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https://d.docs.live.net/3d4dc493e06d0628/Documents/Sussex Athletics/T^0F Leagues/U16/"/>
    </mc:Choice>
  </mc:AlternateContent>
  <xr:revisionPtr revIDLastSave="0" documentId="8_{AA40C79F-B51D-40DC-8174-A8A93C56B9F9}" xr6:coauthVersionLast="47" xr6:coauthVersionMax="47" xr10:uidLastSave="{00000000-0000-0000-0000-000000000000}"/>
  <workbookProtection workbookPassword="CC1B" lockStructure="1"/>
  <bookViews>
    <workbookView xWindow="-110" yWindow="-110" windowWidth="19420" windowHeight="11500" firstSheet="1" activeTab="1" xr2:uid="{82088397-3BA0-471F-9F0C-D0AA1DE81ED9}"/>
  </bookViews>
  <sheets>
    <sheet name="Dec" sheetId="6" state="hidden" r:id="rId1"/>
    <sheet name="Results" sheetId="11" r:id="rId2"/>
    <sheet name="print" sheetId="12" state="hidden" r:id="rId3"/>
    <sheet name="nonscoring" sheetId="15" state="hidden" r:id="rId4"/>
    <sheet name="Sheet1" sheetId="16" state="hidden" r:id="rId5"/>
  </sheets>
  <definedNames>
    <definedName name="_xlnm._FilterDatabase" localSheetId="3" hidden="1">nonscoring!$A$1:$F$154</definedName>
    <definedName name="Event">Dec!$A$10:$A$20</definedName>
    <definedName name="HTML_CodePage" hidden="1">1252</definedName>
    <definedName name="HTML_Control" localSheetId="0" hidden="1">{"'results'!$F$1:$R$43"}</definedName>
    <definedName name="HTML_Control" hidden="1">{"'results'!$F$1:$R$43"}</definedName>
    <definedName name="HTML_Description" hidden="1">"Provisional results by Mick Bromilow"</definedName>
    <definedName name="HTML_Email" hidden="1">""</definedName>
    <definedName name="HTML_Header" hidden="1">"Southern Men's League Division 3  - Hemel Hempstead - 7 July 2001"</definedName>
    <definedName name="HTML_LastUpdate" hidden="1">"10/07/01"</definedName>
    <definedName name="HTML_LineAfter" hidden="1">TRUE</definedName>
    <definedName name="HTML_LineBefore" hidden="1">TRUE</definedName>
    <definedName name="HTML_Name" hidden="1">"Mick Bromilow"</definedName>
    <definedName name="HTML_OBDlg2" hidden="1">TRUE</definedName>
    <definedName name="HTML_OBDlg4" hidden="1">TRUE</definedName>
    <definedName name="HTML_OS" hidden="1">0</definedName>
    <definedName name="HTML_PathFile" hidden="1">"\\Pcma183\webdocs\Staff\tmb3\MKAC\01sml4a.htm"</definedName>
    <definedName name="HTML_Title" hidden="1">"Southern Men's League Division 3"</definedName>
    <definedName name="MSA">Dec!$A$10:$G$20</definedName>
    <definedName name="MSB">Dec!$A$22:$G$31</definedName>
    <definedName name="_xlnm.Print_Area" localSheetId="1">Results!$A$1:$F$304</definedName>
    <definedName name="_xlnm.Print_Area" localSheetId="4">Sheet1!$A$3:$H$19</definedName>
    <definedName name="Teams">Dec!$A$3:$D$8</definedName>
    <definedName name="WEvent">Dec!$A$34:$A$44</definedName>
    <definedName name="WSA">Dec!$A$34:$G$44</definedName>
    <definedName name="WSB">Dec!$A$46:$G$55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44" i="6" l="1"/>
  <c r="F44" i="6"/>
  <c r="E44" i="6"/>
  <c r="D44" i="6"/>
  <c r="C44" i="6"/>
  <c r="B44" i="6"/>
  <c r="G20" i="6"/>
  <c r="F20" i="6"/>
  <c r="E20" i="6"/>
  <c r="D20" i="6"/>
  <c r="C20" i="6"/>
  <c r="B20" i="6"/>
  <c r="E1" i="15"/>
  <c r="E2" i="15"/>
  <c r="E3" i="15"/>
  <c r="E4" i="15"/>
  <c r="E5" i="15"/>
  <c r="E6" i="15"/>
  <c r="E164" i="15"/>
  <c r="E165" i="15"/>
  <c r="E166" i="15"/>
  <c r="E167" i="15"/>
  <c r="E168" i="15"/>
  <c r="E169" i="15"/>
  <c r="A1" i="12"/>
  <c r="H10" i="11"/>
  <c r="I10" i="11"/>
  <c r="J10" i="11"/>
  <c r="K10" i="11"/>
  <c r="L10" i="11"/>
  <c r="M10" i="11"/>
  <c r="H11" i="11"/>
  <c r="I11" i="11"/>
  <c r="I13" i="11"/>
  <c r="J11" i="11"/>
  <c r="K11" i="11"/>
  <c r="K237" i="11"/>
  <c r="L11" i="11"/>
  <c r="L15" i="11" s="1"/>
  <c r="M11" i="11"/>
  <c r="M12" i="11"/>
  <c r="C12" i="11"/>
  <c r="D12" i="11"/>
  <c r="H12" i="11"/>
  <c r="C13" i="11"/>
  <c r="D13" i="11"/>
  <c r="H13" i="11"/>
  <c r="L13" i="11"/>
  <c r="M13" i="11"/>
  <c r="C14" i="11"/>
  <c r="D14" i="11"/>
  <c r="H14" i="11"/>
  <c r="L14" i="11"/>
  <c r="M14" i="11"/>
  <c r="C15" i="11"/>
  <c r="D15" i="11"/>
  <c r="H15" i="11"/>
  <c r="M15" i="11"/>
  <c r="C16" i="11"/>
  <c r="D16" i="11"/>
  <c r="H16" i="11"/>
  <c r="I16" i="11"/>
  <c r="J16" i="11"/>
  <c r="K16" i="11"/>
  <c r="L16" i="11"/>
  <c r="M16" i="11"/>
  <c r="C17" i="11"/>
  <c r="D17" i="11"/>
  <c r="H17" i="11"/>
  <c r="I17" i="11"/>
  <c r="J17" i="11"/>
  <c r="K17" i="11"/>
  <c r="L17" i="11"/>
  <c r="M17" i="11"/>
  <c r="C19" i="11"/>
  <c r="D19" i="11"/>
  <c r="H19" i="11"/>
  <c r="L19" i="11"/>
  <c r="M19" i="11"/>
  <c r="C20" i="11"/>
  <c r="D20" i="11"/>
  <c r="H20" i="11"/>
  <c r="I20" i="11"/>
  <c r="M20" i="11"/>
  <c r="C21" i="11"/>
  <c r="D21" i="11"/>
  <c r="H21" i="11"/>
  <c r="M21" i="11"/>
  <c r="C22" i="11"/>
  <c r="D22" i="11"/>
  <c r="H22" i="11"/>
  <c r="I22" i="11"/>
  <c r="J22" i="11"/>
  <c r="K22" i="11"/>
  <c r="L22" i="11"/>
  <c r="M22" i="11"/>
  <c r="C23" i="11"/>
  <c r="D23" i="11"/>
  <c r="H23" i="11"/>
  <c r="I23" i="11"/>
  <c r="J23" i="11"/>
  <c r="K23" i="11"/>
  <c r="L23" i="11"/>
  <c r="M23" i="11"/>
  <c r="C24" i="11"/>
  <c r="D24" i="11"/>
  <c r="H24" i="11"/>
  <c r="I24" i="11"/>
  <c r="J24" i="11"/>
  <c r="K24" i="11"/>
  <c r="L24" i="11"/>
  <c r="M24" i="11"/>
  <c r="C26" i="11"/>
  <c r="D26" i="11"/>
  <c r="H26" i="11"/>
  <c r="I26" i="11"/>
  <c r="L26" i="11"/>
  <c r="M26" i="11"/>
  <c r="C27" i="11"/>
  <c r="D27" i="11"/>
  <c r="H27" i="11"/>
  <c r="M27" i="11"/>
  <c r="C28" i="11"/>
  <c r="D28" i="11"/>
  <c r="H28" i="11"/>
  <c r="I28" i="11"/>
  <c r="L28" i="11"/>
  <c r="M28" i="11"/>
  <c r="C29" i="11"/>
  <c r="D29" i="11"/>
  <c r="H29" i="11"/>
  <c r="L29" i="11"/>
  <c r="M29" i="11"/>
  <c r="C30" i="11"/>
  <c r="D30" i="11"/>
  <c r="H30" i="11"/>
  <c r="I30" i="11"/>
  <c r="J30" i="11"/>
  <c r="K30" i="11"/>
  <c r="L30" i="11"/>
  <c r="M30" i="11"/>
  <c r="C31" i="11"/>
  <c r="D31" i="11"/>
  <c r="H31" i="11"/>
  <c r="I31" i="11"/>
  <c r="J31" i="11"/>
  <c r="K31" i="11"/>
  <c r="L31" i="11"/>
  <c r="M31" i="11"/>
  <c r="C33" i="11"/>
  <c r="D33" i="11"/>
  <c r="H33" i="11"/>
  <c r="I33" i="11"/>
  <c r="M33" i="11"/>
  <c r="C34" i="11"/>
  <c r="D34" i="11"/>
  <c r="H34" i="11"/>
  <c r="L34" i="11"/>
  <c r="M34" i="11"/>
  <c r="M305" i="11" s="1"/>
  <c r="D9" i="11" s="1"/>
  <c r="C35" i="11"/>
  <c r="D35" i="11"/>
  <c r="H35" i="11"/>
  <c r="I35" i="11"/>
  <c r="M35" i="11"/>
  <c r="C36" i="11"/>
  <c r="D36" i="11"/>
  <c r="H36" i="11"/>
  <c r="I36" i="11"/>
  <c r="J36" i="11"/>
  <c r="K36" i="11"/>
  <c r="L36" i="11"/>
  <c r="M36" i="11"/>
  <c r="C37" i="11"/>
  <c r="D37" i="11"/>
  <c r="H37" i="11"/>
  <c r="I37" i="11"/>
  <c r="J37" i="11"/>
  <c r="K37" i="11"/>
  <c r="L37" i="11"/>
  <c r="M37" i="11"/>
  <c r="C38" i="11"/>
  <c r="D38" i="11"/>
  <c r="H38" i="11"/>
  <c r="I38" i="11"/>
  <c r="J38" i="11"/>
  <c r="K38" i="11"/>
  <c r="L38" i="11"/>
  <c r="M38" i="11"/>
  <c r="C40" i="11"/>
  <c r="D40" i="11"/>
  <c r="H40" i="11"/>
  <c r="M40" i="11"/>
  <c r="C41" i="11"/>
  <c r="D41" i="11"/>
  <c r="H41" i="11"/>
  <c r="I41" i="11"/>
  <c r="L41" i="11"/>
  <c r="M41" i="11"/>
  <c r="C42" i="11"/>
  <c r="D42" i="11"/>
  <c r="H42" i="11"/>
  <c r="M42" i="11"/>
  <c r="C43" i="11"/>
  <c r="D43" i="11"/>
  <c r="H43" i="11"/>
  <c r="I43" i="11"/>
  <c r="L43" i="11"/>
  <c r="M43" i="11"/>
  <c r="C44" i="11"/>
  <c r="D44" i="11"/>
  <c r="H44" i="11"/>
  <c r="L44" i="11"/>
  <c r="M44" i="11"/>
  <c r="C45" i="11"/>
  <c r="D45" i="11"/>
  <c r="H45" i="11"/>
  <c r="I45" i="11"/>
  <c r="M45" i="11"/>
  <c r="C47" i="11"/>
  <c r="D47" i="11"/>
  <c r="H47" i="11"/>
  <c r="L47" i="11"/>
  <c r="M47" i="11"/>
  <c r="C48" i="11"/>
  <c r="D48" i="11"/>
  <c r="H48" i="11"/>
  <c r="I48" i="11"/>
  <c r="M48" i="11"/>
  <c r="C49" i="11"/>
  <c r="D49" i="11"/>
  <c r="H49" i="11"/>
  <c r="M49" i="11"/>
  <c r="C50" i="11"/>
  <c r="D50" i="11"/>
  <c r="H50" i="11"/>
  <c r="I50" i="11"/>
  <c r="L50" i="11"/>
  <c r="M50" i="11"/>
  <c r="C51" i="11"/>
  <c r="D51" i="11"/>
  <c r="H51" i="11"/>
  <c r="M51" i="11"/>
  <c r="C52" i="11"/>
  <c r="D52" i="11"/>
  <c r="H52" i="11"/>
  <c r="I52" i="11"/>
  <c r="J52" i="11"/>
  <c r="K52" i="11"/>
  <c r="L52" i="11"/>
  <c r="M52" i="11"/>
  <c r="C54" i="11"/>
  <c r="D54" i="11"/>
  <c r="H54" i="11"/>
  <c r="I54" i="11"/>
  <c r="L54" i="11"/>
  <c r="M54" i="11"/>
  <c r="C55" i="11"/>
  <c r="D55" i="11"/>
  <c r="H55" i="11"/>
  <c r="L55" i="11"/>
  <c r="M55" i="11"/>
  <c r="C56" i="11"/>
  <c r="D56" i="11"/>
  <c r="H56" i="11"/>
  <c r="I56" i="11"/>
  <c r="M56" i="11"/>
  <c r="C57" i="11"/>
  <c r="D57" i="11"/>
  <c r="H57" i="11"/>
  <c r="L57" i="11"/>
  <c r="M57" i="11"/>
  <c r="C58" i="11"/>
  <c r="D58" i="11"/>
  <c r="H58" i="11"/>
  <c r="I58" i="11"/>
  <c r="M58" i="11"/>
  <c r="C59" i="11"/>
  <c r="D59" i="11"/>
  <c r="H59" i="11"/>
  <c r="I59" i="11"/>
  <c r="J59" i="11"/>
  <c r="K59" i="11"/>
  <c r="L59" i="11"/>
  <c r="M59" i="11"/>
  <c r="C61" i="11"/>
  <c r="D61" i="11"/>
  <c r="H61" i="11"/>
  <c r="M61" i="11"/>
  <c r="C62" i="11"/>
  <c r="D62" i="11"/>
  <c r="H62" i="11"/>
  <c r="I62" i="11"/>
  <c r="L62" i="11"/>
  <c r="M62" i="11"/>
  <c r="C63" i="11"/>
  <c r="D63" i="11"/>
  <c r="H63" i="11"/>
  <c r="M63" i="11"/>
  <c r="C64" i="11"/>
  <c r="D64" i="11"/>
  <c r="H64" i="11"/>
  <c r="I64" i="11"/>
  <c r="L64" i="11"/>
  <c r="M64" i="11"/>
  <c r="C65" i="11"/>
  <c r="D65" i="11"/>
  <c r="H65" i="11"/>
  <c r="I65" i="11"/>
  <c r="J65" i="11"/>
  <c r="K65" i="11"/>
  <c r="L65" i="11"/>
  <c r="M65" i="11"/>
  <c r="C66" i="11"/>
  <c r="D66" i="11"/>
  <c r="H66" i="11"/>
  <c r="I66" i="11"/>
  <c r="J66" i="11"/>
  <c r="K66" i="11"/>
  <c r="L66" i="11"/>
  <c r="M66" i="11"/>
  <c r="C68" i="11"/>
  <c r="D68" i="11"/>
  <c r="H68" i="11"/>
  <c r="L68" i="11"/>
  <c r="M68" i="11"/>
  <c r="C69" i="11"/>
  <c r="D69" i="11"/>
  <c r="H69" i="11"/>
  <c r="I69" i="11"/>
  <c r="M69" i="11"/>
  <c r="C70" i="11"/>
  <c r="D70" i="11"/>
  <c r="H70" i="11"/>
  <c r="L70" i="11"/>
  <c r="M70" i="11"/>
  <c r="C71" i="11"/>
  <c r="D71" i="11"/>
  <c r="H71" i="11"/>
  <c r="I71" i="11"/>
  <c r="J71" i="11"/>
  <c r="K71" i="11"/>
  <c r="L71" i="11"/>
  <c r="M71" i="11"/>
  <c r="C72" i="11"/>
  <c r="D72" i="11"/>
  <c r="H72" i="11"/>
  <c r="I72" i="11"/>
  <c r="J72" i="11"/>
  <c r="K72" i="11"/>
  <c r="L72" i="11"/>
  <c r="M72" i="11"/>
  <c r="C73" i="11"/>
  <c r="D73" i="11"/>
  <c r="H73" i="11"/>
  <c r="I73" i="11"/>
  <c r="J73" i="11"/>
  <c r="K73" i="11"/>
  <c r="L73" i="11"/>
  <c r="M73" i="11"/>
  <c r="C75" i="11"/>
  <c r="D75" i="11"/>
  <c r="H75" i="11"/>
  <c r="I75" i="11"/>
  <c r="N80" i="11" s="1"/>
  <c r="M75" i="11"/>
  <c r="C76" i="11"/>
  <c r="D76" i="11"/>
  <c r="H76" i="11"/>
  <c r="C77" i="11"/>
  <c r="D77" i="11"/>
  <c r="H77" i="11"/>
  <c r="M77" i="11"/>
  <c r="C78" i="11"/>
  <c r="D78" i="11"/>
  <c r="H78" i="11"/>
  <c r="I78" i="11"/>
  <c r="J78" i="11"/>
  <c r="K78" i="11"/>
  <c r="L78" i="11"/>
  <c r="M78" i="11"/>
  <c r="C79" i="11"/>
  <c r="D79" i="11"/>
  <c r="H79" i="11"/>
  <c r="I79" i="11"/>
  <c r="J79" i="11"/>
  <c r="K79" i="11"/>
  <c r="L79" i="11"/>
  <c r="M79" i="11"/>
  <c r="C80" i="11"/>
  <c r="D80" i="11"/>
  <c r="H80" i="11"/>
  <c r="I80" i="11"/>
  <c r="J80" i="11"/>
  <c r="K80" i="11"/>
  <c r="L80" i="11"/>
  <c r="M80" i="11"/>
  <c r="C82" i="11"/>
  <c r="D82" i="11"/>
  <c r="H82" i="11"/>
  <c r="I82" i="11"/>
  <c r="N87" i="11" s="1"/>
  <c r="L82" i="11"/>
  <c r="M82" i="11"/>
  <c r="C83" i="11"/>
  <c r="D83" i="11"/>
  <c r="H83" i="11"/>
  <c r="M83" i="11"/>
  <c r="C84" i="11"/>
  <c r="D84" i="11"/>
  <c r="H84" i="11"/>
  <c r="I84" i="11"/>
  <c r="L84" i="11"/>
  <c r="C85" i="11"/>
  <c r="D85" i="11"/>
  <c r="H85" i="11"/>
  <c r="I85" i="11"/>
  <c r="C86" i="11"/>
  <c r="D86" i="11"/>
  <c r="H86" i="11"/>
  <c r="I86" i="11"/>
  <c r="J86" i="11"/>
  <c r="K86" i="11"/>
  <c r="L86" i="11"/>
  <c r="M86" i="11"/>
  <c r="C87" i="11"/>
  <c r="D87" i="11"/>
  <c r="H87" i="11"/>
  <c r="I87" i="11"/>
  <c r="J87" i="11"/>
  <c r="K87" i="11"/>
  <c r="L87" i="11"/>
  <c r="M87" i="11"/>
  <c r="C89" i="11"/>
  <c r="D89" i="11"/>
  <c r="H89" i="11"/>
  <c r="C90" i="11"/>
  <c r="D90" i="11"/>
  <c r="H90" i="11"/>
  <c r="C91" i="11"/>
  <c r="D91" i="11"/>
  <c r="H91" i="11"/>
  <c r="I91" i="11"/>
  <c r="J91" i="11"/>
  <c r="K91" i="11"/>
  <c r="L91" i="11"/>
  <c r="M91" i="11"/>
  <c r="C92" i="11"/>
  <c r="D92" i="11"/>
  <c r="H92" i="11"/>
  <c r="I92" i="11"/>
  <c r="J92" i="11"/>
  <c r="K92" i="11"/>
  <c r="L92" i="11"/>
  <c r="M92" i="11"/>
  <c r="C93" i="11"/>
  <c r="D93" i="11"/>
  <c r="H93" i="11"/>
  <c r="I93" i="11"/>
  <c r="J93" i="11"/>
  <c r="K93" i="11"/>
  <c r="L93" i="11"/>
  <c r="M93" i="11"/>
  <c r="C94" i="11"/>
  <c r="D94" i="11"/>
  <c r="H94" i="11"/>
  <c r="I94" i="11"/>
  <c r="J94" i="11"/>
  <c r="K94" i="11"/>
  <c r="L94" i="11"/>
  <c r="M94" i="11"/>
  <c r="C96" i="11"/>
  <c r="D96" i="11"/>
  <c r="H96" i="11"/>
  <c r="N101" i="11" s="1"/>
  <c r="C97" i="11"/>
  <c r="D97" i="11"/>
  <c r="H97" i="11"/>
  <c r="C98" i="11"/>
  <c r="D98" i="11"/>
  <c r="H98" i="11"/>
  <c r="C99" i="11"/>
  <c r="D99" i="11"/>
  <c r="H99" i="11"/>
  <c r="C100" i="11"/>
  <c r="D100" i="11"/>
  <c r="H100" i="11"/>
  <c r="C101" i="11"/>
  <c r="D101" i="11"/>
  <c r="H101" i="11"/>
  <c r="I101" i="11"/>
  <c r="J101" i="11"/>
  <c r="K101" i="11"/>
  <c r="L101" i="11"/>
  <c r="M101" i="11"/>
  <c r="C103" i="11"/>
  <c r="D103" i="11"/>
  <c r="H103" i="11"/>
  <c r="C104" i="11"/>
  <c r="D104" i="11"/>
  <c r="H104" i="11"/>
  <c r="C105" i="11"/>
  <c r="D105" i="11"/>
  <c r="H105" i="11"/>
  <c r="C106" i="11"/>
  <c r="D106" i="11"/>
  <c r="H106" i="11"/>
  <c r="C107" i="11"/>
  <c r="D107" i="11"/>
  <c r="H107" i="11"/>
  <c r="C108" i="11"/>
  <c r="D108" i="11"/>
  <c r="H108" i="11"/>
  <c r="I108" i="11"/>
  <c r="J108" i="11"/>
  <c r="K108" i="11"/>
  <c r="L108" i="11"/>
  <c r="M108" i="11"/>
  <c r="C110" i="11"/>
  <c r="D110" i="11"/>
  <c r="H110" i="11"/>
  <c r="C111" i="11"/>
  <c r="D111" i="11"/>
  <c r="H111" i="11"/>
  <c r="C112" i="11"/>
  <c r="D112" i="11"/>
  <c r="H112" i="11"/>
  <c r="C113" i="11"/>
  <c r="D113" i="11"/>
  <c r="H113" i="11"/>
  <c r="M113" i="11"/>
  <c r="C114" i="11"/>
  <c r="D114" i="11"/>
  <c r="H114" i="11"/>
  <c r="I114" i="11"/>
  <c r="J114" i="11"/>
  <c r="K114" i="11"/>
  <c r="L114" i="11"/>
  <c r="M114" i="11"/>
  <c r="C115" i="11"/>
  <c r="D115" i="11"/>
  <c r="H115" i="11"/>
  <c r="I115" i="11"/>
  <c r="J115" i="11"/>
  <c r="K115" i="11"/>
  <c r="L115" i="11"/>
  <c r="M115" i="11"/>
  <c r="C117" i="11"/>
  <c r="D117" i="11"/>
  <c r="H117" i="11"/>
  <c r="I117" i="11"/>
  <c r="C118" i="11"/>
  <c r="D118" i="11"/>
  <c r="H118" i="11"/>
  <c r="M118" i="11"/>
  <c r="C119" i="11"/>
  <c r="D119" i="11"/>
  <c r="H119" i="11"/>
  <c r="I119" i="11"/>
  <c r="M119" i="11"/>
  <c r="C120" i="11"/>
  <c r="D120" i="11"/>
  <c r="H120" i="11"/>
  <c r="I120" i="11"/>
  <c r="L120" i="11"/>
  <c r="M120" i="11"/>
  <c r="C121" i="11"/>
  <c r="D121" i="11"/>
  <c r="H121" i="11"/>
  <c r="I121" i="11"/>
  <c r="J121" i="11"/>
  <c r="K121" i="11"/>
  <c r="L121" i="11"/>
  <c r="M121" i="11"/>
  <c r="C122" i="11"/>
  <c r="D122" i="11"/>
  <c r="H122" i="11"/>
  <c r="I122" i="11"/>
  <c r="J122" i="11"/>
  <c r="K122" i="11"/>
  <c r="L122" i="11"/>
  <c r="M122" i="11"/>
  <c r="C124" i="11"/>
  <c r="D124" i="11"/>
  <c r="H124" i="11"/>
  <c r="I124" i="11"/>
  <c r="C125" i="11"/>
  <c r="D125" i="11"/>
  <c r="H125" i="11"/>
  <c r="M125" i="11"/>
  <c r="C126" i="11"/>
  <c r="D126" i="11"/>
  <c r="H126" i="11"/>
  <c r="I126" i="11"/>
  <c r="M126" i="11"/>
  <c r="C127" i="11"/>
  <c r="D127" i="11"/>
  <c r="H127" i="11"/>
  <c r="I127" i="11"/>
  <c r="J127" i="11"/>
  <c r="K127" i="11"/>
  <c r="L127" i="11"/>
  <c r="M127" i="11"/>
  <c r="C128" i="11"/>
  <c r="D128" i="11"/>
  <c r="H128" i="11"/>
  <c r="I128" i="11"/>
  <c r="J128" i="11"/>
  <c r="K128" i="11"/>
  <c r="L128" i="11"/>
  <c r="M128" i="11"/>
  <c r="C129" i="11"/>
  <c r="D129" i="11"/>
  <c r="H129" i="11"/>
  <c r="I129" i="11"/>
  <c r="J129" i="11"/>
  <c r="K129" i="11"/>
  <c r="L129" i="11"/>
  <c r="M129" i="11"/>
  <c r="C131" i="11"/>
  <c r="D131" i="11"/>
  <c r="H131" i="11"/>
  <c r="I131" i="11"/>
  <c r="M131" i="11"/>
  <c r="C132" i="11"/>
  <c r="D132" i="11"/>
  <c r="H132" i="11"/>
  <c r="I132" i="11"/>
  <c r="J132" i="11"/>
  <c r="K132" i="11"/>
  <c r="L132" i="11"/>
  <c r="M132" i="11"/>
  <c r="C133" i="11"/>
  <c r="D133" i="11"/>
  <c r="H133" i="11"/>
  <c r="I133" i="11"/>
  <c r="J133" i="11"/>
  <c r="K133" i="11"/>
  <c r="L133" i="11"/>
  <c r="M133" i="11"/>
  <c r="C134" i="11"/>
  <c r="D134" i="11"/>
  <c r="H134" i="11"/>
  <c r="I134" i="11"/>
  <c r="J134" i="11"/>
  <c r="K134" i="11"/>
  <c r="L134" i="11"/>
  <c r="M134" i="11"/>
  <c r="C135" i="11"/>
  <c r="D135" i="11"/>
  <c r="H135" i="11"/>
  <c r="I135" i="11"/>
  <c r="J135" i="11"/>
  <c r="K135" i="11"/>
  <c r="L135" i="11"/>
  <c r="M135" i="11"/>
  <c r="C136" i="11"/>
  <c r="D136" i="11"/>
  <c r="H136" i="11"/>
  <c r="I136" i="11"/>
  <c r="J136" i="11"/>
  <c r="K136" i="11"/>
  <c r="L136" i="11"/>
  <c r="M136" i="11"/>
  <c r="C138" i="11"/>
  <c r="D138" i="11"/>
  <c r="H138" i="11"/>
  <c r="I138" i="11"/>
  <c r="C139" i="11"/>
  <c r="D139" i="11"/>
  <c r="H139" i="11"/>
  <c r="M139" i="11"/>
  <c r="C140" i="11"/>
  <c r="D140" i="11"/>
  <c r="H140" i="11"/>
  <c r="I140" i="11"/>
  <c r="M140" i="11"/>
  <c r="C141" i="11"/>
  <c r="D141" i="11"/>
  <c r="H141" i="11"/>
  <c r="I141" i="11"/>
  <c r="L141" i="11"/>
  <c r="M141" i="11"/>
  <c r="C142" i="11"/>
  <c r="D142" i="11"/>
  <c r="H142" i="11"/>
  <c r="I142" i="11"/>
  <c r="C143" i="11"/>
  <c r="D143" i="11"/>
  <c r="H143" i="11"/>
  <c r="M143" i="11"/>
  <c r="C145" i="11"/>
  <c r="D145" i="11"/>
  <c r="H145" i="11"/>
  <c r="N150" i="11" s="1"/>
  <c r="I145" i="11"/>
  <c r="M145" i="11"/>
  <c r="C146" i="11"/>
  <c r="D146" i="11"/>
  <c r="H146" i="11"/>
  <c r="I146" i="11"/>
  <c r="M146" i="11"/>
  <c r="C147" i="11"/>
  <c r="D147" i="11"/>
  <c r="H147" i="11"/>
  <c r="I147" i="11"/>
  <c r="J147" i="11"/>
  <c r="K147" i="11"/>
  <c r="L147" i="11"/>
  <c r="M147" i="11"/>
  <c r="C148" i="11"/>
  <c r="D148" i="11"/>
  <c r="H148" i="11"/>
  <c r="I148" i="11"/>
  <c r="J148" i="11"/>
  <c r="K148" i="11"/>
  <c r="L148" i="11"/>
  <c r="M148" i="11"/>
  <c r="C149" i="11"/>
  <c r="D149" i="11"/>
  <c r="H149" i="11"/>
  <c r="I149" i="11"/>
  <c r="J149" i="11"/>
  <c r="K149" i="11"/>
  <c r="L149" i="11"/>
  <c r="M149" i="11"/>
  <c r="C150" i="11"/>
  <c r="D150" i="11"/>
  <c r="H150" i="11"/>
  <c r="I150" i="11"/>
  <c r="J150" i="11"/>
  <c r="K150" i="11"/>
  <c r="L150" i="11"/>
  <c r="M150" i="11"/>
  <c r="C152" i="11"/>
  <c r="D152" i="11"/>
  <c r="H152" i="11"/>
  <c r="I152" i="11"/>
  <c r="C153" i="11"/>
  <c r="D153" i="11"/>
  <c r="H153" i="11"/>
  <c r="M153" i="11"/>
  <c r="C154" i="11"/>
  <c r="D154" i="11"/>
  <c r="H154" i="11"/>
  <c r="I154" i="11"/>
  <c r="M154" i="11"/>
  <c r="C155" i="11"/>
  <c r="D155" i="11"/>
  <c r="H155" i="11"/>
  <c r="I155" i="11"/>
  <c r="L155" i="11"/>
  <c r="M155" i="11"/>
  <c r="C156" i="11"/>
  <c r="D156" i="11"/>
  <c r="H156" i="11"/>
  <c r="I156" i="11"/>
  <c r="C157" i="11"/>
  <c r="D157" i="11"/>
  <c r="H157" i="11"/>
  <c r="I157" i="11"/>
  <c r="J157" i="11"/>
  <c r="K157" i="11"/>
  <c r="L157" i="11"/>
  <c r="M157" i="11"/>
  <c r="C159" i="11"/>
  <c r="D159" i="11"/>
  <c r="H159" i="11"/>
  <c r="N164" i="11" s="1"/>
  <c r="M159" i="11"/>
  <c r="C160" i="11"/>
  <c r="D160" i="11"/>
  <c r="H160" i="11"/>
  <c r="I160" i="11"/>
  <c r="M160" i="11"/>
  <c r="C161" i="11"/>
  <c r="D161" i="11"/>
  <c r="H161" i="11"/>
  <c r="I161" i="11"/>
  <c r="M161" i="11"/>
  <c r="C162" i="11"/>
  <c r="D162" i="11"/>
  <c r="H162" i="11"/>
  <c r="I162" i="11"/>
  <c r="C163" i="11"/>
  <c r="D163" i="11"/>
  <c r="H163" i="11"/>
  <c r="M163" i="11"/>
  <c r="C164" i="11"/>
  <c r="D164" i="11"/>
  <c r="H164" i="11"/>
  <c r="I164" i="11"/>
  <c r="J164" i="11"/>
  <c r="K164" i="11"/>
  <c r="L164" i="11"/>
  <c r="M164" i="11"/>
  <c r="C166" i="11"/>
  <c r="D166" i="11"/>
  <c r="H166" i="11"/>
  <c r="I166" i="11"/>
  <c r="M166" i="11"/>
  <c r="C167" i="11"/>
  <c r="D167" i="11"/>
  <c r="H167" i="11"/>
  <c r="I167" i="11"/>
  <c r="L167" i="11"/>
  <c r="M167" i="11"/>
  <c r="C168" i="11"/>
  <c r="D168" i="11"/>
  <c r="H168" i="11"/>
  <c r="I168" i="11"/>
  <c r="C169" i="11"/>
  <c r="D169" i="11"/>
  <c r="H169" i="11"/>
  <c r="M169" i="11"/>
  <c r="C170" i="11"/>
  <c r="D170" i="11"/>
  <c r="H170" i="11"/>
  <c r="I170" i="11"/>
  <c r="M170" i="11"/>
  <c r="C171" i="11"/>
  <c r="D171" i="11"/>
  <c r="H171" i="11"/>
  <c r="I171" i="11"/>
  <c r="J171" i="11"/>
  <c r="K171" i="11"/>
  <c r="L171" i="11"/>
  <c r="M171" i="11"/>
  <c r="C173" i="11"/>
  <c r="D173" i="11"/>
  <c r="H173" i="11"/>
  <c r="I173" i="11"/>
  <c r="M173" i="11"/>
  <c r="C174" i="11"/>
  <c r="D174" i="11"/>
  <c r="H174" i="11"/>
  <c r="I174" i="11"/>
  <c r="C175" i="11"/>
  <c r="D175" i="11"/>
  <c r="H175" i="11"/>
  <c r="M175" i="11"/>
  <c r="C176" i="11"/>
  <c r="D176" i="11"/>
  <c r="H176" i="11"/>
  <c r="I176" i="11"/>
  <c r="M176" i="11"/>
  <c r="C177" i="11"/>
  <c r="D177" i="11"/>
  <c r="H177" i="11"/>
  <c r="I177" i="11"/>
  <c r="L177" i="11"/>
  <c r="M177" i="11"/>
  <c r="C178" i="11"/>
  <c r="D178" i="11"/>
  <c r="H178" i="11"/>
  <c r="J178" i="11"/>
  <c r="K178" i="11"/>
  <c r="L178" i="11"/>
  <c r="M178" i="11"/>
  <c r="C180" i="11"/>
  <c r="D180" i="11"/>
  <c r="H180" i="11"/>
  <c r="L180" i="11"/>
  <c r="M180" i="11"/>
  <c r="C181" i="11"/>
  <c r="D181" i="11"/>
  <c r="H181" i="11"/>
  <c r="I181" i="11"/>
  <c r="M181" i="11"/>
  <c r="C182" i="11"/>
  <c r="D182" i="11"/>
  <c r="H182" i="11"/>
  <c r="I182" i="11"/>
  <c r="L182" i="11"/>
  <c r="M182" i="11"/>
  <c r="C183" i="11"/>
  <c r="D183" i="11"/>
  <c r="H183" i="11"/>
  <c r="I183" i="11"/>
  <c r="C184" i="11"/>
  <c r="D184" i="11"/>
  <c r="H184" i="11"/>
  <c r="M184" i="11"/>
  <c r="C185" i="11"/>
  <c r="D185" i="11"/>
  <c r="H185" i="11"/>
  <c r="I185" i="11"/>
  <c r="J185" i="11"/>
  <c r="K185" i="11"/>
  <c r="L185" i="11"/>
  <c r="M185" i="11"/>
  <c r="C187" i="11"/>
  <c r="D187" i="11"/>
  <c r="H187" i="11"/>
  <c r="I187" i="11"/>
  <c r="M187" i="11"/>
  <c r="C188" i="11"/>
  <c r="D188" i="11"/>
  <c r="H188" i="11"/>
  <c r="I188" i="11"/>
  <c r="M188" i="11"/>
  <c r="C189" i="11"/>
  <c r="D189" i="11"/>
  <c r="H189" i="11"/>
  <c r="I189" i="11"/>
  <c r="L189" i="11"/>
  <c r="M189" i="11"/>
  <c r="C190" i="11"/>
  <c r="D190" i="11"/>
  <c r="H190" i="11"/>
  <c r="I190" i="11"/>
  <c r="M190" i="11"/>
  <c r="C191" i="11"/>
  <c r="D191" i="11"/>
  <c r="H191" i="11"/>
  <c r="I191" i="11"/>
  <c r="L191" i="11"/>
  <c r="M191" i="11"/>
  <c r="C192" i="11"/>
  <c r="D192" i="11"/>
  <c r="H192" i="11"/>
  <c r="I192" i="11"/>
  <c r="J192" i="11"/>
  <c r="K192" i="11"/>
  <c r="L192" i="11"/>
  <c r="M192" i="11"/>
  <c r="C194" i="11"/>
  <c r="D194" i="11"/>
  <c r="H194" i="11"/>
  <c r="I194" i="11"/>
  <c r="M194" i="11"/>
  <c r="C195" i="11"/>
  <c r="D195" i="11"/>
  <c r="H195" i="11"/>
  <c r="I195" i="11"/>
  <c r="M195" i="11"/>
  <c r="C196" i="11"/>
  <c r="D196" i="11"/>
  <c r="H196" i="11"/>
  <c r="I196" i="11"/>
  <c r="M196" i="11"/>
  <c r="C197" i="11"/>
  <c r="D197" i="11"/>
  <c r="H197" i="11"/>
  <c r="I197" i="11"/>
  <c r="J197" i="11"/>
  <c r="K197" i="11"/>
  <c r="L197" i="11"/>
  <c r="M197" i="11"/>
  <c r="C198" i="11"/>
  <c r="D198" i="11"/>
  <c r="H198" i="11"/>
  <c r="I198" i="11"/>
  <c r="J198" i="11"/>
  <c r="K198" i="11"/>
  <c r="L198" i="11"/>
  <c r="M198" i="11"/>
  <c r="C199" i="11"/>
  <c r="D199" i="11"/>
  <c r="H199" i="11"/>
  <c r="I199" i="11"/>
  <c r="J199" i="11"/>
  <c r="K199" i="11"/>
  <c r="L199" i="11"/>
  <c r="M199" i="11"/>
  <c r="C201" i="11"/>
  <c r="D201" i="11"/>
  <c r="H201" i="11"/>
  <c r="I201" i="11"/>
  <c r="M201" i="11"/>
  <c r="C202" i="11"/>
  <c r="D202" i="11"/>
  <c r="H202" i="11"/>
  <c r="C203" i="11"/>
  <c r="D203" i="11"/>
  <c r="H203" i="11"/>
  <c r="C204" i="11"/>
  <c r="D204" i="11"/>
  <c r="H204" i="11"/>
  <c r="C205" i="11"/>
  <c r="D205" i="11"/>
  <c r="H205" i="11"/>
  <c r="C206" i="11"/>
  <c r="D206" i="11"/>
  <c r="H206" i="11"/>
  <c r="C208" i="11"/>
  <c r="D208" i="11"/>
  <c r="N213" i="11"/>
  <c r="C209" i="11"/>
  <c r="D209" i="11"/>
  <c r="C210" i="11"/>
  <c r="D210" i="11"/>
  <c r="C211" i="11"/>
  <c r="D211" i="11"/>
  <c r="C212" i="11"/>
  <c r="D212" i="11"/>
  <c r="C213" i="11"/>
  <c r="D213" i="11"/>
  <c r="C215" i="11"/>
  <c r="D215" i="11"/>
  <c r="H215" i="11"/>
  <c r="I215" i="11"/>
  <c r="M215" i="11"/>
  <c r="C216" i="11"/>
  <c r="D216" i="11"/>
  <c r="H216" i="11"/>
  <c r="I216" i="11"/>
  <c r="L216" i="11"/>
  <c r="M216" i="11"/>
  <c r="C217" i="11"/>
  <c r="D217" i="11"/>
  <c r="H217" i="11"/>
  <c r="I217" i="11"/>
  <c r="M217" i="11"/>
  <c r="C218" i="11"/>
  <c r="D218" i="11"/>
  <c r="H218" i="11"/>
  <c r="I218" i="11"/>
  <c r="L218" i="11"/>
  <c r="M218" i="11"/>
  <c r="C219" i="11"/>
  <c r="D219" i="11"/>
  <c r="H219" i="11"/>
  <c r="I219" i="11"/>
  <c r="J219" i="11"/>
  <c r="K219" i="11"/>
  <c r="L219" i="11"/>
  <c r="M219" i="11"/>
  <c r="C220" i="11"/>
  <c r="D220" i="11"/>
  <c r="H220" i="11"/>
  <c r="I220" i="11"/>
  <c r="J220" i="11"/>
  <c r="K220" i="11"/>
  <c r="L220" i="11"/>
  <c r="M220" i="11"/>
  <c r="C222" i="11"/>
  <c r="D222" i="11"/>
  <c r="H222" i="11"/>
  <c r="M222" i="11"/>
  <c r="C223" i="11"/>
  <c r="D223" i="11"/>
  <c r="H223" i="11"/>
  <c r="I223" i="11"/>
  <c r="L223" i="11"/>
  <c r="M223" i="11"/>
  <c r="C224" i="11"/>
  <c r="D224" i="11"/>
  <c r="H224" i="11"/>
  <c r="I224" i="11"/>
  <c r="J224" i="11"/>
  <c r="K224" i="11"/>
  <c r="L224" i="11"/>
  <c r="M224" i="11"/>
  <c r="C225" i="11"/>
  <c r="D225" i="11"/>
  <c r="H225" i="11"/>
  <c r="I225" i="11"/>
  <c r="J225" i="11"/>
  <c r="K225" i="11"/>
  <c r="L225" i="11"/>
  <c r="M225" i="11"/>
  <c r="C226" i="11"/>
  <c r="D226" i="11"/>
  <c r="H226" i="11"/>
  <c r="I226" i="11"/>
  <c r="J226" i="11"/>
  <c r="K226" i="11"/>
  <c r="L226" i="11"/>
  <c r="M226" i="11"/>
  <c r="C227" i="11"/>
  <c r="D227" i="11"/>
  <c r="H227" i="11"/>
  <c r="I227" i="11"/>
  <c r="J227" i="11"/>
  <c r="K227" i="11"/>
  <c r="L227" i="11"/>
  <c r="M227" i="11"/>
  <c r="C229" i="11"/>
  <c r="D229" i="11"/>
  <c r="H229" i="11"/>
  <c r="L229" i="11"/>
  <c r="M229" i="11"/>
  <c r="C230" i="11"/>
  <c r="D230" i="11"/>
  <c r="H230" i="11"/>
  <c r="I230" i="11"/>
  <c r="M230" i="11"/>
  <c r="C231" i="11"/>
  <c r="D231" i="11"/>
  <c r="H231" i="11"/>
  <c r="I231" i="11"/>
  <c r="L231" i="11"/>
  <c r="M231" i="11"/>
  <c r="C232" i="11"/>
  <c r="D232" i="11"/>
  <c r="H232" i="11"/>
  <c r="I232" i="11"/>
  <c r="M232" i="11"/>
  <c r="C233" i="11"/>
  <c r="D233" i="11"/>
  <c r="H233" i="11"/>
  <c r="I233" i="11"/>
  <c r="L233" i="11"/>
  <c r="C234" i="11"/>
  <c r="D234" i="11"/>
  <c r="H234" i="11"/>
  <c r="L234" i="11"/>
  <c r="C236" i="11"/>
  <c r="D236" i="11"/>
  <c r="H236" i="11"/>
  <c r="L236" i="11"/>
  <c r="C237" i="11"/>
  <c r="D237" i="11"/>
  <c r="H237" i="11"/>
  <c r="L237" i="11"/>
  <c r="C238" i="11"/>
  <c r="D238" i="11"/>
  <c r="H238" i="11"/>
  <c r="L238" i="11"/>
  <c r="C239" i="11"/>
  <c r="D239" i="11"/>
  <c r="H239" i="11"/>
  <c r="I239" i="11"/>
  <c r="J239" i="11"/>
  <c r="K239" i="11"/>
  <c r="L239" i="11"/>
  <c r="M239" i="11"/>
  <c r="C240" i="11"/>
  <c r="D240" i="11"/>
  <c r="H240" i="11"/>
  <c r="I240" i="11"/>
  <c r="J240" i="11"/>
  <c r="K240" i="11"/>
  <c r="L240" i="11"/>
  <c r="M240" i="11"/>
  <c r="C241" i="11"/>
  <c r="D241" i="11"/>
  <c r="H241" i="11"/>
  <c r="I241" i="11"/>
  <c r="J241" i="11"/>
  <c r="K241" i="11"/>
  <c r="L241" i="11"/>
  <c r="C243" i="11"/>
  <c r="D243" i="11"/>
  <c r="H243" i="11"/>
  <c r="I243" i="11"/>
  <c r="L243" i="11"/>
  <c r="M243" i="11"/>
  <c r="C244" i="11"/>
  <c r="D244" i="11"/>
  <c r="H244" i="11"/>
  <c r="I244" i="11"/>
  <c r="M244" i="11"/>
  <c r="C245" i="11"/>
  <c r="D245" i="11"/>
  <c r="H245" i="11"/>
  <c r="I245" i="11"/>
  <c r="M245" i="11"/>
  <c r="C246" i="11"/>
  <c r="D246" i="11"/>
  <c r="H246" i="11"/>
  <c r="I246" i="11"/>
  <c r="M246" i="11"/>
  <c r="C247" i="11"/>
  <c r="D247" i="11"/>
  <c r="H247" i="11"/>
  <c r="I247" i="11"/>
  <c r="M247" i="11"/>
  <c r="C248" i="11"/>
  <c r="D248" i="11"/>
  <c r="H248" i="11"/>
  <c r="I248" i="11"/>
  <c r="M248" i="11"/>
  <c r="C250" i="11"/>
  <c r="D250" i="11"/>
  <c r="H250" i="11"/>
  <c r="I250" i="11"/>
  <c r="L250" i="11"/>
  <c r="M250" i="11"/>
  <c r="C251" i="11"/>
  <c r="D251" i="11"/>
  <c r="H251" i="11"/>
  <c r="I251" i="11"/>
  <c r="M251" i="11"/>
  <c r="C252" i="11"/>
  <c r="D252" i="11"/>
  <c r="H252" i="11"/>
  <c r="I252" i="11"/>
  <c r="L252" i="11"/>
  <c r="M252" i="11"/>
  <c r="C253" i="11"/>
  <c r="D253" i="11"/>
  <c r="H253" i="11"/>
  <c r="I253" i="11"/>
  <c r="M253" i="11"/>
  <c r="C254" i="11"/>
  <c r="D254" i="11"/>
  <c r="H254" i="11"/>
  <c r="I254" i="11"/>
  <c r="M254" i="11"/>
  <c r="C255" i="11"/>
  <c r="D255" i="11"/>
  <c r="H255" i="11"/>
  <c r="I255" i="11"/>
  <c r="M255" i="11"/>
  <c r="C257" i="11"/>
  <c r="D257" i="11"/>
  <c r="H257" i="11"/>
  <c r="N262" i="11" s="1"/>
  <c r="I257" i="11"/>
  <c r="M257" i="11"/>
  <c r="C258" i="11"/>
  <c r="D258" i="11"/>
  <c r="H258" i="11"/>
  <c r="I258" i="11"/>
  <c r="M258" i="11"/>
  <c r="C259" i="11"/>
  <c r="D259" i="11"/>
  <c r="H259" i="11"/>
  <c r="I259" i="11"/>
  <c r="L259" i="11"/>
  <c r="M259" i="11"/>
  <c r="C260" i="11"/>
  <c r="D260" i="11"/>
  <c r="H260" i="11"/>
  <c r="I260" i="11"/>
  <c r="M260" i="11"/>
  <c r="C261" i="11"/>
  <c r="D261" i="11"/>
  <c r="H261" i="11"/>
  <c r="I261" i="11"/>
  <c r="L261" i="11"/>
  <c r="M261" i="11"/>
  <c r="C262" i="11"/>
  <c r="D262" i="11"/>
  <c r="H262" i="11"/>
  <c r="I262" i="11"/>
  <c r="J262" i="11"/>
  <c r="K262" i="11"/>
  <c r="L262" i="11"/>
  <c r="M262" i="11"/>
  <c r="C264" i="11"/>
  <c r="D264" i="11"/>
  <c r="H264" i="11"/>
  <c r="I264" i="11"/>
  <c r="N269" i="11" s="1"/>
  <c r="M264" i="11"/>
  <c r="C265" i="11"/>
  <c r="D265" i="11"/>
  <c r="H265" i="11"/>
  <c r="I265" i="11"/>
  <c r="M265" i="11"/>
  <c r="C266" i="11"/>
  <c r="D266" i="11"/>
  <c r="H266" i="11"/>
  <c r="I266" i="11"/>
  <c r="M266" i="11"/>
  <c r="C267" i="11"/>
  <c r="D267" i="11"/>
  <c r="M267" i="11"/>
  <c r="C268" i="11"/>
  <c r="D268" i="11"/>
  <c r="H268" i="11"/>
  <c r="I268" i="11"/>
  <c r="J268" i="11"/>
  <c r="K268" i="11"/>
  <c r="L268" i="11"/>
  <c r="M268" i="11"/>
  <c r="C269" i="11"/>
  <c r="D269" i="11"/>
  <c r="H269" i="11"/>
  <c r="I269" i="11"/>
  <c r="J269" i="11"/>
  <c r="K269" i="11"/>
  <c r="L269" i="11"/>
  <c r="M269" i="11"/>
  <c r="C271" i="11"/>
  <c r="D271" i="11"/>
  <c r="H271" i="11"/>
  <c r="L271" i="11"/>
  <c r="M271" i="11"/>
  <c r="C272" i="11"/>
  <c r="D272" i="11"/>
  <c r="H272" i="11"/>
  <c r="I272" i="11"/>
  <c r="M272" i="11"/>
  <c r="C273" i="11"/>
  <c r="D273" i="11"/>
  <c r="H273" i="11"/>
  <c r="M273" i="11"/>
  <c r="C274" i="11"/>
  <c r="D274" i="11"/>
  <c r="H274" i="11"/>
  <c r="I274" i="11"/>
  <c r="J274" i="11"/>
  <c r="K274" i="11"/>
  <c r="L274" i="11"/>
  <c r="M274" i="11"/>
  <c r="C275" i="11"/>
  <c r="D275" i="11"/>
  <c r="H275" i="11"/>
  <c r="I275" i="11"/>
  <c r="J275" i="11"/>
  <c r="K275" i="11"/>
  <c r="L275" i="11"/>
  <c r="M275" i="11"/>
  <c r="C276" i="11"/>
  <c r="D276" i="11"/>
  <c r="H276" i="11"/>
  <c r="I276" i="11"/>
  <c r="J276" i="11"/>
  <c r="K276" i="11"/>
  <c r="L276" i="11"/>
  <c r="M276" i="11"/>
  <c r="C278" i="11"/>
  <c r="D278" i="11"/>
  <c r="H278" i="11"/>
  <c r="I278" i="11"/>
  <c r="N283" i="11" s="1"/>
  <c r="L278" i="11"/>
  <c r="M278" i="11"/>
  <c r="C279" i="11"/>
  <c r="D279" i="11"/>
  <c r="H279" i="11"/>
  <c r="I279" i="11"/>
  <c r="J279" i="11"/>
  <c r="K279" i="11"/>
  <c r="L279" i="11"/>
  <c r="M279" i="11"/>
  <c r="C280" i="11"/>
  <c r="D280" i="11"/>
  <c r="H280" i="11"/>
  <c r="I280" i="11"/>
  <c r="J280" i="11"/>
  <c r="K280" i="11"/>
  <c r="L280" i="11"/>
  <c r="M280" i="11"/>
  <c r="C281" i="11"/>
  <c r="D281" i="11"/>
  <c r="H281" i="11"/>
  <c r="I281" i="11"/>
  <c r="J281" i="11"/>
  <c r="K281" i="11"/>
  <c r="L281" i="11"/>
  <c r="M281" i="11"/>
  <c r="C282" i="11"/>
  <c r="D282" i="11"/>
  <c r="H282" i="11"/>
  <c r="I282" i="11"/>
  <c r="J282" i="11"/>
  <c r="K282" i="11"/>
  <c r="L282" i="11"/>
  <c r="M282" i="11"/>
  <c r="C283" i="11"/>
  <c r="D283" i="11"/>
  <c r="H283" i="11"/>
  <c r="I283" i="11"/>
  <c r="J283" i="11"/>
  <c r="K283" i="11"/>
  <c r="L283" i="11"/>
  <c r="M283" i="11"/>
  <c r="C285" i="11"/>
  <c r="D285" i="11"/>
  <c r="H285" i="11"/>
  <c r="M285" i="11"/>
  <c r="C286" i="11"/>
  <c r="D286" i="11"/>
  <c r="H286" i="11"/>
  <c r="I286" i="11"/>
  <c r="L286" i="11"/>
  <c r="M286" i="11"/>
  <c r="C287" i="11"/>
  <c r="D287" i="11"/>
  <c r="H287" i="11"/>
  <c r="J287" i="11"/>
  <c r="M287" i="11"/>
  <c r="C288" i="11"/>
  <c r="D288" i="11"/>
  <c r="H288" i="11"/>
  <c r="I288" i="11"/>
  <c r="M288" i="11"/>
  <c r="C289" i="11"/>
  <c r="D289" i="11"/>
  <c r="H289" i="11"/>
  <c r="I289" i="11"/>
  <c r="L289" i="11"/>
  <c r="M289" i="11"/>
  <c r="C290" i="11"/>
  <c r="D290" i="11"/>
  <c r="H290" i="11"/>
  <c r="I290" i="11"/>
  <c r="J290" i="11"/>
  <c r="K290" i="11"/>
  <c r="L290" i="11"/>
  <c r="M290" i="11"/>
  <c r="C292" i="11"/>
  <c r="D292" i="11"/>
  <c r="H292" i="11"/>
  <c r="I292" i="11"/>
  <c r="M292" i="11"/>
  <c r="C293" i="11"/>
  <c r="D293" i="11"/>
  <c r="H293" i="11"/>
  <c r="I293" i="11"/>
  <c r="J293" i="11"/>
  <c r="K293" i="11"/>
  <c r="L293" i="11"/>
  <c r="M293" i="11"/>
  <c r="C294" i="11"/>
  <c r="D294" i="11"/>
  <c r="H294" i="11"/>
  <c r="I294" i="11"/>
  <c r="J294" i="11"/>
  <c r="K294" i="11"/>
  <c r="L294" i="11"/>
  <c r="M294" i="11"/>
  <c r="C295" i="11"/>
  <c r="D295" i="11"/>
  <c r="H295" i="11"/>
  <c r="I295" i="11"/>
  <c r="J295" i="11"/>
  <c r="K295" i="11"/>
  <c r="L295" i="11"/>
  <c r="M295" i="11"/>
  <c r="C296" i="11"/>
  <c r="D296" i="11"/>
  <c r="H296" i="11"/>
  <c r="I296" i="11"/>
  <c r="J296" i="11"/>
  <c r="K296" i="11"/>
  <c r="L296" i="11"/>
  <c r="M296" i="11"/>
  <c r="C297" i="11"/>
  <c r="D297" i="11"/>
  <c r="H297" i="11"/>
  <c r="I297" i="11"/>
  <c r="J297" i="11"/>
  <c r="K297" i="11"/>
  <c r="L297" i="11"/>
  <c r="M297" i="11"/>
  <c r="C299" i="11"/>
  <c r="D299" i="11"/>
  <c r="H299" i="11"/>
  <c r="I299" i="11"/>
  <c r="L299" i="11"/>
  <c r="M299" i="11"/>
  <c r="C300" i="11"/>
  <c r="D300" i="11"/>
  <c r="H300" i="11"/>
  <c r="I300" i="11"/>
  <c r="M300" i="11"/>
  <c r="C301" i="11"/>
  <c r="D301" i="11"/>
  <c r="H301" i="11"/>
  <c r="I301" i="11"/>
  <c r="M301" i="11"/>
  <c r="C302" i="11"/>
  <c r="D302" i="11"/>
  <c r="H302" i="11"/>
  <c r="I302" i="11"/>
  <c r="L302" i="11"/>
  <c r="M302" i="11"/>
  <c r="C303" i="11"/>
  <c r="D303" i="11"/>
  <c r="H303" i="11"/>
  <c r="I303" i="11"/>
  <c r="M303" i="11"/>
  <c r="C304" i="11"/>
  <c r="D304" i="11"/>
  <c r="H304" i="11"/>
  <c r="I304" i="11"/>
  <c r="J304" i="11"/>
  <c r="K304" i="11"/>
  <c r="L304" i="11"/>
  <c r="M304" i="11"/>
  <c r="B9" i="6"/>
  <c r="C9" i="6"/>
  <c r="D9" i="6"/>
  <c r="E9" i="6"/>
  <c r="F9" i="6"/>
  <c r="G9" i="6"/>
  <c r="J302" i="11"/>
  <c r="K69" i="11"/>
  <c r="K64" i="11"/>
  <c r="K62" i="11"/>
  <c r="K57" i="11"/>
  <c r="K55" i="11"/>
  <c r="N59" i="11" s="1"/>
  <c r="K49" i="11"/>
  <c r="K47" i="11"/>
  <c r="K44" i="11"/>
  <c r="K43" i="11"/>
  <c r="K40" i="11"/>
  <c r="K34" i="11"/>
  <c r="K29" i="11"/>
  <c r="K27" i="11"/>
  <c r="K20" i="11"/>
  <c r="K15" i="11"/>
  <c r="K13" i="11"/>
  <c r="J64" i="11"/>
  <c r="J44" i="11"/>
  <c r="J14" i="11"/>
  <c r="K70" i="11"/>
  <c r="K68" i="11"/>
  <c r="K63" i="11"/>
  <c r="K61" i="11"/>
  <c r="K58" i="11"/>
  <c r="K56" i="11"/>
  <c r="K54" i="11"/>
  <c r="K51" i="11"/>
  <c r="K50" i="11"/>
  <c r="K48" i="11"/>
  <c r="K45" i="11"/>
  <c r="K42" i="11"/>
  <c r="K41" i="11"/>
  <c r="K35" i="11"/>
  <c r="K33" i="11"/>
  <c r="K28" i="11"/>
  <c r="K26" i="11"/>
  <c r="K21" i="11"/>
  <c r="K19" i="11"/>
  <c r="K14" i="11"/>
  <c r="J188" i="11"/>
  <c r="K12" i="11"/>
  <c r="K75" i="11"/>
  <c r="K76" i="11"/>
  <c r="K77" i="11"/>
  <c r="K82" i="11"/>
  <c r="K83" i="11"/>
  <c r="K84" i="11"/>
  <c r="K180" i="11"/>
  <c r="K181" i="11"/>
  <c r="K182" i="11"/>
  <c r="K183" i="11"/>
  <c r="K184" i="11"/>
  <c r="K187" i="11"/>
  <c r="K90" i="11"/>
  <c r="K97" i="11"/>
  <c r="K99" i="11"/>
  <c r="K103" i="11"/>
  <c r="K105" i="11"/>
  <c r="K107" i="11"/>
  <c r="K111" i="11"/>
  <c r="K119" i="11"/>
  <c r="K126" i="11"/>
  <c r="K140" i="11"/>
  <c r="K145" i="11"/>
  <c r="K154" i="11"/>
  <c r="K160" i="11"/>
  <c r="K166" i="11"/>
  <c r="K170" i="11"/>
  <c r="K176" i="11"/>
  <c r="K188" i="11"/>
  <c r="K189" i="11"/>
  <c r="K190" i="11"/>
  <c r="K191" i="11"/>
  <c r="K194" i="11"/>
  <c r="K195" i="11"/>
  <c r="K196" i="11"/>
  <c r="K201" i="11"/>
  <c r="K215" i="11"/>
  <c r="K216" i="11"/>
  <c r="K217" i="11"/>
  <c r="K218" i="11"/>
  <c r="K222" i="11"/>
  <c r="K223" i="11"/>
  <c r="K229" i="11"/>
  <c r="K230" i="11"/>
  <c r="K231" i="11"/>
  <c r="K232" i="11"/>
  <c r="K233" i="11"/>
  <c r="K271" i="11"/>
  <c r="N276" i="11" s="1"/>
  <c r="K272" i="11"/>
  <c r="K273" i="11"/>
  <c r="K278" i="11"/>
  <c r="K285" i="11"/>
  <c r="K286" i="11"/>
  <c r="K287" i="11"/>
  <c r="K288" i="11"/>
  <c r="K289" i="11"/>
  <c r="K292" i="11"/>
  <c r="K299" i="11"/>
  <c r="K300" i="11"/>
  <c r="K301" i="11"/>
  <c r="K302" i="11"/>
  <c r="K303" i="11"/>
  <c r="K118" i="11"/>
  <c r="K125" i="11"/>
  <c r="K139" i="11"/>
  <c r="K143" i="11"/>
  <c r="K153" i="11"/>
  <c r="K159" i="11"/>
  <c r="K163" i="11"/>
  <c r="K169" i="11"/>
  <c r="K175" i="11"/>
  <c r="K243" i="11"/>
  <c r="K244" i="11"/>
  <c r="K245" i="11"/>
  <c r="K246" i="11"/>
  <c r="K247" i="11"/>
  <c r="K248" i="11"/>
  <c r="K250" i="11"/>
  <c r="K251" i="11"/>
  <c r="K252" i="11"/>
  <c r="K253" i="11"/>
  <c r="K254" i="11"/>
  <c r="K255" i="11"/>
  <c r="K257" i="11"/>
  <c r="K258" i="11"/>
  <c r="K259" i="11"/>
  <c r="K260" i="11"/>
  <c r="K261" i="11"/>
  <c r="K264" i="11"/>
  <c r="K265" i="11"/>
  <c r="K266" i="11"/>
  <c r="K89" i="11"/>
  <c r="K96" i="11"/>
  <c r="K236" i="11"/>
  <c r="K110" i="11"/>
  <c r="K104" i="11"/>
  <c r="K98" i="11"/>
  <c r="K234" i="11"/>
  <c r="K177" i="11"/>
  <c r="K173" i="11"/>
  <c r="K167" i="11"/>
  <c r="K161" i="11"/>
  <c r="K155" i="11"/>
  <c r="K146" i="11"/>
  <c r="K141" i="11"/>
  <c r="K131" i="11"/>
  <c r="K120" i="11"/>
  <c r="K113" i="11"/>
  <c r="K238" i="11"/>
  <c r="K174" i="11"/>
  <c r="K168" i="11"/>
  <c r="K162" i="11"/>
  <c r="K156" i="11"/>
  <c r="K152" i="11"/>
  <c r="K142" i="11"/>
  <c r="K138" i="11"/>
  <c r="K124" i="11"/>
  <c r="K117" i="11"/>
  <c r="K112" i="11"/>
  <c r="K106" i="11"/>
  <c r="K100" i="11"/>
  <c r="J143" i="11"/>
  <c r="J168" i="11"/>
  <c r="J238" i="11"/>
  <c r="J110" i="11"/>
  <c r="M85" i="11"/>
  <c r="M89" i="11"/>
  <c r="M90" i="11"/>
  <c r="M96" i="11"/>
  <c r="M97" i="11"/>
  <c r="M98" i="11"/>
  <c r="M99" i="11"/>
  <c r="M100" i="11"/>
  <c r="M103" i="11"/>
  <c r="M104" i="11"/>
  <c r="M105" i="11"/>
  <c r="M106" i="11"/>
  <c r="M107" i="11"/>
  <c r="M110" i="11"/>
  <c r="M111" i="11"/>
  <c r="M112" i="11"/>
  <c r="I89" i="11"/>
  <c r="I90" i="11"/>
  <c r="I96" i="11"/>
  <c r="I97" i="11"/>
  <c r="I98" i="11"/>
  <c r="I99" i="11"/>
  <c r="I100" i="11"/>
  <c r="I103" i="11"/>
  <c r="I104" i="11"/>
  <c r="I105" i="11"/>
  <c r="I106" i="11"/>
  <c r="I107" i="11"/>
  <c r="I110" i="11"/>
  <c r="I111" i="11"/>
  <c r="I112" i="11"/>
  <c r="J264" i="11"/>
  <c r="J253" i="11"/>
  <c r="J244" i="11"/>
  <c r="M238" i="11"/>
  <c r="I238" i="11"/>
  <c r="M237" i="11"/>
  <c r="I237" i="11"/>
  <c r="M236" i="11"/>
  <c r="I236" i="11"/>
  <c r="M234" i="11"/>
  <c r="I184" i="11"/>
  <c r="M183" i="11"/>
  <c r="I180" i="11"/>
  <c r="I175" i="11"/>
  <c r="M174" i="11"/>
  <c r="I169" i="11"/>
  <c r="M168" i="11"/>
  <c r="I163" i="11"/>
  <c r="M162" i="11"/>
  <c r="I159" i="11"/>
  <c r="M156" i="11"/>
  <c r="I153" i="11"/>
  <c r="M152" i="11"/>
  <c r="I143" i="11"/>
  <c r="M142" i="11"/>
  <c r="I139" i="11"/>
  <c r="M138" i="11"/>
  <c r="I125" i="11"/>
  <c r="M124" i="11"/>
  <c r="I118" i="11"/>
  <c r="M117" i="11"/>
  <c r="I77" i="11"/>
  <c r="M76" i="11"/>
  <c r="J90" i="11"/>
  <c r="J217" i="11"/>
  <c r="J75" i="11"/>
  <c r="J299" i="11"/>
  <c r="J303" i="11"/>
  <c r="J191" i="11"/>
  <c r="J70" i="11"/>
  <c r="J63" i="11"/>
  <c r="J57" i="11"/>
  <c r="J51" i="11"/>
  <c r="J47" i="11"/>
  <c r="J43" i="11"/>
  <c r="J35" i="11"/>
  <c r="J28" i="11"/>
  <c r="J20" i="11"/>
  <c r="N24" i="11" s="1"/>
  <c r="J13" i="11"/>
  <c r="J273" i="11"/>
  <c r="J300" i="11"/>
  <c r="J222" i="11"/>
  <c r="N227" i="11" s="1"/>
  <c r="J182" i="11"/>
  <c r="J195" i="11"/>
  <c r="J119" i="11"/>
  <c r="J126" i="11"/>
  <c r="J140" i="11"/>
  <c r="J145" i="11"/>
  <c r="J154" i="11"/>
  <c r="J160" i="11"/>
  <c r="J166" i="11"/>
  <c r="J170" i="11"/>
  <c r="J176" i="11"/>
  <c r="J236" i="11"/>
  <c r="N241" i="11" s="1"/>
  <c r="J104" i="11"/>
  <c r="J89" i="11"/>
  <c r="J261" i="11"/>
  <c r="J257" i="11"/>
  <c r="J252" i="11"/>
  <c r="J247" i="11"/>
  <c r="J243" i="11"/>
  <c r="J187" i="11"/>
  <c r="J85" i="11"/>
  <c r="J260" i="11"/>
  <c r="J251" i="11"/>
  <c r="J82" i="11"/>
  <c r="J271" i="11"/>
  <c r="J272" i="11"/>
  <c r="J68" i="11"/>
  <c r="J61" i="11"/>
  <c r="J49" i="11"/>
  <c r="J41" i="11"/>
  <c r="J26" i="11"/>
  <c r="J278" i="11"/>
  <c r="J223" i="11"/>
  <c r="J124" i="11"/>
  <c r="N129" i="11"/>
  <c r="J142" i="11"/>
  <c r="J162" i="11"/>
  <c r="J12" i="11"/>
  <c r="J230" i="11"/>
  <c r="J301" i="11"/>
  <c r="J292" i="11"/>
  <c r="J201" i="11"/>
  <c r="N206" i="11" s="1"/>
  <c r="J285" i="11"/>
  <c r="J111" i="11"/>
  <c r="J69" i="11"/>
  <c r="J62" i="11"/>
  <c r="J56" i="11"/>
  <c r="J50" i="11"/>
  <c r="J42" i="11"/>
  <c r="N45" i="11" s="1"/>
  <c r="J34" i="11"/>
  <c r="J27" i="11"/>
  <c r="J19" i="11"/>
  <c r="J229" i="11"/>
  <c r="J288" i="11"/>
  <c r="J215" i="11"/>
  <c r="J107" i="11"/>
  <c r="J232" i="11"/>
  <c r="J189" i="11"/>
  <c r="J113" i="11"/>
  <c r="J120" i="11"/>
  <c r="J131" i="11"/>
  <c r="J141" i="11"/>
  <c r="J146" i="11"/>
  <c r="J155" i="11"/>
  <c r="J161" i="11"/>
  <c r="J167" i="11"/>
  <c r="J173" i="11"/>
  <c r="N178" i="11" s="1"/>
  <c r="J177" i="11"/>
  <c r="J234" i="11"/>
  <c r="J112" i="11"/>
  <c r="J100" i="11"/>
  <c r="J77" i="11"/>
  <c r="J266" i="11"/>
  <c r="J255" i="11"/>
  <c r="J246" i="11"/>
  <c r="J233" i="11"/>
  <c r="J99" i="11"/>
  <c r="J84" i="11"/>
  <c r="J55" i="11"/>
  <c r="J45" i="11"/>
  <c r="J33" i="11"/>
  <c r="N38" i="11" s="1"/>
  <c r="J15" i="11"/>
  <c r="J305" i="11" s="1"/>
  <c r="D4" i="11" s="1"/>
  <c r="J289" i="11"/>
  <c r="J196" i="11"/>
  <c r="J194" i="11"/>
  <c r="J97" i="11"/>
  <c r="J183" i="11"/>
  <c r="J117" i="11"/>
  <c r="J138" i="11"/>
  <c r="J152" i="11"/>
  <c r="J156" i="11"/>
  <c r="J254" i="11"/>
  <c r="J96" i="11"/>
  <c r="J175" i="11"/>
  <c r="J139" i="11"/>
  <c r="J231" i="11"/>
  <c r="J76" i="11"/>
  <c r="J181" i="11"/>
  <c r="J258" i="11"/>
  <c r="J184" i="11"/>
  <c r="J174" i="11"/>
  <c r="J159" i="11"/>
  <c r="J103" i="11"/>
  <c r="J218" i="11"/>
  <c r="N157" i="11"/>
  <c r="J245" i="11"/>
  <c r="J265" i="11"/>
  <c r="J180" i="11"/>
  <c r="J163" i="11"/>
  <c r="J105" i="11"/>
  <c r="J21" i="11"/>
  <c r="J48" i="11"/>
  <c r="N52" i="11" s="1"/>
  <c r="J190" i="11"/>
  <c r="J248" i="11"/>
  <c r="J98" i="11"/>
  <c r="J125" i="11"/>
  <c r="J216" i="11"/>
  <c r="J29" i="11"/>
  <c r="J54" i="11"/>
  <c r="J250" i="11"/>
  <c r="N255" i="11"/>
  <c r="J259" i="11"/>
  <c r="J106" i="11"/>
  <c r="J237" i="11"/>
  <c r="J169" i="11"/>
  <c r="J153" i="11"/>
  <c r="J118" i="11"/>
  <c r="N122" i="11" s="1"/>
  <c r="K305" i="11"/>
  <c r="D8" i="11" s="1"/>
  <c r="J286" i="11"/>
  <c r="J40" i="11"/>
  <c r="J58" i="11"/>
  <c r="J83" i="11"/>
  <c r="H305" i="11"/>
  <c r="D5" i="11" s="1"/>
  <c r="L303" i="11"/>
  <c r="L301" i="11"/>
  <c r="L273" i="11"/>
  <c r="L265" i="11"/>
  <c r="L254" i="11"/>
  <c r="L245" i="11"/>
  <c r="L217" i="11"/>
  <c r="L195" i="11"/>
  <c r="L170" i="11"/>
  <c r="L160" i="11"/>
  <c r="L145" i="11"/>
  <c r="L126" i="11"/>
  <c r="L77" i="11"/>
  <c r="L76" i="11"/>
  <c r="L69" i="11"/>
  <c r="L61" i="11"/>
  <c r="L56" i="11"/>
  <c r="L49" i="11"/>
  <c r="L45" i="11"/>
  <c r="L40" i="11"/>
  <c r="L33" i="11"/>
  <c r="L21" i="11"/>
  <c r="I14" i="11"/>
  <c r="I19" i="11"/>
  <c r="I21" i="11"/>
  <c r="I27" i="11"/>
  <c r="I29" i="11"/>
  <c r="N31" i="11" s="1"/>
  <c r="I34" i="11"/>
  <c r="I40" i="11"/>
  <c r="I42" i="11"/>
  <c r="I44" i="11"/>
  <c r="I47" i="11"/>
  <c r="I49" i="11"/>
  <c r="I51" i="11"/>
  <c r="I55" i="11"/>
  <c r="I57" i="11"/>
  <c r="I61" i="11"/>
  <c r="N66" i="11" s="1"/>
  <c r="I63" i="11"/>
  <c r="I68" i="11"/>
  <c r="N73" i="11" s="1"/>
  <c r="I70" i="11"/>
  <c r="I76" i="11"/>
  <c r="I83" i="11"/>
  <c r="I222" i="11"/>
  <c r="I229" i="11"/>
  <c r="I271" i="11"/>
  <c r="I273" i="11"/>
  <c r="I285" i="11"/>
  <c r="I287" i="11"/>
  <c r="N290" i="11"/>
  <c r="L85" i="11"/>
  <c r="L89" i="11"/>
  <c r="N94" i="11" s="1"/>
  <c r="L90" i="11"/>
  <c r="L96" i="11"/>
  <c r="L97" i="11"/>
  <c r="L98" i="11"/>
  <c r="L99" i="11"/>
  <c r="L100" i="11"/>
  <c r="L103" i="11"/>
  <c r="L104" i="11"/>
  <c r="L105" i="11"/>
  <c r="L106" i="11"/>
  <c r="L107" i="11"/>
  <c r="L110" i="11"/>
  <c r="N115" i="11"/>
  <c r="L111" i="11"/>
  <c r="L112" i="11"/>
  <c r="L113" i="11"/>
  <c r="L119" i="11"/>
  <c r="L124" i="11"/>
  <c r="L125" i="11"/>
  <c r="L131" i="11"/>
  <c r="N136" i="11"/>
  <c r="L140" i="11"/>
  <c r="L142" i="11"/>
  <c r="L143" i="11"/>
  <c r="L146" i="11"/>
  <c r="L154" i="11"/>
  <c r="L156" i="11"/>
  <c r="L159" i="11"/>
  <c r="L161" i="11"/>
  <c r="L166" i="11"/>
  <c r="L168" i="11"/>
  <c r="L169" i="11"/>
  <c r="L173" i="11"/>
  <c r="L176" i="11"/>
  <c r="L181" i="11"/>
  <c r="N185" i="11" s="1"/>
  <c r="L183" i="11"/>
  <c r="L184" i="11"/>
  <c r="L188" i="11"/>
  <c r="L190" i="11"/>
  <c r="L194" i="11"/>
  <c r="N199" i="11" s="1"/>
  <c r="L196" i="11"/>
  <c r="L215" i="11"/>
  <c r="N220" i="11" s="1"/>
  <c r="L230" i="11"/>
  <c r="L232" i="11"/>
  <c r="L244" i="11"/>
  <c r="L246" i="11"/>
  <c r="L248" i="11"/>
  <c r="L251" i="11"/>
  <c r="L253" i="11"/>
  <c r="L255" i="11"/>
  <c r="L258" i="11"/>
  <c r="L260" i="11"/>
  <c r="L264" i="11"/>
  <c r="L266" i="11"/>
  <c r="L288" i="11"/>
  <c r="L292" i="11"/>
  <c r="N297" i="11"/>
  <c r="L300" i="11"/>
  <c r="N304" i="11" s="1"/>
  <c r="L287" i="11"/>
  <c r="L285" i="11"/>
  <c r="L272" i="11"/>
  <c r="L257" i="11"/>
  <c r="L247" i="11"/>
  <c r="L222" i="11"/>
  <c r="L201" i="11"/>
  <c r="L187" i="11"/>
  <c r="N192" i="11"/>
  <c r="L175" i="11"/>
  <c r="L174" i="11"/>
  <c r="L163" i="11"/>
  <c r="L162" i="11"/>
  <c r="L153" i="11"/>
  <c r="L152" i="11"/>
  <c r="L139" i="11"/>
  <c r="L138" i="11"/>
  <c r="L118" i="11"/>
  <c r="L117" i="11"/>
  <c r="L83" i="11"/>
  <c r="L75" i="11"/>
  <c r="L63" i="11"/>
  <c r="L58" i="11"/>
  <c r="L51" i="11"/>
  <c r="L48" i="11"/>
  <c r="L42" i="11"/>
  <c r="L35" i="11"/>
  <c r="L27" i="11"/>
  <c r="L20" i="11"/>
  <c r="I15" i="11"/>
  <c r="I12" i="11"/>
  <c r="N108" i="11"/>
  <c r="N171" i="11"/>
  <c r="N143" i="11"/>
  <c r="N234" i="11"/>
  <c r="N248" i="11"/>
  <c r="L12" i="11" l="1"/>
  <c r="L305" i="11" s="1"/>
  <c r="D7" i="11" s="1"/>
  <c r="I305" i="11"/>
  <c r="D6" i="11" s="1"/>
  <c r="N17" i="11" l="1"/>
  <c r="N305" i="11" s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tmb3</author>
  </authors>
  <commentList>
    <comment ref="E40" authorId="0" shapeId="0" xr:uid="{EEEB5397-8D65-405A-BCA0-56F20A35AB01}">
      <text>
        <r>
          <rPr>
            <b/>
            <sz val="8"/>
            <color indexed="81"/>
            <rFont val="Tahoma"/>
            <family val="2"/>
          </rPr>
          <t>tmb3:</t>
        </r>
        <r>
          <rPr>
            <sz val="8"/>
            <color indexed="81"/>
            <rFont val="Tahoma"/>
            <family val="2"/>
          </rPr>
          <t xml:space="preserve">
Input middle distance times using a colon. Examples 2:18.3, 5:13.4, 11:34.3</t>
        </r>
      </text>
    </comment>
    <comment ref="E41" authorId="0" shapeId="0" xr:uid="{67D5E6D9-B3B1-4376-B0F5-A9657E9119B7}">
      <text>
        <r>
          <rPr>
            <b/>
            <sz val="8"/>
            <color indexed="81"/>
            <rFont val="Tahoma"/>
            <family val="2"/>
          </rPr>
          <t>tmb3:</t>
        </r>
        <r>
          <rPr>
            <sz val="8"/>
            <color indexed="81"/>
            <rFont val="Tahoma"/>
            <family val="2"/>
          </rPr>
          <t xml:space="preserve">
Input middle distance times using a colon. Examples 2:18.3, 5:13.4, 11:34.3</t>
        </r>
      </text>
    </comment>
    <comment ref="E42" authorId="0" shapeId="0" xr:uid="{81175608-3627-4F3C-B305-891E7A835320}">
      <text>
        <r>
          <rPr>
            <b/>
            <sz val="8"/>
            <color indexed="81"/>
            <rFont val="Tahoma"/>
            <family val="2"/>
          </rPr>
          <t>tmb3:</t>
        </r>
        <r>
          <rPr>
            <sz val="8"/>
            <color indexed="81"/>
            <rFont val="Tahoma"/>
            <family val="2"/>
          </rPr>
          <t xml:space="preserve">
Input middle distance times using a colon. Examples 2:18.3, 5:13.4, 11:34.3</t>
        </r>
      </text>
    </comment>
    <comment ref="E43" authorId="0" shapeId="0" xr:uid="{1B3B2CA9-B5C4-4390-A86E-F6D891D12E66}">
      <text>
        <r>
          <rPr>
            <b/>
            <sz val="8"/>
            <color indexed="81"/>
            <rFont val="Tahoma"/>
            <family val="2"/>
          </rPr>
          <t>tmb3:</t>
        </r>
        <r>
          <rPr>
            <sz val="8"/>
            <color indexed="81"/>
            <rFont val="Tahoma"/>
            <family val="2"/>
          </rPr>
          <t xml:space="preserve">
Input middle distance times using a colon. Examples 2:18.3, 5:13.4, 11:34.3</t>
        </r>
      </text>
    </comment>
    <comment ref="E44" authorId="0" shapeId="0" xr:uid="{0F0E0170-C6BA-4D31-BF14-D2C990758D6F}">
      <text>
        <r>
          <rPr>
            <b/>
            <sz val="8"/>
            <color indexed="81"/>
            <rFont val="Tahoma"/>
            <family val="2"/>
          </rPr>
          <t>tmb3:</t>
        </r>
        <r>
          <rPr>
            <sz val="8"/>
            <color indexed="81"/>
            <rFont val="Tahoma"/>
            <family val="2"/>
          </rPr>
          <t xml:space="preserve">
Input middle distance times using a colon. Examples 2:18.3, 5:13.4, 11:34.3</t>
        </r>
      </text>
    </comment>
    <comment ref="E45" authorId="0" shapeId="0" xr:uid="{BDC44FAE-4DA3-40A1-A016-E48EE2F594B5}">
      <text>
        <r>
          <rPr>
            <b/>
            <sz val="8"/>
            <color indexed="81"/>
            <rFont val="Tahoma"/>
            <family val="2"/>
          </rPr>
          <t>tmb3:</t>
        </r>
        <r>
          <rPr>
            <sz val="8"/>
            <color indexed="81"/>
            <rFont val="Tahoma"/>
            <family val="2"/>
          </rPr>
          <t xml:space="preserve">
Input middle distance times using a colon. Examples 2:18.3, 5:13.4, 11:34.3</t>
        </r>
      </text>
    </comment>
    <comment ref="E48" authorId="0" shapeId="0" xr:uid="{FB649E57-7691-45CD-8882-E45CD45FC178}">
      <text>
        <r>
          <rPr>
            <b/>
            <sz val="8"/>
            <color indexed="81"/>
            <rFont val="Tahoma"/>
            <family val="2"/>
          </rPr>
          <t>tmb3:</t>
        </r>
        <r>
          <rPr>
            <sz val="8"/>
            <color indexed="81"/>
            <rFont val="Tahoma"/>
            <family val="2"/>
          </rPr>
          <t xml:space="preserve">
Input middle distance times using a colon. Examples 2:18.3, 5:13.4, 11:34.3</t>
        </r>
      </text>
    </comment>
    <comment ref="E49" authorId="0" shapeId="0" xr:uid="{E5C0D5F1-767B-4FF3-AB3E-8DAABC57F20F}">
      <text>
        <r>
          <rPr>
            <b/>
            <sz val="8"/>
            <color indexed="81"/>
            <rFont val="Tahoma"/>
            <family val="2"/>
          </rPr>
          <t>tmb3:</t>
        </r>
        <r>
          <rPr>
            <sz val="8"/>
            <color indexed="81"/>
            <rFont val="Tahoma"/>
            <family val="2"/>
          </rPr>
          <t xml:space="preserve">
Input middle distance times using a colon. Examples 2:18.3, 5:13.4, 11:34.3</t>
        </r>
      </text>
    </comment>
    <comment ref="E50" authorId="0" shapeId="0" xr:uid="{A9D142E5-F0C1-4D1C-9EE1-F2990A5D1A29}">
      <text>
        <r>
          <rPr>
            <b/>
            <sz val="8"/>
            <color indexed="81"/>
            <rFont val="Tahoma"/>
            <family val="2"/>
          </rPr>
          <t>tmb3:</t>
        </r>
        <r>
          <rPr>
            <sz val="8"/>
            <color indexed="81"/>
            <rFont val="Tahoma"/>
            <family val="2"/>
          </rPr>
          <t xml:space="preserve">
Input middle distance times using a colon. Examples 2:18.3, 5:13.4, 11:34.3</t>
        </r>
      </text>
    </comment>
    <comment ref="E51" authorId="0" shapeId="0" xr:uid="{BB8A8BF5-255A-4420-8253-C511C7CA588D}">
      <text>
        <r>
          <rPr>
            <b/>
            <sz val="8"/>
            <color indexed="81"/>
            <rFont val="Tahoma"/>
            <family val="2"/>
          </rPr>
          <t>tmb3:</t>
        </r>
        <r>
          <rPr>
            <sz val="8"/>
            <color indexed="81"/>
            <rFont val="Tahoma"/>
            <family val="2"/>
          </rPr>
          <t xml:space="preserve">
Input middle distance times using a colon. Examples 2:18.3, 5:13.4, 11:34.3</t>
        </r>
      </text>
    </comment>
    <comment ref="E52" authorId="0" shapeId="0" xr:uid="{50DDEB23-D9B5-4207-A921-C77FF37E1416}">
      <text>
        <r>
          <rPr>
            <b/>
            <sz val="8"/>
            <color indexed="81"/>
            <rFont val="Tahoma"/>
            <family val="2"/>
          </rPr>
          <t>tmb3:</t>
        </r>
        <r>
          <rPr>
            <sz val="8"/>
            <color indexed="81"/>
            <rFont val="Tahoma"/>
            <family val="2"/>
          </rPr>
          <t xml:space="preserve">
Input middle distance times using a colon. Examples 2:18.3, 5:13.4, 11:34.3</t>
        </r>
      </text>
    </comment>
    <comment ref="E54" authorId="0" shapeId="0" xr:uid="{336F04FE-BA2A-47C2-9AA7-808658CCEC99}">
      <text>
        <r>
          <rPr>
            <b/>
            <sz val="8"/>
            <color indexed="81"/>
            <rFont val="Tahoma"/>
            <family val="2"/>
          </rPr>
          <t>tmb3:</t>
        </r>
        <r>
          <rPr>
            <sz val="8"/>
            <color indexed="81"/>
            <rFont val="Tahoma"/>
            <family val="2"/>
          </rPr>
          <t xml:space="preserve">
Input middle distance times using a colon. Examples 2:18.3, 5:13.4, 11:34.3</t>
        </r>
      </text>
    </comment>
    <comment ref="E55" authorId="0" shapeId="0" xr:uid="{16144439-433C-45D2-BEB0-C139DFFDAB2B}">
      <text>
        <r>
          <rPr>
            <b/>
            <sz val="8"/>
            <color indexed="81"/>
            <rFont val="Tahoma"/>
            <family val="2"/>
          </rPr>
          <t>tmb3:</t>
        </r>
        <r>
          <rPr>
            <sz val="8"/>
            <color indexed="81"/>
            <rFont val="Tahoma"/>
            <family val="2"/>
          </rPr>
          <t xml:space="preserve">
Input middle distance times using a colon. Examples 2:18.3, 5:13.4, 11:34.3</t>
        </r>
      </text>
    </comment>
    <comment ref="E56" authorId="0" shapeId="0" xr:uid="{003E91E9-5D21-4FF3-9FCA-29EF52F978B9}">
      <text>
        <r>
          <rPr>
            <b/>
            <sz val="8"/>
            <color indexed="81"/>
            <rFont val="Tahoma"/>
            <family val="2"/>
          </rPr>
          <t>tmb3:</t>
        </r>
        <r>
          <rPr>
            <sz val="8"/>
            <color indexed="81"/>
            <rFont val="Tahoma"/>
            <family val="2"/>
          </rPr>
          <t xml:space="preserve">
Input middle distance times using a colon. Examples 2:18.3, 5:13.4, 11:34.3</t>
        </r>
      </text>
    </comment>
    <comment ref="E57" authorId="0" shapeId="0" xr:uid="{C9BFEEEB-13E7-444D-8475-E3309A2F22D3}">
      <text>
        <r>
          <rPr>
            <b/>
            <sz val="8"/>
            <color indexed="81"/>
            <rFont val="Tahoma"/>
            <family val="2"/>
          </rPr>
          <t>tmb3:</t>
        </r>
        <r>
          <rPr>
            <sz val="8"/>
            <color indexed="81"/>
            <rFont val="Tahoma"/>
            <family val="2"/>
          </rPr>
          <t xml:space="preserve">
Input middle distance times using a colon. Examples 2:18.3, 5:13.4, 11:34.3</t>
        </r>
      </text>
    </comment>
    <comment ref="E58" authorId="0" shapeId="0" xr:uid="{F097042A-BC72-4386-8393-74EBDAB6153A}">
      <text>
        <r>
          <rPr>
            <b/>
            <sz val="8"/>
            <color indexed="81"/>
            <rFont val="Tahoma"/>
            <family val="2"/>
          </rPr>
          <t>tmb3:</t>
        </r>
        <r>
          <rPr>
            <sz val="8"/>
            <color indexed="81"/>
            <rFont val="Tahoma"/>
            <family val="2"/>
          </rPr>
          <t xml:space="preserve">
Input middle distance times using a colon. Examples 2:18.3, 5:13.4, 11:34.3</t>
        </r>
      </text>
    </comment>
    <comment ref="E59" authorId="0" shapeId="0" xr:uid="{038FF09D-A918-43C2-A16C-736733604E1D}">
      <text>
        <r>
          <rPr>
            <b/>
            <sz val="8"/>
            <color indexed="81"/>
            <rFont val="Tahoma"/>
            <family val="2"/>
          </rPr>
          <t>tmb3:</t>
        </r>
        <r>
          <rPr>
            <sz val="8"/>
            <color indexed="81"/>
            <rFont val="Tahoma"/>
            <family val="2"/>
          </rPr>
          <t xml:space="preserve">
Input middle distance times using a colon. Examples 2:18.3, 5:13.4, 11:34.3</t>
        </r>
      </text>
    </comment>
    <comment ref="E61" authorId="0" shapeId="0" xr:uid="{C5EB7797-20E8-446F-83F3-828FEC487D51}">
      <text>
        <r>
          <rPr>
            <b/>
            <sz val="8"/>
            <color indexed="81"/>
            <rFont val="Tahoma"/>
            <family val="2"/>
          </rPr>
          <t>tmb3:</t>
        </r>
        <r>
          <rPr>
            <sz val="8"/>
            <color indexed="81"/>
            <rFont val="Tahoma"/>
            <family val="2"/>
          </rPr>
          <t xml:space="preserve">
Input middle distance times using a colon. Examples 2:18.3, 5:13.4, 11:34.3</t>
        </r>
      </text>
    </comment>
    <comment ref="E62" authorId="0" shapeId="0" xr:uid="{62B7BB99-D81A-469C-98DE-626C19A0D962}">
      <text>
        <r>
          <rPr>
            <b/>
            <sz val="8"/>
            <color indexed="81"/>
            <rFont val="Tahoma"/>
            <family val="2"/>
          </rPr>
          <t>tmb3:</t>
        </r>
        <r>
          <rPr>
            <sz val="8"/>
            <color indexed="81"/>
            <rFont val="Tahoma"/>
            <family val="2"/>
          </rPr>
          <t xml:space="preserve">
Input middle distance times using a colon. Examples 2:18.3, 5:13.4, 11:34.3</t>
        </r>
      </text>
    </comment>
    <comment ref="E63" authorId="0" shapeId="0" xr:uid="{6FC50104-6D92-48B0-81A2-CC6F6E791777}">
      <text>
        <r>
          <rPr>
            <b/>
            <sz val="8"/>
            <color indexed="81"/>
            <rFont val="Tahoma"/>
            <family val="2"/>
          </rPr>
          <t>tmb3:</t>
        </r>
        <r>
          <rPr>
            <sz val="8"/>
            <color indexed="81"/>
            <rFont val="Tahoma"/>
            <family val="2"/>
          </rPr>
          <t xml:space="preserve">
Input middle distance times using a colon. Examples 2:18.3, 5:13.4, 11:34.3</t>
        </r>
      </text>
    </comment>
    <comment ref="E64" authorId="0" shapeId="0" xr:uid="{325E14E4-9797-4F7F-BA18-6C21A060FCF3}">
      <text>
        <r>
          <rPr>
            <b/>
            <sz val="8"/>
            <color indexed="81"/>
            <rFont val="Tahoma"/>
            <family val="2"/>
          </rPr>
          <t>tmb3:</t>
        </r>
        <r>
          <rPr>
            <sz val="8"/>
            <color indexed="81"/>
            <rFont val="Tahoma"/>
            <family val="2"/>
          </rPr>
          <t xml:space="preserve">
Input middle distance times using a colon. Examples 2:18.3, 5:13.4, 11:34.3</t>
        </r>
      </text>
    </comment>
    <comment ref="E65" authorId="0" shapeId="0" xr:uid="{E19A5FF0-4A46-4F14-8251-C6A6A22947F7}">
      <text>
        <r>
          <rPr>
            <b/>
            <sz val="8"/>
            <color indexed="81"/>
            <rFont val="Tahoma"/>
            <family val="2"/>
          </rPr>
          <t>tmb3:</t>
        </r>
        <r>
          <rPr>
            <sz val="8"/>
            <color indexed="81"/>
            <rFont val="Tahoma"/>
            <family val="2"/>
          </rPr>
          <t xml:space="preserve">
Input middle distance times using a colon. Examples 2:18.3, 5:13.4, 11:34.3</t>
        </r>
      </text>
    </comment>
    <comment ref="E66" authorId="0" shapeId="0" xr:uid="{B57AF505-6B7F-4DD3-B168-B643C03E2B01}">
      <text>
        <r>
          <rPr>
            <b/>
            <sz val="8"/>
            <color indexed="81"/>
            <rFont val="Tahoma"/>
            <family val="2"/>
          </rPr>
          <t>tmb3:</t>
        </r>
        <r>
          <rPr>
            <sz val="8"/>
            <color indexed="81"/>
            <rFont val="Tahoma"/>
            <family val="2"/>
          </rPr>
          <t xml:space="preserve">
Input middle distance times using a colon. Examples 2:18.3, 5:13.4, 11:34.3</t>
        </r>
      </text>
    </comment>
    <comment ref="E187" authorId="0" shapeId="0" xr:uid="{CB32C9E3-9F87-4489-9840-6426E6D4BBCE}">
      <text>
        <r>
          <rPr>
            <b/>
            <sz val="8"/>
            <color indexed="81"/>
            <rFont val="Tahoma"/>
            <family val="2"/>
          </rPr>
          <t>tmb3:</t>
        </r>
        <r>
          <rPr>
            <sz val="8"/>
            <color indexed="81"/>
            <rFont val="Tahoma"/>
            <family val="2"/>
          </rPr>
          <t xml:space="preserve">
Input middle distance times using a colon. Examples 2:18.3, 5:13.4, 11:34.3</t>
        </r>
      </text>
    </comment>
    <comment ref="E188" authorId="0" shapeId="0" xr:uid="{454BB798-4CA1-44CD-988F-F3B1180495FF}">
      <text>
        <r>
          <rPr>
            <b/>
            <sz val="8"/>
            <color indexed="81"/>
            <rFont val="Tahoma"/>
            <family val="2"/>
          </rPr>
          <t>tmb3:</t>
        </r>
        <r>
          <rPr>
            <sz val="8"/>
            <color indexed="81"/>
            <rFont val="Tahoma"/>
            <family val="2"/>
          </rPr>
          <t xml:space="preserve">
Input middle distance times using a colon. Examples 2:18.3, 5:13.4, 11:34.3</t>
        </r>
      </text>
    </comment>
    <comment ref="E189" authorId="0" shapeId="0" xr:uid="{8BE095AA-D0CE-4F25-B166-A050D5A95808}">
      <text>
        <r>
          <rPr>
            <b/>
            <sz val="8"/>
            <color indexed="81"/>
            <rFont val="Tahoma"/>
            <family val="2"/>
          </rPr>
          <t>tmb3:</t>
        </r>
        <r>
          <rPr>
            <sz val="8"/>
            <color indexed="81"/>
            <rFont val="Tahoma"/>
            <family val="2"/>
          </rPr>
          <t xml:space="preserve">
Input middle distance times using a colon. Examples 2:18.3, 5:13.4, 11:34.3</t>
        </r>
      </text>
    </comment>
    <comment ref="E190" authorId="0" shapeId="0" xr:uid="{FEDE4841-712E-418D-AA66-C3D695CACF1A}">
      <text>
        <r>
          <rPr>
            <b/>
            <sz val="8"/>
            <color indexed="81"/>
            <rFont val="Tahoma"/>
            <family val="2"/>
          </rPr>
          <t>tmb3:</t>
        </r>
        <r>
          <rPr>
            <sz val="8"/>
            <color indexed="81"/>
            <rFont val="Tahoma"/>
            <family val="2"/>
          </rPr>
          <t xml:space="preserve">
Input middle distance times using a colon. Examples 2:18.3, 5:13.4, 11:34.3</t>
        </r>
      </text>
    </comment>
    <comment ref="E191" authorId="0" shapeId="0" xr:uid="{BB460159-3CE6-4361-B6B0-299BB5932BF8}">
      <text>
        <r>
          <rPr>
            <b/>
            <sz val="8"/>
            <color indexed="81"/>
            <rFont val="Tahoma"/>
            <family val="2"/>
          </rPr>
          <t>tmb3:</t>
        </r>
        <r>
          <rPr>
            <sz val="8"/>
            <color indexed="81"/>
            <rFont val="Tahoma"/>
            <family val="2"/>
          </rPr>
          <t xml:space="preserve">
Input middle distance times using a colon. Examples 2:18.3, 5:13.4, 11:34.3</t>
        </r>
      </text>
    </comment>
    <comment ref="E192" authorId="0" shapeId="0" xr:uid="{F28827A0-313F-4830-BA80-3644414AF2D5}">
      <text>
        <r>
          <rPr>
            <b/>
            <sz val="8"/>
            <color indexed="81"/>
            <rFont val="Tahoma"/>
            <family val="2"/>
          </rPr>
          <t>tmb3:</t>
        </r>
        <r>
          <rPr>
            <sz val="8"/>
            <color indexed="81"/>
            <rFont val="Tahoma"/>
            <family val="2"/>
          </rPr>
          <t xml:space="preserve">
Input middle distance times using a colon. Examples 2:18.3, 5:13.4, 11:34.3</t>
        </r>
      </text>
    </comment>
    <comment ref="E194" authorId="0" shapeId="0" xr:uid="{B75A23EF-EB99-4560-9EA4-90472367D793}">
      <text>
        <r>
          <rPr>
            <b/>
            <sz val="8"/>
            <color indexed="81"/>
            <rFont val="Tahoma"/>
            <family val="2"/>
          </rPr>
          <t>tmb3:</t>
        </r>
        <r>
          <rPr>
            <sz val="8"/>
            <color indexed="81"/>
            <rFont val="Tahoma"/>
            <family val="2"/>
          </rPr>
          <t xml:space="preserve">
Input middle distance times using a colon. Examples 2:18.3, 5:13.4, 11:34.3</t>
        </r>
      </text>
    </comment>
    <comment ref="E195" authorId="0" shapeId="0" xr:uid="{381C8AE1-3FFC-47F1-B437-C2596739F656}">
      <text>
        <r>
          <rPr>
            <b/>
            <sz val="8"/>
            <color indexed="81"/>
            <rFont val="Tahoma"/>
            <family val="2"/>
          </rPr>
          <t>tmb3:</t>
        </r>
        <r>
          <rPr>
            <sz val="8"/>
            <color indexed="81"/>
            <rFont val="Tahoma"/>
            <family val="2"/>
          </rPr>
          <t xml:space="preserve">
Input middle distance times using a colon. Examples 2:18.3, 5:13.4, 11:34.3</t>
        </r>
      </text>
    </comment>
    <comment ref="E196" authorId="0" shapeId="0" xr:uid="{82CC1FFA-4017-47E4-89E8-287EE777C41D}">
      <text>
        <r>
          <rPr>
            <b/>
            <sz val="8"/>
            <color indexed="81"/>
            <rFont val="Tahoma"/>
            <family val="2"/>
          </rPr>
          <t>tmb3:</t>
        </r>
        <r>
          <rPr>
            <sz val="8"/>
            <color indexed="81"/>
            <rFont val="Tahoma"/>
            <family val="2"/>
          </rPr>
          <t xml:space="preserve">
Input middle distance times using a colon. Examples 2:18.3, 5:13.4, 11:34.3</t>
        </r>
      </text>
    </comment>
    <comment ref="E197" authorId="0" shapeId="0" xr:uid="{E0873434-BBEE-4D46-815B-9E2794F90A9F}">
      <text>
        <r>
          <rPr>
            <b/>
            <sz val="8"/>
            <color indexed="81"/>
            <rFont val="Tahoma"/>
            <family val="2"/>
          </rPr>
          <t>tmb3:</t>
        </r>
        <r>
          <rPr>
            <sz val="8"/>
            <color indexed="81"/>
            <rFont val="Tahoma"/>
            <family val="2"/>
          </rPr>
          <t xml:space="preserve">
Input middle distance times using a colon. Examples 2:18.3, 5:13.4, 11:34.3</t>
        </r>
      </text>
    </comment>
    <comment ref="E198" authorId="0" shapeId="0" xr:uid="{28B2790A-EE5A-4378-869C-61A68786D0E2}">
      <text>
        <r>
          <rPr>
            <b/>
            <sz val="8"/>
            <color indexed="81"/>
            <rFont val="Tahoma"/>
            <family val="2"/>
          </rPr>
          <t>tmb3:</t>
        </r>
        <r>
          <rPr>
            <sz val="8"/>
            <color indexed="81"/>
            <rFont val="Tahoma"/>
            <family val="2"/>
          </rPr>
          <t xml:space="preserve">
Input middle distance times using a colon. Examples 2:18.3, 5:13.4, 11:34.3</t>
        </r>
      </text>
    </comment>
    <comment ref="E199" authorId="0" shapeId="0" xr:uid="{0BD69337-1547-4009-A257-AC66EC3F4EE8}">
      <text>
        <r>
          <rPr>
            <b/>
            <sz val="8"/>
            <color indexed="81"/>
            <rFont val="Tahoma"/>
            <family val="2"/>
          </rPr>
          <t>tmb3:</t>
        </r>
        <r>
          <rPr>
            <sz val="8"/>
            <color indexed="81"/>
            <rFont val="Tahoma"/>
            <family val="2"/>
          </rPr>
          <t xml:space="preserve">
Input middle distance times using a colon. Examples 2:18.3, 5:13.4, 11:34.3</t>
        </r>
      </text>
    </comment>
    <comment ref="E201" authorId="0" shapeId="0" xr:uid="{1691C571-7258-47DA-B9CF-3E7003BBB66B}">
      <text>
        <r>
          <rPr>
            <b/>
            <sz val="8"/>
            <color indexed="81"/>
            <rFont val="Tahoma"/>
            <family val="2"/>
          </rPr>
          <t>tmb3:</t>
        </r>
        <r>
          <rPr>
            <sz val="8"/>
            <color indexed="81"/>
            <rFont val="Tahoma"/>
            <family val="2"/>
          </rPr>
          <t xml:space="preserve">
Input middle distance times using a colon. Examples 2:18.3, 5:13.4, 11:34.3</t>
        </r>
      </text>
    </comment>
    <comment ref="E202" authorId="0" shapeId="0" xr:uid="{9595B6D7-15E3-44F5-9378-7B6D30A3AC70}">
      <text>
        <r>
          <rPr>
            <b/>
            <sz val="8"/>
            <color indexed="81"/>
            <rFont val="Tahoma"/>
            <family val="2"/>
          </rPr>
          <t>tmb3:</t>
        </r>
        <r>
          <rPr>
            <sz val="8"/>
            <color indexed="81"/>
            <rFont val="Tahoma"/>
            <family val="2"/>
          </rPr>
          <t xml:space="preserve">
Input middle distance times using a colon. Examples 2:18.3, 5:13.4, 11:34.3</t>
        </r>
      </text>
    </comment>
    <comment ref="E203" authorId="0" shapeId="0" xr:uid="{D54C2829-7F50-49F8-8E56-71FB5CADE966}">
      <text>
        <r>
          <rPr>
            <b/>
            <sz val="8"/>
            <color indexed="81"/>
            <rFont val="Tahoma"/>
            <family val="2"/>
          </rPr>
          <t>tmb3:</t>
        </r>
        <r>
          <rPr>
            <sz val="8"/>
            <color indexed="81"/>
            <rFont val="Tahoma"/>
            <family val="2"/>
          </rPr>
          <t xml:space="preserve">
Input middle distance times using a colon. Examples 2:18.3, 5:13.4, 11:34.3</t>
        </r>
      </text>
    </comment>
    <comment ref="E204" authorId="0" shapeId="0" xr:uid="{D6E8786E-6430-4A8B-ACC4-10B54028C513}">
      <text>
        <r>
          <rPr>
            <b/>
            <sz val="8"/>
            <color indexed="81"/>
            <rFont val="Tahoma"/>
            <family val="2"/>
          </rPr>
          <t>tmb3:</t>
        </r>
        <r>
          <rPr>
            <sz val="8"/>
            <color indexed="81"/>
            <rFont val="Tahoma"/>
            <family val="2"/>
          </rPr>
          <t xml:space="preserve">
Input middle distance times using a colon. Examples 2:18.3, 5:13.4, 11:34.3</t>
        </r>
      </text>
    </comment>
    <comment ref="E205" authorId="0" shapeId="0" xr:uid="{6DD581A3-36D7-4CD6-9BF3-84CBA65A0ABD}">
      <text>
        <r>
          <rPr>
            <b/>
            <sz val="8"/>
            <color indexed="81"/>
            <rFont val="Tahoma"/>
            <family val="2"/>
          </rPr>
          <t>tmb3:</t>
        </r>
        <r>
          <rPr>
            <sz val="8"/>
            <color indexed="81"/>
            <rFont val="Tahoma"/>
            <family val="2"/>
          </rPr>
          <t xml:space="preserve">
Input middle distance times using a colon. Examples 2:18.3, 5:13.4, 11:34.3</t>
        </r>
      </text>
    </comment>
    <comment ref="E206" authorId="0" shapeId="0" xr:uid="{A609FBC2-3A88-4BFA-8736-4136E0A0BB27}">
      <text>
        <r>
          <rPr>
            <b/>
            <sz val="8"/>
            <color indexed="81"/>
            <rFont val="Tahoma"/>
            <family val="2"/>
          </rPr>
          <t>tmb3:</t>
        </r>
        <r>
          <rPr>
            <sz val="8"/>
            <color indexed="81"/>
            <rFont val="Tahoma"/>
            <family val="2"/>
          </rPr>
          <t xml:space="preserve">
Input middle distance times using a colon. Examples 2:18.3, 5:13.4, 11:34.3</t>
        </r>
      </text>
    </comment>
    <comment ref="E208" authorId="0" shapeId="0" xr:uid="{80AB383C-3CB1-4BF7-9D6D-E3E82F0314E6}">
      <text>
        <r>
          <rPr>
            <b/>
            <sz val="8"/>
            <color indexed="81"/>
            <rFont val="Tahoma"/>
            <family val="2"/>
          </rPr>
          <t>tmb3:</t>
        </r>
        <r>
          <rPr>
            <sz val="8"/>
            <color indexed="81"/>
            <rFont val="Tahoma"/>
            <family val="2"/>
          </rPr>
          <t xml:space="preserve">
Input middle distance times using a colon. Examples 2:18.3, 5:13.4, 11:34.3</t>
        </r>
      </text>
    </comment>
    <comment ref="E209" authorId="0" shapeId="0" xr:uid="{AD89124D-5354-4EFD-8407-89A488F15F01}">
      <text>
        <r>
          <rPr>
            <b/>
            <sz val="8"/>
            <color indexed="81"/>
            <rFont val="Tahoma"/>
            <family val="2"/>
          </rPr>
          <t>tmb3:</t>
        </r>
        <r>
          <rPr>
            <sz val="8"/>
            <color indexed="81"/>
            <rFont val="Tahoma"/>
            <family val="2"/>
          </rPr>
          <t xml:space="preserve">
Input middle distance times using a colon. Examples 2:18.3, 5:13.4, 11:34.3</t>
        </r>
      </text>
    </comment>
    <comment ref="E210" authorId="0" shapeId="0" xr:uid="{C8CD6E9F-25EE-41E2-A670-96DCB0E23E89}">
      <text>
        <r>
          <rPr>
            <b/>
            <sz val="8"/>
            <color indexed="81"/>
            <rFont val="Tahoma"/>
            <family val="2"/>
          </rPr>
          <t>tmb3:</t>
        </r>
        <r>
          <rPr>
            <sz val="8"/>
            <color indexed="81"/>
            <rFont val="Tahoma"/>
            <family val="2"/>
          </rPr>
          <t xml:space="preserve">
Input middle distance times using a colon. Examples 2:18.3, 5:13.4, 11:34.3</t>
        </r>
      </text>
    </comment>
    <comment ref="E212" authorId="0" shapeId="0" xr:uid="{16D266FA-9540-4153-B769-62062DE15C2E}">
      <text>
        <r>
          <rPr>
            <b/>
            <sz val="8"/>
            <color indexed="81"/>
            <rFont val="Tahoma"/>
            <family val="2"/>
          </rPr>
          <t>tmb3:</t>
        </r>
        <r>
          <rPr>
            <sz val="8"/>
            <color indexed="81"/>
            <rFont val="Tahoma"/>
            <family val="2"/>
          </rPr>
          <t xml:space="preserve">
Input middle distance times using a colon. Examples 2:18.3, 5:13.4, 11:34.3</t>
        </r>
      </text>
    </comment>
    <comment ref="E213" authorId="0" shapeId="0" xr:uid="{5F0A35EA-B2F0-4B60-A8BF-4D894AD9E4EF}">
      <text>
        <r>
          <rPr>
            <b/>
            <sz val="8"/>
            <color indexed="81"/>
            <rFont val="Tahoma"/>
            <family val="2"/>
          </rPr>
          <t>tmb3:</t>
        </r>
        <r>
          <rPr>
            <sz val="8"/>
            <color indexed="81"/>
            <rFont val="Tahoma"/>
            <family val="2"/>
          </rPr>
          <t xml:space="preserve">
Input middle distance times using a colon. Examples 2:18.3, 5:13.4, 11:34.3</t>
        </r>
      </text>
    </comment>
  </commentList>
</comments>
</file>

<file path=xl/sharedStrings.xml><?xml version="1.0" encoding="utf-8"?>
<sst xmlns="http://schemas.openxmlformats.org/spreadsheetml/2006/main" count="3242" uniqueCount="694">
  <si>
    <t>HJ</t>
  </si>
  <si>
    <t>LJ</t>
  </si>
  <si>
    <t>Waste</t>
  </si>
  <si>
    <t>Team</t>
  </si>
  <si>
    <t>Score</t>
  </si>
  <si>
    <t>Event</t>
  </si>
  <si>
    <t>4x100</t>
  </si>
  <si>
    <t>HJA</t>
  </si>
  <si>
    <t>HJB</t>
  </si>
  <si>
    <t>LJA</t>
  </si>
  <si>
    <t>LJB</t>
  </si>
  <si>
    <t>SPA</t>
  </si>
  <si>
    <t>SPB</t>
  </si>
  <si>
    <t>DTA</t>
  </si>
  <si>
    <t>DTB</t>
  </si>
  <si>
    <t>JTA</t>
  </si>
  <si>
    <t>JTB</t>
  </si>
  <si>
    <t>Letter</t>
  </si>
  <si>
    <t>Non-scoring events</t>
  </si>
  <si>
    <t>Name</t>
  </si>
  <si>
    <t>Club</t>
  </si>
  <si>
    <t>4</t>
  </si>
  <si>
    <t>SP</t>
  </si>
  <si>
    <t>JT</t>
  </si>
  <si>
    <t>100m</t>
  </si>
  <si>
    <t>110mH</t>
  </si>
  <si>
    <t>100mH</t>
  </si>
  <si>
    <t>200m</t>
  </si>
  <si>
    <t>400m</t>
  </si>
  <si>
    <t>4x100m</t>
  </si>
  <si>
    <t>800m</t>
  </si>
  <si>
    <t>Discus</t>
  </si>
  <si>
    <t>High Jump</t>
  </si>
  <si>
    <t>Javelin</t>
  </si>
  <si>
    <t>Long Jump</t>
  </si>
  <si>
    <t>Shot</t>
  </si>
  <si>
    <t>3</t>
  </si>
  <si>
    <t>5</t>
  </si>
  <si>
    <t>Boys</t>
  </si>
  <si>
    <t>Girls</t>
  </si>
  <si>
    <t>75H</t>
  </si>
  <si>
    <t>Girls' A High Jump</t>
  </si>
  <si>
    <t>Girls' B High Jump</t>
  </si>
  <si>
    <t>Girls' A Long Jump</t>
  </si>
  <si>
    <t>Girls' B Long Jump</t>
  </si>
  <si>
    <t>Girls' A Shot Putt</t>
  </si>
  <si>
    <t>Girls' B Shot Putt</t>
  </si>
  <si>
    <t>Girls' A Javelin</t>
  </si>
  <si>
    <t>Girls' B Javelin</t>
  </si>
  <si>
    <t>Girls' 4x100m</t>
  </si>
  <si>
    <t>Boys' A High Jump</t>
  </si>
  <si>
    <t>Boys' B High Jump</t>
  </si>
  <si>
    <t>Boys' A Long Jump</t>
  </si>
  <si>
    <t>Boys' B Long Jump</t>
  </si>
  <si>
    <t>Boys' A Shot Putt</t>
  </si>
  <si>
    <t>Boys' B Shot Putt</t>
  </si>
  <si>
    <t>Boys' A Javelin</t>
  </si>
  <si>
    <t>Boys' B Javelin</t>
  </si>
  <si>
    <t>Boys' 4x100m</t>
  </si>
  <si>
    <t>6</t>
  </si>
  <si>
    <t>1</t>
  </si>
  <si>
    <t>2</t>
  </si>
  <si>
    <t>B String</t>
  </si>
  <si>
    <t>A String</t>
  </si>
  <si>
    <t>B string</t>
  </si>
  <si>
    <t>A string</t>
  </si>
  <si>
    <t>C</t>
  </si>
  <si>
    <t>F</t>
  </si>
  <si>
    <t>D</t>
  </si>
  <si>
    <t>G</t>
  </si>
  <si>
    <t>W</t>
  </si>
  <si>
    <t>Y</t>
  </si>
  <si>
    <t>Crawley</t>
  </si>
  <si>
    <t>Chichester</t>
  </si>
  <si>
    <t>East Grinstead</t>
  </si>
  <si>
    <t>Worthing</t>
  </si>
  <si>
    <t>Haywards Heath</t>
  </si>
  <si>
    <t>Horsham Blue Star</t>
  </si>
  <si>
    <t>Boys' A 100m</t>
  </si>
  <si>
    <t>Boys' B 100m</t>
  </si>
  <si>
    <t>Boys' A 200m</t>
  </si>
  <si>
    <t>Boys' B 200m</t>
  </si>
  <si>
    <t>Boys' A 800m</t>
  </si>
  <si>
    <t>Boys' B 800m</t>
  </si>
  <si>
    <t>Boys' A 1500m</t>
  </si>
  <si>
    <t>Boys' B 1500m</t>
  </si>
  <si>
    <t>Boys' A 80mH</t>
  </si>
  <si>
    <t>Boys' B 80mH</t>
  </si>
  <si>
    <t>80H</t>
  </si>
  <si>
    <t>Girls' A 100m</t>
  </si>
  <si>
    <t>Girls' B 100m</t>
  </si>
  <si>
    <t>Girls' A 200m</t>
  </si>
  <si>
    <t>Girls' B 200m</t>
  </si>
  <si>
    <t>Girls' A 800m</t>
  </si>
  <si>
    <t>Girls' B 800m</t>
  </si>
  <si>
    <t>Girls' A 1500m</t>
  </si>
  <si>
    <t>Girls' B 1500m</t>
  </si>
  <si>
    <t>Girls' A 75mH</t>
  </si>
  <si>
    <t>Girls' B 75mH</t>
  </si>
  <si>
    <t>100A</t>
  </si>
  <si>
    <t>100B</t>
  </si>
  <si>
    <t>200A</t>
  </si>
  <si>
    <t>200B</t>
  </si>
  <si>
    <t>800A</t>
  </si>
  <si>
    <t>800B</t>
  </si>
  <si>
    <t>1500A</t>
  </si>
  <si>
    <t>1500B</t>
  </si>
  <si>
    <t>80HA</t>
  </si>
  <si>
    <t>80HB</t>
  </si>
  <si>
    <t>75HA</t>
  </si>
  <si>
    <t>75HB</t>
  </si>
  <si>
    <t>Ethan Cowell</t>
  </si>
  <si>
    <t>Imogen Younghusband</t>
  </si>
  <si>
    <t>Heather Hand</t>
  </si>
  <si>
    <t>Bib</t>
  </si>
  <si>
    <t>Sebastian Berger</t>
  </si>
  <si>
    <t>600m</t>
  </si>
  <si>
    <t>Elliot Corbett</t>
  </si>
  <si>
    <t>75m</t>
  </si>
  <si>
    <t>Albert Winfield</t>
  </si>
  <si>
    <t xml:space="preserve">600m </t>
  </si>
  <si>
    <t>Albert Hammond</t>
  </si>
  <si>
    <t>Finlay Alden</t>
  </si>
  <si>
    <t>Elliot Jenkins</t>
  </si>
  <si>
    <t>Elliott Ambrose</t>
  </si>
  <si>
    <t>Jamie Buchanan</t>
  </si>
  <si>
    <t>Molly Matthews</t>
  </si>
  <si>
    <t>Amber Ellis</t>
  </si>
  <si>
    <t>Olivia MacDonald</t>
  </si>
  <si>
    <t>Leila Modarres</t>
  </si>
  <si>
    <t>Cameron Rennie</t>
  </si>
  <si>
    <t>Annabel Robinson</t>
  </si>
  <si>
    <t>Jake Estes</t>
  </si>
  <si>
    <t>Cameron Airey</t>
  </si>
  <si>
    <t>Noah Cornock</t>
  </si>
  <si>
    <t>Dylan Rice</t>
  </si>
  <si>
    <t>Jacob Taylor</t>
  </si>
  <si>
    <t>Jaxon Ley</t>
  </si>
  <si>
    <t>Ted Robinson</t>
  </si>
  <si>
    <t>Robin Hall</t>
  </si>
  <si>
    <t>Freddie Russell</t>
  </si>
  <si>
    <t>Arthur Thomas</t>
  </si>
  <si>
    <t>Richard Momot</t>
  </si>
  <si>
    <t>Lily McLauchlan</t>
  </si>
  <si>
    <t>Florence Sampson</t>
  </si>
  <si>
    <t>Poppy Goddard</t>
  </si>
  <si>
    <t>Oliver Lawton</t>
  </si>
  <si>
    <t xml:space="preserve">100m </t>
  </si>
  <si>
    <t>Edward Caporalini</t>
  </si>
  <si>
    <t>George Collins</t>
  </si>
  <si>
    <t>Linus Ranner</t>
  </si>
  <si>
    <t>Leo Smallridge</t>
  </si>
  <si>
    <t>Georgiana Harbour</t>
  </si>
  <si>
    <t>Mollie Quinn</t>
  </si>
  <si>
    <t>Lauren Berryman</t>
  </si>
  <si>
    <t>Tilly-Rose Finch</t>
  </si>
  <si>
    <t>Niamh Strudwick</t>
  </si>
  <si>
    <t>Olivia Trewin</t>
  </si>
  <si>
    <t>Oscar Lee-Williams</t>
  </si>
  <si>
    <t>Baxter Chapman</t>
  </si>
  <si>
    <t>George Stacey</t>
  </si>
  <si>
    <t>Fletcher Vincent</t>
  </si>
  <si>
    <t>Harry Clarke</t>
  </si>
  <si>
    <t>Finley Austin-Metcalfe</t>
  </si>
  <si>
    <t>1500m</t>
  </si>
  <si>
    <t>Leo Whyatt</t>
  </si>
  <si>
    <t>Felix Jeevananthan</t>
  </si>
  <si>
    <t>Mikail Ruso</t>
  </si>
  <si>
    <t>Seb Lagdon</t>
  </si>
  <si>
    <t>Rupert Reene</t>
  </si>
  <si>
    <t>Isabelle Mcgregor</t>
  </si>
  <si>
    <t>Alaska Bennett</t>
  </si>
  <si>
    <t>Florence Atkinson</t>
  </si>
  <si>
    <t>Millie Howlett</t>
  </si>
  <si>
    <t>Evie Stone</t>
  </si>
  <si>
    <t>Imogen Hatton</t>
  </si>
  <si>
    <t>Sienna Bradford</t>
  </si>
  <si>
    <t>Florence Pulling</t>
  </si>
  <si>
    <t>Sahana Elliott-Coleman</t>
  </si>
  <si>
    <t>Luke Diack</t>
  </si>
  <si>
    <t>Daniel Rowen</t>
  </si>
  <si>
    <t>Lily Close</t>
  </si>
  <si>
    <t>Zack Callow</t>
  </si>
  <si>
    <t>Alistair Mcshane</t>
  </si>
  <si>
    <t>Kieran Meehan</t>
  </si>
  <si>
    <t>Race 1</t>
  </si>
  <si>
    <t>Race 2</t>
  </si>
  <si>
    <t>Race 3</t>
  </si>
  <si>
    <t>Race 4</t>
  </si>
  <si>
    <t>Race 5</t>
  </si>
  <si>
    <t>Race 6</t>
  </si>
  <si>
    <t>Race 7</t>
  </si>
  <si>
    <t>Race 8</t>
  </si>
  <si>
    <t>Race 9</t>
  </si>
  <si>
    <t>Race 10</t>
  </si>
  <si>
    <t>Race 11</t>
  </si>
  <si>
    <t>Race 12</t>
  </si>
  <si>
    <t>Race 13</t>
  </si>
  <si>
    <t>Race 14</t>
  </si>
  <si>
    <t>Race 15</t>
  </si>
  <si>
    <t>Race 16</t>
  </si>
  <si>
    <t>Race 17</t>
  </si>
  <si>
    <t>Zach Thomas</t>
  </si>
  <si>
    <t>Coco Wrapson</t>
  </si>
  <si>
    <t>Oliver White</t>
  </si>
  <si>
    <t>Horsham     18th May 2026</t>
  </si>
  <si>
    <t>Boys' A Hammer</t>
  </si>
  <si>
    <t>Boys' B Hammer</t>
  </si>
  <si>
    <t>HT</t>
  </si>
  <si>
    <t>Girls' A Hammer</t>
  </si>
  <si>
    <t>Girls' B Hammer</t>
  </si>
  <si>
    <t>Daniel Sherwell</t>
  </si>
  <si>
    <t>Alfie Luxford</t>
  </si>
  <si>
    <t>Isaac Page</t>
  </si>
  <si>
    <t>Harry Buchanan</t>
  </si>
  <si>
    <t>Finlay Hill</t>
  </si>
  <si>
    <t>Oscar Squires</t>
  </si>
  <si>
    <t>Jack Ford</t>
  </si>
  <si>
    <t>Harrison Sopp</t>
  </si>
  <si>
    <t>Jasper Severne</t>
  </si>
  <si>
    <t>Xanthe Austin</t>
  </si>
  <si>
    <t>Gracie Huxtable</t>
  </si>
  <si>
    <t>Poppy Alden</t>
  </si>
  <si>
    <t>Leah Stopps</t>
  </si>
  <si>
    <t>Matilda Hammond</t>
  </si>
  <si>
    <t>Ella Ford</t>
  </si>
  <si>
    <t>Darcy Rose Winfield</t>
  </si>
  <si>
    <t>Reuben Nicholson</t>
  </si>
  <si>
    <t>Toby Hughes</t>
  </si>
  <si>
    <t>Wilf Robinson</t>
  </si>
  <si>
    <t>Elodie Laura</t>
  </si>
  <si>
    <t>Clara Humphrey</t>
  </si>
  <si>
    <t>Edie Gleeson</t>
  </si>
  <si>
    <t>Roseanna Edwards</t>
  </si>
  <si>
    <t xml:space="preserve">Hayden Smallridge </t>
  </si>
  <si>
    <t>Joshua Woods</t>
  </si>
  <si>
    <t xml:space="preserve">Ewan Welford </t>
  </si>
  <si>
    <t>Hugo Wrapson</t>
  </si>
  <si>
    <t>Harrison Nicholls</t>
  </si>
  <si>
    <t>Leo Davey</t>
  </si>
  <si>
    <t>Amelie Bonner</t>
  </si>
  <si>
    <t>Tilly Anderson</t>
  </si>
  <si>
    <t>Sophie Prosser</t>
  </si>
  <si>
    <t>Kayleigh Cleaver</t>
  </si>
  <si>
    <t>Jasmine John</t>
  </si>
  <si>
    <t>Abigail Hockings</t>
  </si>
  <si>
    <t>Olivia Poru</t>
  </si>
  <si>
    <t>Meg McDonagh</t>
  </si>
  <si>
    <t>Isabelle Davey</t>
  </si>
  <si>
    <t>Ewan McCallam</t>
  </si>
  <si>
    <t>Lukas Togwell</t>
  </si>
  <si>
    <t>Henry Gray</t>
  </si>
  <si>
    <t>Tyler-Storm Alderson</t>
  </si>
  <si>
    <t>Evie Tyler</t>
  </si>
  <si>
    <t>Beth Mitchell</t>
  </si>
  <si>
    <t>Chloe Crowley</t>
  </si>
  <si>
    <t>Rosa Knock</t>
  </si>
  <si>
    <t>Emily Robinson</t>
  </si>
  <si>
    <t>Noah Sone-Engler</t>
  </si>
  <si>
    <t>Harryson Crowley</t>
  </si>
  <si>
    <t>Riley Ayre</t>
  </si>
  <si>
    <t>Isaac Yeboah-Regis</t>
  </si>
  <si>
    <t>Archie Windham</t>
  </si>
  <si>
    <t>Isaiah Hatton</t>
  </si>
  <si>
    <t>Jemima Cornwall</t>
  </si>
  <si>
    <t>Molly Newton</t>
  </si>
  <si>
    <t>Willow Hickey</t>
  </si>
  <si>
    <t>Jessica Body</t>
  </si>
  <si>
    <t>Ilayda Ruso</t>
  </si>
  <si>
    <t>Lana Birdsey</t>
  </si>
  <si>
    <t>Nora Mason</t>
  </si>
  <si>
    <t>Mabel Creswell</t>
  </si>
  <si>
    <t>Sophie Brett</t>
  </si>
  <si>
    <t>David Peter-Nzeama</t>
  </si>
  <si>
    <t>Tristan Kerr</t>
  </si>
  <si>
    <t>Finley Nottage</t>
  </si>
  <si>
    <t>Josh Whitehead</t>
  </si>
  <si>
    <t>Joshua Green</t>
  </si>
  <si>
    <t>Myles Richardson</t>
  </si>
  <si>
    <t>Xander Wagjiani</t>
  </si>
  <si>
    <t>Blu-Rye Gordon</t>
  </si>
  <si>
    <t>Isabella Carroll</t>
  </si>
  <si>
    <t>Isla Atwell</t>
  </si>
  <si>
    <t>Averie Gates</t>
  </si>
  <si>
    <t>Sophia Clarry-Risk</t>
  </si>
  <si>
    <t>Ava Taylor-Knott</t>
  </si>
  <si>
    <t>Evie Walker</t>
  </si>
  <si>
    <t>Daniel Ballard</t>
  </si>
  <si>
    <t>Flynn Doneux</t>
  </si>
  <si>
    <t>Diago Guerra</t>
  </si>
  <si>
    <t>Kenny Moore</t>
  </si>
  <si>
    <t>Lizzie Clayton</t>
  </si>
  <si>
    <t>Annie Frost</t>
  </si>
  <si>
    <t>Nya-Cali Gordon</t>
  </si>
  <si>
    <t>Tayte Gritt</t>
  </si>
  <si>
    <t>Raif Sayfoo</t>
  </si>
  <si>
    <t>Reuben Johnson</t>
  </si>
  <si>
    <t>Iwan Davies</t>
  </si>
  <si>
    <t>Edith Calland</t>
  </si>
  <si>
    <t>Marley Field</t>
  </si>
  <si>
    <t>Coralie Joint</t>
  </si>
  <si>
    <t>Daisy Gilchrist</t>
  </si>
  <si>
    <t>Ava Maplesden</t>
  </si>
  <si>
    <t>Leila Cartwright</t>
  </si>
  <si>
    <t>Isaac Yeboah</t>
  </si>
  <si>
    <t>Ewan McCullam</t>
  </si>
  <si>
    <t>Thea White</t>
  </si>
  <si>
    <t>55</t>
  </si>
  <si>
    <t>Horsham</t>
  </si>
  <si>
    <t>56</t>
  </si>
  <si>
    <t>Philip Lavery</t>
  </si>
  <si>
    <t>57</t>
  </si>
  <si>
    <t>58</t>
  </si>
  <si>
    <t>Thomas Bailey</t>
  </si>
  <si>
    <t>Luke Foister</t>
  </si>
  <si>
    <t>Edward Caparolini</t>
  </si>
  <si>
    <t>Noah Berry</t>
  </si>
  <si>
    <t>Jospeph Airey</t>
  </si>
  <si>
    <t xml:space="preserve">800m </t>
  </si>
  <si>
    <t>Cem Bradbury</t>
  </si>
  <si>
    <t>Freddie Hogarth</t>
  </si>
  <si>
    <t>Seb Gordon</t>
  </si>
  <si>
    <t>Aiden Cheuk Wang</t>
  </si>
  <si>
    <t>85</t>
  </si>
  <si>
    <t>86</t>
  </si>
  <si>
    <t>87</t>
  </si>
  <si>
    <t>88</t>
  </si>
  <si>
    <t>Emmy Crundwell</t>
  </si>
  <si>
    <t>Georgia Turner</t>
  </si>
  <si>
    <t>Jessica Walker</t>
  </si>
  <si>
    <t>Lottie Anderson</t>
  </si>
  <si>
    <t>Ella Shepherd</t>
  </si>
  <si>
    <t>Maya Lichfield</t>
  </si>
  <si>
    <t>Katherine Stacey</t>
  </si>
  <si>
    <t>Evelyne Sparks</t>
  </si>
  <si>
    <t>Esther Ayres</t>
  </si>
  <si>
    <t>Eva Cobbett</t>
  </si>
  <si>
    <t>Bear Phillips</t>
  </si>
  <si>
    <t>Isabelle Hickey</t>
  </si>
  <si>
    <t>Fleur Gunnell</t>
  </si>
  <si>
    <t>Mathilda Adams</t>
  </si>
  <si>
    <t>16</t>
  </si>
  <si>
    <t>Rafferty Hinton</t>
  </si>
  <si>
    <t>17</t>
  </si>
  <si>
    <t>18</t>
  </si>
  <si>
    <t>19</t>
  </si>
  <si>
    <t>Noah Smart</t>
  </si>
  <si>
    <t>Elliot Corbet</t>
  </si>
  <si>
    <t>Austin De Wynne Montagu May</t>
  </si>
  <si>
    <t>Lucas Dubben</t>
  </si>
  <si>
    <t>Rafe Carver</t>
  </si>
  <si>
    <t>Finlay Cammack</t>
  </si>
  <si>
    <t>Finlay Hyland</t>
  </si>
  <si>
    <t>Aengus  Black</t>
  </si>
  <si>
    <t>Finlay  Alden</t>
  </si>
  <si>
    <t>36</t>
  </si>
  <si>
    <t>Abbie Cruttenden</t>
  </si>
  <si>
    <t>37</t>
  </si>
  <si>
    <t>Sarah Knight</t>
  </si>
  <si>
    <t>Zara Claxton</t>
  </si>
  <si>
    <t>Sophie Gray</t>
  </si>
  <si>
    <t>Amelia Holderness</t>
  </si>
  <si>
    <t>Imogen Claxton</t>
  </si>
  <si>
    <t>Annie Harris</t>
  </si>
  <si>
    <t>Bethany Rees</t>
  </si>
  <si>
    <t>Madeline Cartwright</t>
  </si>
  <si>
    <t>162</t>
  </si>
  <si>
    <t>163</t>
  </si>
  <si>
    <t>171</t>
  </si>
  <si>
    <t>f</t>
  </si>
  <si>
    <t>1.48</t>
  </si>
  <si>
    <t>4.48</t>
  </si>
  <si>
    <t>d</t>
  </si>
  <si>
    <t>1.40</t>
  </si>
  <si>
    <t>g</t>
  </si>
  <si>
    <t>1.35</t>
  </si>
  <si>
    <t>1.45</t>
  </si>
  <si>
    <t>1.25</t>
  </si>
  <si>
    <t>c</t>
  </si>
  <si>
    <t>ff</t>
  </si>
  <si>
    <t>3.45</t>
  </si>
  <si>
    <t>dd</t>
  </si>
  <si>
    <t>1.30</t>
  </si>
  <si>
    <t>y</t>
  </si>
  <si>
    <t>w</t>
  </si>
  <si>
    <t>1.20</t>
  </si>
  <si>
    <t>1.05</t>
  </si>
  <si>
    <t>6.05</t>
  </si>
  <si>
    <t>cc</t>
  </si>
  <si>
    <t>gg</t>
  </si>
  <si>
    <t>Fern Lock</t>
  </si>
  <si>
    <t>2=</t>
  </si>
  <si>
    <t>9.70</t>
  </si>
  <si>
    <t>6.97</t>
  </si>
  <si>
    <t>5.78</t>
  </si>
  <si>
    <t>6.17</t>
  </si>
  <si>
    <t>5.82</t>
  </si>
  <si>
    <t>5.70</t>
  </si>
  <si>
    <t>4.58</t>
  </si>
  <si>
    <t>Marianne Ddamba</t>
  </si>
  <si>
    <t>7.70</t>
  </si>
  <si>
    <t>6.12</t>
  </si>
  <si>
    <t>6.02</t>
  </si>
  <si>
    <t>5.62</t>
  </si>
  <si>
    <t>4.52</t>
  </si>
  <si>
    <t>5.39</t>
  </si>
  <si>
    <t>4.39</t>
  </si>
  <si>
    <t>ww</t>
  </si>
  <si>
    <t>4.71</t>
  </si>
  <si>
    <t>30.80</t>
  </si>
  <si>
    <t>27.30</t>
  </si>
  <si>
    <t>22.27</t>
  </si>
  <si>
    <t>Rohan Barnes</t>
  </si>
  <si>
    <t>21.36</t>
  </si>
  <si>
    <t>20.56</t>
  </si>
  <si>
    <t>20.24</t>
  </si>
  <si>
    <t>18.97</t>
  </si>
  <si>
    <t>14.54</t>
  </si>
  <si>
    <t>19.13</t>
  </si>
  <si>
    <t>16.14</t>
  </si>
  <si>
    <t>11.83</t>
  </si>
  <si>
    <t>9.88</t>
  </si>
  <si>
    <t>7.82</t>
  </si>
  <si>
    <t>4.79</t>
  </si>
  <si>
    <t>4.55</t>
  </si>
  <si>
    <t>4.01</t>
  </si>
  <si>
    <t>3.53</t>
  </si>
  <si>
    <t>3.93</t>
  </si>
  <si>
    <t>3.64</t>
  </si>
  <si>
    <t>3.26</t>
  </si>
  <si>
    <t>4.29</t>
  </si>
  <si>
    <t>4.08</t>
  </si>
  <si>
    <t>3.97</t>
  </si>
  <si>
    <t>3.88</t>
  </si>
  <si>
    <t>3.50</t>
  </si>
  <si>
    <t>yy</t>
  </si>
  <si>
    <t>2.83</t>
  </si>
  <si>
    <t>4.24</t>
  </si>
  <si>
    <t>4.06</t>
  </si>
  <si>
    <t>3.83</t>
  </si>
  <si>
    <t>3.32</t>
  </si>
  <si>
    <t>2.16</t>
  </si>
  <si>
    <t>39.94</t>
  </si>
  <si>
    <t>20.70</t>
  </si>
  <si>
    <t>18.17</t>
  </si>
  <si>
    <t>20.19</t>
  </si>
  <si>
    <t>15.07</t>
  </si>
  <si>
    <t>14.10</t>
  </si>
  <si>
    <t>14.86</t>
  </si>
  <si>
    <t>13.3</t>
  </si>
  <si>
    <t>15.4</t>
  </si>
  <si>
    <t>15.9</t>
  </si>
  <si>
    <t>16.7</t>
  </si>
  <si>
    <t>17.2</t>
  </si>
  <si>
    <t>17.3</t>
  </si>
  <si>
    <t>12.4</t>
  </si>
  <si>
    <t>12.6</t>
  </si>
  <si>
    <t>13.7</t>
  </si>
  <si>
    <t>16.4</t>
  </si>
  <si>
    <t>13.9</t>
  </si>
  <si>
    <t>14.2</t>
  </si>
  <si>
    <t>14.4</t>
  </si>
  <si>
    <t>15.0</t>
  </si>
  <si>
    <t>15.3</t>
  </si>
  <si>
    <t>14.0</t>
  </si>
  <si>
    <t>14.8</t>
  </si>
  <si>
    <t>15.5</t>
  </si>
  <si>
    <t>14.6</t>
  </si>
  <si>
    <t>14.9</t>
  </si>
  <si>
    <t>13.4</t>
  </si>
  <si>
    <t>15.2</t>
  </si>
  <si>
    <t>2:39.3</t>
  </si>
  <si>
    <t>2:41.6</t>
  </si>
  <si>
    <t>2:44.4</t>
  </si>
  <si>
    <t>2:44.8</t>
  </si>
  <si>
    <t>2:47.7</t>
  </si>
  <si>
    <t>2:48.3</t>
  </si>
  <si>
    <t>2:49.7</t>
  </si>
  <si>
    <t>2:20.9</t>
  </si>
  <si>
    <t>2:25.0</t>
  </si>
  <si>
    <t>2:28.1</t>
  </si>
  <si>
    <t>2:30.8</t>
  </si>
  <si>
    <t>2:31.2</t>
  </si>
  <si>
    <t>2:36.9</t>
  </si>
  <si>
    <t>2:43.6</t>
  </si>
  <si>
    <t>2:44.3</t>
  </si>
  <si>
    <t>2:59.9</t>
  </si>
  <si>
    <t>3:00.9</t>
  </si>
  <si>
    <t>29.3</t>
  </si>
  <si>
    <t>29.9</t>
  </si>
  <si>
    <t>30.0</t>
  </si>
  <si>
    <t>31.1</t>
  </si>
  <si>
    <t>29.6</t>
  </si>
  <si>
    <t>29.4</t>
  </si>
  <si>
    <t>30.3</t>
  </si>
  <si>
    <t>30.7</t>
  </si>
  <si>
    <t>31.2</t>
  </si>
  <si>
    <t>32.9</t>
  </si>
  <si>
    <t>25.2</t>
  </si>
  <si>
    <t>27.2</t>
  </si>
  <si>
    <t>28.9</t>
  </si>
  <si>
    <t>36.9</t>
  </si>
  <si>
    <t>28.3</t>
  </si>
  <si>
    <t>5:34.0</t>
  </si>
  <si>
    <t>5:51.0</t>
  </si>
  <si>
    <t>5:56.9</t>
  </si>
  <si>
    <t>6:01.4</t>
  </si>
  <si>
    <t>4:44.8</t>
  </si>
  <si>
    <t>4:45.2</t>
  </si>
  <si>
    <t>4:45.7</t>
  </si>
  <si>
    <t>4:56.7</t>
  </si>
  <si>
    <t>5:00.7</t>
  </si>
  <si>
    <t>5:10.2</t>
  </si>
  <si>
    <t>5:14.1</t>
  </si>
  <si>
    <t>5:25.1</t>
  </si>
  <si>
    <t>5:46.2</t>
  </si>
  <si>
    <t>52.5</t>
  </si>
  <si>
    <t>52.9</t>
  </si>
  <si>
    <t>54.6</t>
  </si>
  <si>
    <t>58.3</t>
  </si>
  <si>
    <t>59.5</t>
  </si>
  <si>
    <t>56.0</t>
  </si>
  <si>
    <t>58.2</t>
  </si>
  <si>
    <t>58.7</t>
  </si>
  <si>
    <t>61.8</t>
  </si>
  <si>
    <t>15.71</t>
  </si>
  <si>
    <t>6.04</t>
  </si>
  <si>
    <t>179</t>
  </si>
  <si>
    <t>U12</t>
  </si>
  <si>
    <t>U14</t>
  </si>
  <si>
    <t>James Owen</t>
  </si>
  <si>
    <t>195</t>
  </si>
  <si>
    <t>196</t>
  </si>
  <si>
    <t>197</t>
  </si>
  <si>
    <t>172</t>
  </si>
  <si>
    <t>173</t>
  </si>
  <si>
    <t>174</t>
  </si>
  <si>
    <t>Ollie Luszczak</t>
  </si>
  <si>
    <t>Zach Wright</t>
  </si>
  <si>
    <t>Kayamil Koray</t>
  </si>
  <si>
    <t>Luke Gasson</t>
  </si>
  <si>
    <t>Wilson Brown</t>
  </si>
  <si>
    <t>Jackson Girling</t>
  </si>
  <si>
    <t>James Nash</t>
  </si>
  <si>
    <t>Adelie Kerr</t>
  </si>
  <si>
    <t>Marian Ddamba</t>
  </si>
  <si>
    <t>Jasmine Mathews-Mache</t>
  </si>
  <si>
    <t>Rafferty Hilton</t>
  </si>
  <si>
    <t>Haywards Hth</t>
  </si>
  <si>
    <t>Poppy Mooring</t>
  </si>
  <si>
    <t>Aurelia Vieira</t>
  </si>
  <si>
    <t xml:space="preserve">75m </t>
  </si>
  <si>
    <t>Ella Sanders</t>
  </si>
  <si>
    <t>Sophia Caporalini</t>
  </si>
  <si>
    <t>Sophie Ramey</t>
  </si>
  <si>
    <t>Noah Potts</t>
  </si>
  <si>
    <t>Atticus Pownall</t>
  </si>
  <si>
    <t>149</t>
  </si>
  <si>
    <t>Harry Penfold</t>
  </si>
  <si>
    <t>13.8</t>
  </si>
  <si>
    <t>14.3</t>
  </si>
  <si>
    <t>14.5</t>
  </si>
  <si>
    <t>15.8</t>
  </si>
  <si>
    <t>16.5</t>
  </si>
  <si>
    <t>15.1</t>
  </si>
  <si>
    <t>12.0</t>
  </si>
  <si>
    <t>12.9</t>
  </si>
  <si>
    <t>13.0</t>
  </si>
  <si>
    <t>13.2</t>
  </si>
  <si>
    <t>11.6</t>
  </si>
  <si>
    <t>11.9</t>
  </si>
  <si>
    <t>12.3</t>
  </si>
  <si>
    <t>11.5</t>
  </si>
  <si>
    <t>11.7</t>
  </si>
  <si>
    <t>12.1</t>
  </si>
  <si>
    <t>143</t>
  </si>
  <si>
    <t>12.2</t>
  </si>
  <si>
    <t>12.5</t>
  </si>
  <si>
    <t>12.7</t>
  </si>
  <si>
    <t>12.8</t>
  </si>
  <si>
    <t>11.4</t>
  </si>
  <si>
    <t>Joshua Maundrell</t>
  </si>
  <si>
    <t>2:47.8</t>
  </si>
  <si>
    <t>2:46.6</t>
  </si>
  <si>
    <t>2:50.3</t>
  </si>
  <si>
    <t>2:52.5</t>
  </si>
  <si>
    <t>2:56.6</t>
  </si>
  <si>
    <t>2:58.3</t>
  </si>
  <si>
    <t>3:01.0</t>
  </si>
  <si>
    <t>27.4</t>
  </si>
  <si>
    <t>31.8</t>
  </si>
  <si>
    <t>32.5</t>
  </si>
  <si>
    <t>33.8</t>
  </si>
  <si>
    <t>4:59.9</t>
  </si>
  <si>
    <t>5:10.9</t>
  </si>
  <si>
    <t>5:44.9</t>
  </si>
  <si>
    <t>5:54.6</t>
  </si>
  <si>
    <t>6:01.3</t>
  </si>
  <si>
    <t>1:57.9</t>
  </si>
  <si>
    <t>1:59.1</t>
  </si>
  <si>
    <t>1:59.5</t>
  </si>
  <si>
    <t>2:00.3</t>
  </si>
  <si>
    <t>2:02.3</t>
  </si>
  <si>
    <t>2:03.3</t>
  </si>
  <si>
    <t>2:08.5</t>
  </si>
  <si>
    <t>2:10.0</t>
  </si>
  <si>
    <t>2:11.2</t>
  </si>
  <si>
    <t>2:31.0</t>
  </si>
  <si>
    <t>2:04.4</t>
  </si>
  <si>
    <t>2:07.9</t>
  </si>
  <si>
    <t>2:16.7</t>
  </si>
  <si>
    <t>2:17.1</t>
  </si>
  <si>
    <t>2:17.5</t>
  </si>
  <si>
    <t>2:21.0</t>
  </si>
  <si>
    <t>2:22.9</t>
  </si>
  <si>
    <t>2:23.3</t>
  </si>
  <si>
    <t>2:32.3</t>
  </si>
  <si>
    <t>2:09.9</t>
  </si>
  <si>
    <t>1:58.7</t>
  </si>
  <si>
    <t>13.72</t>
  </si>
  <si>
    <t>17.96</t>
  </si>
  <si>
    <t>4.74</t>
  </si>
  <si>
    <t>9.55</t>
  </si>
  <si>
    <t>13.08</t>
  </si>
  <si>
    <t>21.52</t>
  </si>
  <si>
    <t>18.11</t>
  </si>
  <si>
    <t>1.10</t>
  </si>
  <si>
    <t>ANO</t>
  </si>
  <si>
    <t>2.75</t>
  </si>
  <si>
    <t>3.24</t>
  </si>
  <si>
    <t>3.28</t>
  </si>
  <si>
    <t>3.08</t>
  </si>
  <si>
    <t>2.86</t>
  </si>
  <si>
    <t>1.85</t>
  </si>
  <si>
    <t>3.35</t>
  </si>
  <si>
    <t>3.19</t>
  </si>
  <si>
    <t>2.28</t>
  </si>
  <si>
    <t>2.32</t>
  </si>
  <si>
    <t>2.56</t>
  </si>
  <si>
    <t>2.94</t>
  </si>
  <si>
    <t>Aria Cortinas</t>
  </si>
  <si>
    <t>3.05</t>
  </si>
  <si>
    <t>3.02</t>
  </si>
  <si>
    <t>2.57</t>
  </si>
  <si>
    <t>3.17</t>
  </si>
  <si>
    <t>3.40</t>
  </si>
  <si>
    <t>Ava Taylor Knott</t>
  </si>
  <si>
    <t>3.69</t>
  </si>
  <si>
    <t>2.77</t>
  </si>
  <si>
    <t>2.60</t>
  </si>
  <si>
    <t>3.90</t>
  </si>
  <si>
    <t>4.10</t>
  </si>
  <si>
    <t>3.78</t>
  </si>
  <si>
    <t>3.71</t>
  </si>
  <si>
    <t>3.00</t>
  </si>
  <si>
    <t>3.73</t>
  </si>
  <si>
    <t>3.36</t>
  </si>
  <si>
    <t>13</t>
  </si>
  <si>
    <t>3.59</t>
  </si>
  <si>
    <t>7</t>
  </si>
  <si>
    <t>1:49.3</t>
  </si>
  <si>
    <t>1:49.7</t>
  </si>
  <si>
    <t>1:56.9</t>
  </si>
  <si>
    <t>1:58.0</t>
  </si>
  <si>
    <t>1:58.8</t>
  </si>
  <si>
    <t>2:01.0</t>
  </si>
  <si>
    <t>2:01.3</t>
  </si>
  <si>
    <t>2:01.7</t>
  </si>
  <si>
    <t>2:05.0</t>
  </si>
  <si>
    <t>2:06.2</t>
  </si>
  <si>
    <t>2:06.5</t>
  </si>
  <si>
    <t>2:07.1</t>
  </si>
  <si>
    <t>2:13.6</t>
  </si>
  <si>
    <t>2:16.2</t>
  </si>
  <si>
    <t>2:23.1</t>
  </si>
  <si>
    <t>2:32.5</t>
  </si>
  <si>
    <t>2:02.8</t>
  </si>
  <si>
    <t>6:03.1</t>
  </si>
  <si>
    <t>6:04.1</t>
  </si>
  <si>
    <t>6:33.1</t>
  </si>
  <si>
    <t>6:34.9</t>
  </si>
  <si>
    <t>2:48.9</t>
  </si>
  <si>
    <t>2:59.2</t>
  </si>
  <si>
    <t>2:59.5</t>
  </si>
  <si>
    <t>NON SCORING</t>
  </si>
  <si>
    <t>BOYS</t>
  </si>
  <si>
    <t>Under 14</t>
  </si>
  <si>
    <t>Under 12</t>
  </si>
  <si>
    <t>GIRLS</t>
  </si>
  <si>
    <t>Fleur GUnnell</t>
  </si>
  <si>
    <t>Evie Thomas-Wright</t>
  </si>
  <si>
    <t>Joseph Airey</t>
  </si>
  <si>
    <t>Aidan Cheuk Wang</t>
  </si>
  <si>
    <t>Sussex Under 14 League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</si>
</sst>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2" formatCode="0.0"/>
    <numFmt numFmtId="189" formatCode="[$-809]General"/>
  </numFmts>
  <fonts count="36" x14ac:knownFonts="1">
    <font>
      <sz val="10"/>
      <name val="Arial"/>
    </font>
    <font>
      <sz val="9"/>
      <name val="Arial"/>
      <family val="2"/>
    </font>
    <font>
      <b/>
      <sz val="9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b/>
      <sz val="12"/>
      <name val="Arial"/>
      <family val="2"/>
    </font>
    <font>
      <b/>
      <sz val="10"/>
      <color indexed="20"/>
      <name val="Arial"/>
      <family val="2"/>
    </font>
    <font>
      <sz val="8"/>
      <name val="Arial"/>
      <family val="2"/>
    </font>
    <font>
      <sz val="8"/>
      <color indexed="81"/>
      <name val="Tahoma"/>
      <family val="2"/>
    </font>
    <font>
      <b/>
      <sz val="8"/>
      <color indexed="81"/>
      <name val="Tahoma"/>
      <family val="2"/>
    </font>
    <font>
      <b/>
      <sz val="36"/>
      <name val="Arial"/>
      <family val="2"/>
    </font>
    <font>
      <sz val="12"/>
      <name val="Arial"/>
      <family val="2"/>
    </font>
    <font>
      <sz val="12"/>
      <name val="Calibri"/>
      <family val="2"/>
    </font>
    <font>
      <b/>
      <sz val="10"/>
      <color indexed="20"/>
      <name val="Calibri"/>
      <family val="2"/>
    </font>
    <font>
      <sz val="10"/>
      <name val="Calibri"/>
      <family val="2"/>
    </font>
    <font>
      <sz val="11"/>
      <name val="Calibri"/>
      <family val="2"/>
    </font>
    <font>
      <sz val="36"/>
      <name val="Arial"/>
      <family val="2"/>
    </font>
    <font>
      <sz val="11"/>
      <name val="Arial"/>
      <family val="2"/>
    </font>
    <font>
      <sz val="14"/>
      <name val="Calibri"/>
      <family val="2"/>
    </font>
    <font>
      <sz val="11"/>
      <color theme="1"/>
      <name val="Calibri"/>
      <family val="2"/>
      <scheme val="minor"/>
    </font>
    <font>
      <sz val="11"/>
      <color rgb="FF000000"/>
      <name val="Calibri"/>
      <family val="2"/>
    </font>
    <font>
      <b/>
      <sz val="12"/>
      <color rgb="FF800080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0"/>
      <color rgb="FF800080"/>
      <name val="Calibri"/>
      <family val="2"/>
    </font>
    <font>
      <b/>
      <sz val="10"/>
      <color rgb="FF800080"/>
      <name val="Calibri"/>
      <family val="2"/>
      <scheme val="minor"/>
    </font>
    <font>
      <sz val="10"/>
      <color theme="1"/>
      <name val="Calibri"/>
      <family val="2"/>
      <scheme val="minor"/>
    </font>
    <font>
      <sz val="12"/>
      <color rgb="FF000000"/>
      <name val="Arial"/>
      <family val="2"/>
    </font>
    <font>
      <sz val="12"/>
      <color theme="1"/>
      <name val="Arial"/>
      <family val="2"/>
    </font>
    <font>
      <sz val="12"/>
      <color rgb="FF1D2228"/>
      <name val="Arial"/>
      <family val="2"/>
    </font>
    <font>
      <sz val="14"/>
      <color rgb="FF000000"/>
      <name val="Calibri"/>
      <family val="2"/>
    </font>
    <font>
      <sz val="12"/>
      <color rgb="FF000000"/>
      <name val="Calibri"/>
      <family val="2"/>
    </font>
    <font>
      <sz val="12"/>
      <color theme="1"/>
      <name val="Calibri"/>
      <family val="2"/>
    </font>
    <font>
      <sz val="10"/>
      <color rgb="FF000000"/>
      <name val="Arial"/>
      <family val="2"/>
    </font>
    <font>
      <sz val="10"/>
      <color theme="1"/>
      <name val="Arial"/>
      <family val="2"/>
    </font>
    <font>
      <sz val="10"/>
      <color theme="1"/>
      <name val="Calibri"/>
      <family val="2"/>
    </font>
    <font>
      <sz val="10"/>
      <color rgb="FF000000"/>
      <name val="Calibri"/>
      <family val="2"/>
    </font>
  </fonts>
  <fills count="13">
    <fill>
      <patternFill patternType="none"/>
    </fill>
    <fill>
      <patternFill patternType="gray125"/>
    </fill>
    <fill>
      <patternFill patternType="solid">
        <fgColor indexed="13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rgb="FFFFFF99"/>
        <bgColor rgb="FFFFFF99"/>
      </patternFill>
    </fill>
    <fill>
      <patternFill patternType="solid">
        <fgColor rgb="FFFF9999"/>
        <bgColor rgb="FFFF9999"/>
      </patternFill>
    </fill>
    <fill>
      <patternFill patternType="solid">
        <fgColor theme="0"/>
        <bgColor rgb="FFFFFF99"/>
      </patternFill>
    </fill>
    <fill>
      <patternFill patternType="solid">
        <fgColor theme="0"/>
        <bgColor rgb="FFFF9999"/>
      </patternFill>
    </fill>
    <fill>
      <patternFill patternType="solid">
        <fgColor rgb="FFFFFFFF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/>
        <bgColor rgb="FF000000"/>
      </patternFill>
    </fill>
    <fill>
      <patternFill patternType="solid">
        <fgColor rgb="FFFFFFFF"/>
        <bgColor rgb="FFFFFFFF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3">
    <xf numFmtId="0" fontId="0" fillId="0" borderId="0"/>
    <xf numFmtId="189" fontId="20" fillId="0" borderId="0"/>
    <xf numFmtId="0" fontId="19" fillId="0" borderId="0"/>
  </cellStyleXfs>
  <cellXfs count="187">
    <xf numFmtId="0" fontId="0" fillId="0" borderId="0" xfId="0"/>
    <xf numFmtId="0" fontId="5" fillId="0" borderId="0" xfId="0" applyFont="1"/>
    <xf numFmtId="0" fontId="0" fillId="0" borderId="0" xfId="0" applyProtection="1">
      <protection locked="0"/>
    </xf>
    <xf numFmtId="49" fontId="0" fillId="0" borderId="0" xfId="0" applyNumberFormat="1" applyAlignment="1" applyProtection="1">
      <alignment horizontal="right"/>
      <protection locked="0"/>
    </xf>
    <xf numFmtId="49" fontId="0" fillId="0" borderId="0" xfId="0" applyNumberFormat="1" applyProtection="1">
      <protection locked="0"/>
    </xf>
    <xf numFmtId="0" fontId="1" fillId="0" borderId="0" xfId="0" applyFont="1" applyProtection="1">
      <protection locked="0"/>
    </xf>
    <xf numFmtId="0" fontId="0" fillId="0" borderId="0" xfId="0" applyNumberFormat="1" applyProtection="1">
      <protection locked="0"/>
    </xf>
    <xf numFmtId="49" fontId="3" fillId="0" borderId="0" xfId="0" applyNumberFormat="1" applyFont="1" applyProtection="1"/>
    <xf numFmtId="49" fontId="0" fillId="0" borderId="0" xfId="0" applyNumberFormat="1" applyProtection="1"/>
    <xf numFmtId="0" fontId="1" fillId="0" borderId="0" xfId="0" applyFont="1" applyProtection="1"/>
    <xf numFmtId="0" fontId="0" fillId="0" borderId="0" xfId="0" applyAlignment="1" applyProtection="1">
      <alignment textRotation="180"/>
    </xf>
    <xf numFmtId="0" fontId="1" fillId="0" borderId="1" xfId="0" applyFont="1" applyBorder="1" applyAlignment="1" applyProtection="1">
      <alignment textRotation="180"/>
    </xf>
    <xf numFmtId="0" fontId="4" fillId="0" borderId="0" xfId="0" applyFont="1" applyAlignment="1" applyProtection="1">
      <alignment horizontal="right"/>
    </xf>
    <xf numFmtId="0" fontId="1" fillId="0" borderId="1" xfId="0" applyFont="1" applyBorder="1" applyProtection="1"/>
    <xf numFmtId="0" fontId="0" fillId="0" borderId="0" xfId="0" applyProtection="1"/>
    <xf numFmtId="0" fontId="1" fillId="0" borderId="2" xfId="0" applyFont="1" applyFill="1" applyBorder="1" applyProtection="1"/>
    <xf numFmtId="0" fontId="0" fillId="0" borderId="0" xfId="0" applyFill="1" applyProtection="1"/>
    <xf numFmtId="0" fontId="4" fillId="0" borderId="0" xfId="0" applyFont="1" applyFill="1" applyProtection="1"/>
    <xf numFmtId="0" fontId="3" fillId="0" borderId="0" xfId="0" applyFont="1" applyAlignment="1" applyProtection="1">
      <alignment horizontal="left"/>
    </xf>
    <xf numFmtId="0" fontId="6" fillId="0" borderId="0" xfId="0" applyFont="1" applyProtection="1"/>
    <xf numFmtId="0" fontId="0" fillId="0" borderId="0" xfId="0" applyAlignment="1" applyProtection="1">
      <alignment horizontal="left"/>
    </xf>
    <xf numFmtId="0" fontId="0" fillId="0" borderId="0" xfId="0" quotePrefix="1" applyAlignment="1" applyProtection="1">
      <alignment horizontal="left"/>
    </xf>
    <xf numFmtId="0" fontId="4" fillId="0" borderId="0" xfId="0" applyFont="1" applyAlignment="1" applyProtection="1">
      <alignment horizontal="left"/>
    </xf>
    <xf numFmtId="0" fontId="4" fillId="0" borderId="0" xfId="0" quotePrefix="1" applyFont="1" applyAlignment="1" applyProtection="1">
      <alignment horizontal="left"/>
    </xf>
    <xf numFmtId="49" fontId="4" fillId="0" borderId="0" xfId="0" applyNumberFormat="1" applyFont="1" applyFill="1" applyProtection="1">
      <protection locked="0"/>
    </xf>
    <xf numFmtId="0" fontId="1" fillId="0" borderId="0" xfId="0" applyFont="1" applyFill="1" applyProtection="1">
      <protection locked="0"/>
    </xf>
    <xf numFmtId="0" fontId="5" fillId="0" borderId="0" xfId="0" applyFont="1" applyAlignment="1"/>
    <xf numFmtId="0" fontId="4" fillId="2" borderId="0" xfId="0" applyFont="1" applyFill="1" applyProtection="1">
      <protection locked="0"/>
    </xf>
    <xf numFmtId="0" fontId="0" fillId="2" borderId="0" xfId="0" applyFill="1" applyProtection="1">
      <protection locked="0"/>
    </xf>
    <xf numFmtId="0" fontId="0" fillId="0" borderId="0" xfId="0" applyFill="1" applyProtection="1">
      <protection locked="0"/>
    </xf>
    <xf numFmtId="0" fontId="2" fillId="0" borderId="0" xfId="0" applyFont="1" applyFill="1" applyAlignment="1" applyProtection="1">
      <alignment horizontal="left"/>
      <protection locked="0"/>
    </xf>
    <xf numFmtId="49" fontId="4" fillId="0" borderId="0" xfId="0" applyNumberFormat="1" applyFont="1" applyFill="1" applyAlignment="1" applyProtection="1">
      <alignment horizontal="left"/>
    </xf>
    <xf numFmtId="49" fontId="3" fillId="0" borderId="0" xfId="0" applyNumberFormat="1" applyFont="1" applyFill="1" applyProtection="1"/>
    <xf numFmtId="49" fontId="4" fillId="0" borderId="0" xfId="0" applyNumberFormat="1" applyFont="1" applyFill="1" applyAlignment="1" applyProtection="1">
      <alignment horizontal="right"/>
    </xf>
    <xf numFmtId="0" fontId="4" fillId="0" borderId="0" xfId="0" applyNumberFormat="1" applyFont="1" applyFill="1" applyProtection="1">
      <protection locked="0"/>
    </xf>
    <xf numFmtId="0" fontId="1" fillId="0" borderId="0" xfId="0" applyFont="1" applyFill="1" applyAlignment="1" applyProtection="1">
      <alignment horizontal="left"/>
      <protection locked="0"/>
    </xf>
    <xf numFmtId="49" fontId="4" fillId="0" borderId="1" xfId="0" applyNumberFormat="1" applyFont="1" applyFill="1" applyBorder="1" applyAlignment="1" applyProtection="1">
      <alignment horizontal="left"/>
    </xf>
    <xf numFmtId="49" fontId="4" fillId="0" borderId="1" xfId="0" applyNumberFormat="1" applyFont="1" applyFill="1" applyBorder="1" applyProtection="1"/>
    <xf numFmtId="0" fontId="4" fillId="0" borderId="1" xfId="0" applyNumberFormat="1" applyFont="1" applyFill="1" applyBorder="1" applyAlignment="1" applyProtection="1">
      <alignment horizontal="left"/>
    </xf>
    <xf numFmtId="0" fontId="4" fillId="0" borderId="0" xfId="0" applyNumberFormat="1" applyFont="1" applyFill="1" applyAlignment="1" applyProtection="1">
      <alignment horizontal="right"/>
    </xf>
    <xf numFmtId="49" fontId="4" fillId="0" borderId="0" xfId="0" applyNumberFormat="1" applyFont="1" applyFill="1" applyAlignment="1" applyProtection="1">
      <alignment horizontal="left"/>
      <protection locked="0"/>
    </xf>
    <xf numFmtId="49" fontId="4" fillId="0" borderId="0" xfId="0" applyNumberFormat="1" applyFont="1" applyFill="1" applyAlignment="1" applyProtection="1">
      <alignment horizontal="right"/>
      <protection locked="0"/>
    </xf>
    <xf numFmtId="0" fontId="1" fillId="0" borderId="0" xfId="0" quotePrefix="1" applyFont="1" applyFill="1" applyAlignment="1" applyProtection="1">
      <alignment horizontal="left"/>
    </xf>
    <xf numFmtId="49" fontId="3" fillId="0" borderId="0" xfId="0" applyNumberFormat="1" applyFont="1" applyFill="1" applyAlignment="1" applyProtection="1">
      <alignment horizontal="left"/>
    </xf>
    <xf numFmtId="49" fontId="4" fillId="0" borderId="0" xfId="0" quotePrefix="1" applyNumberFormat="1" applyFont="1" applyFill="1" applyAlignment="1" applyProtection="1">
      <alignment horizontal="right"/>
      <protection locked="0"/>
    </xf>
    <xf numFmtId="49" fontId="4" fillId="0" borderId="1" xfId="0" applyNumberFormat="1" applyFont="1" applyFill="1" applyBorder="1" applyAlignment="1" applyProtection="1">
      <alignment horizontal="left"/>
      <protection locked="0"/>
    </xf>
    <xf numFmtId="0" fontId="4" fillId="0" borderId="1" xfId="0" applyNumberFormat="1" applyFont="1" applyFill="1" applyBorder="1" applyProtection="1"/>
    <xf numFmtId="49" fontId="4" fillId="0" borderId="1" xfId="0" applyNumberFormat="1" applyFont="1" applyFill="1" applyBorder="1" applyAlignment="1" applyProtection="1">
      <alignment horizontal="right"/>
      <protection locked="0"/>
    </xf>
    <xf numFmtId="0" fontId="4" fillId="0" borderId="1" xfId="0" applyNumberFormat="1" applyFont="1" applyFill="1" applyBorder="1" applyProtection="1">
      <protection locked="0"/>
    </xf>
    <xf numFmtId="0" fontId="3" fillId="0" borderId="0" xfId="0" applyNumberFormat="1" applyFont="1" applyFill="1" applyProtection="1"/>
    <xf numFmtId="0" fontId="1" fillId="0" borderId="0" xfId="0" applyFont="1" applyFill="1" applyBorder="1" applyAlignment="1" applyProtection="1">
      <alignment horizontal="left"/>
      <protection locked="0"/>
    </xf>
    <xf numFmtId="0" fontId="3" fillId="0" borderId="0" xfId="0" applyNumberFormat="1" applyFont="1" applyFill="1" applyAlignment="1" applyProtection="1">
      <alignment horizontal="left"/>
    </xf>
    <xf numFmtId="0" fontId="4" fillId="0" borderId="0" xfId="0" applyNumberFormat="1" applyFont="1" applyFill="1" applyProtection="1"/>
    <xf numFmtId="0" fontId="1" fillId="0" borderId="0" xfId="0" applyFont="1" applyFill="1" applyAlignment="1" applyProtection="1">
      <alignment horizontal="left"/>
    </xf>
    <xf numFmtId="49" fontId="10" fillId="0" borderId="0" xfId="0" applyNumberFormat="1" applyFont="1" applyFill="1" applyProtection="1"/>
    <xf numFmtId="49" fontId="3" fillId="0" borderId="0" xfId="0" applyNumberFormat="1" applyFont="1" applyFill="1" applyAlignment="1" applyProtection="1">
      <alignment horizontal="right"/>
      <protection locked="0"/>
    </xf>
    <xf numFmtId="0" fontId="3" fillId="0" borderId="0" xfId="0" applyNumberFormat="1" applyFont="1" applyFill="1" applyProtection="1">
      <protection locked="0"/>
    </xf>
    <xf numFmtId="49" fontId="11" fillId="0" borderId="0" xfId="0" applyNumberFormat="1" applyFont="1" applyProtection="1">
      <protection locked="0"/>
    </xf>
    <xf numFmtId="49" fontId="11" fillId="0" borderId="0" xfId="0" applyNumberFormat="1" applyFont="1" applyAlignment="1" applyProtection="1">
      <alignment horizontal="left"/>
      <protection locked="0"/>
    </xf>
    <xf numFmtId="0" fontId="11" fillId="0" borderId="0" xfId="0" applyNumberFormat="1" applyFont="1" applyProtection="1">
      <protection hidden="1"/>
    </xf>
    <xf numFmtId="49" fontId="11" fillId="0" borderId="0" xfId="0" quotePrefix="1" applyNumberFormat="1" applyFont="1" applyAlignment="1" applyProtection="1">
      <alignment horizontal="right"/>
      <protection locked="0"/>
    </xf>
    <xf numFmtId="49" fontId="5" fillId="0" borderId="0" xfId="0" applyNumberFormat="1" applyFont="1" applyProtection="1">
      <protection locked="0"/>
    </xf>
    <xf numFmtId="49" fontId="11" fillId="0" borderId="0" xfId="0" applyNumberFormat="1" applyFont="1" applyAlignment="1" applyProtection="1">
      <alignment horizontal="right"/>
      <protection locked="0"/>
    </xf>
    <xf numFmtId="0" fontId="4" fillId="3" borderId="0" xfId="0" applyFont="1" applyFill="1" applyBorder="1" applyAlignment="1" applyProtection="1">
      <alignment horizontal="left"/>
    </xf>
    <xf numFmtId="0" fontId="11" fillId="0" borderId="0" xfId="0" applyFont="1" applyFill="1" applyBorder="1" applyAlignment="1" applyProtection="1">
      <alignment horizontal="left"/>
    </xf>
    <xf numFmtId="0" fontId="11" fillId="0" borderId="0" xfId="0" applyFont="1"/>
    <xf numFmtId="0" fontId="13" fillId="0" borderId="0" xfId="0" applyFont="1"/>
    <xf numFmtId="0" fontId="14" fillId="4" borderId="0" xfId="0" applyFont="1" applyFill="1"/>
    <xf numFmtId="189" fontId="21" fillId="0" borderId="0" xfId="1" applyFont="1"/>
    <xf numFmtId="0" fontId="11" fillId="0" borderId="0" xfId="0" applyFont="1" applyProtection="1"/>
    <xf numFmtId="0" fontId="22" fillId="0" borderId="0" xfId="0" applyFont="1" applyFill="1"/>
    <xf numFmtId="0" fontId="12" fillId="5" borderId="4" xfId="0" applyFont="1" applyFill="1" applyBorder="1" applyAlignment="1">
      <alignment vertical="center" wrapText="1"/>
    </xf>
    <xf numFmtId="0" fontId="23" fillId="0" borderId="0" xfId="0" applyFont="1"/>
    <xf numFmtId="0" fontId="15" fillId="5" borderId="0" xfId="0" applyFont="1" applyFill="1" applyBorder="1"/>
    <xf numFmtId="0" fontId="12" fillId="6" borderId="4" xfId="0" applyFont="1" applyFill="1" applyBorder="1" applyAlignment="1">
      <alignment vertical="center" wrapText="1"/>
    </xf>
    <xf numFmtId="0" fontId="4" fillId="0" borderId="0" xfId="0" applyFont="1" applyFill="1" applyProtection="1">
      <protection locked="0"/>
    </xf>
    <xf numFmtId="0" fontId="6" fillId="0" borderId="0" xfId="0" applyFont="1"/>
    <xf numFmtId="0" fontId="14" fillId="0" borderId="0" xfId="0" applyFont="1" applyFill="1"/>
    <xf numFmtId="189" fontId="24" fillId="0" borderId="0" xfId="1" applyFont="1"/>
    <xf numFmtId="0" fontId="25" fillId="0" borderId="0" xfId="0" applyFont="1" applyFill="1"/>
    <xf numFmtId="0" fontId="3" fillId="0" borderId="0" xfId="0" applyFont="1" applyFill="1" applyAlignment="1" applyProtection="1">
      <protection locked="0"/>
    </xf>
    <xf numFmtId="0" fontId="4" fillId="0" borderId="0" xfId="0" applyFont="1" applyFill="1" applyAlignment="1"/>
    <xf numFmtId="0" fontId="12" fillId="7" borderId="4" xfId="0" applyFont="1" applyFill="1" applyBorder="1" applyAlignment="1">
      <alignment vertical="center" wrapText="1"/>
    </xf>
    <xf numFmtId="0" fontId="12" fillId="8" borderId="4" xfId="0" applyFont="1" applyFill="1" applyBorder="1" applyAlignment="1">
      <alignment vertical="center" wrapText="1"/>
    </xf>
    <xf numFmtId="49" fontId="12" fillId="0" borderId="0" xfId="0" applyNumberFormat="1" applyFont="1" applyProtection="1">
      <protection locked="0"/>
    </xf>
    <xf numFmtId="0" fontId="12" fillId="7" borderId="5" xfId="0" applyFont="1" applyFill="1" applyBorder="1" applyAlignment="1">
      <alignment vertical="center" wrapText="1"/>
    </xf>
    <xf numFmtId="0" fontId="16" fillId="0" borderId="1" xfId="0" applyFont="1" applyBorder="1"/>
    <xf numFmtId="0" fontId="0" fillId="0" borderId="1" xfId="0" applyBorder="1"/>
    <xf numFmtId="0" fontId="17" fillId="0" borderId="1" xfId="0" applyFont="1" applyBorder="1"/>
    <xf numFmtId="0" fontId="11" fillId="0" borderId="0" xfId="0" applyNumberFormat="1" applyFont="1" applyProtection="1">
      <protection locked="0"/>
    </xf>
    <xf numFmtId="49" fontId="11" fillId="0" borderId="0" xfId="0" applyNumberFormat="1" applyFont="1" applyBorder="1" applyProtection="1">
      <protection locked="0"/>
    </xf>
    <xf numFmtId="49" fontId="26" fillId="0" borderId="0" xfId="0" applyNumberFormat="1" applyFont="1" applyAlignment="1"/>
    <xf numFmtId="0" fontId="27" fillId="0" borderId="0" xfId="0" applyFont="1"/>
    <xf numFmtId="0" fontId="28" fillId="9" borderId="0" xfId="0" applyFont="1" applyFill="1" applyBorder="1" applyAlignment="1">
      <alignment horizontal="center" wrapText="1"/>
    </xf>
    <xf numFmtId="0" fontId="28" fillId="9" borderId="0" xfId="0" applyFont="1" applyFill="1" applyBorder="1" applyAlignment="1">
      <alignment wrapText="1"/>
    </xf>
    <xf numFmtId="0" fontId="27" fillId="10" borderId="0" xfId="0" applyFont="1" applyFill="1"/>
    <xf numFmtId="0" fontId="26" fillId="0" borderId="0" xfId="0" applyFont="1" applyAlignment="1"/>
    <xf numFmtId="0" fontId="26" fillId="0" borderId="0" xfId="0" applyFont="1"/>
    <xf numFmtId="0" fontId="11" fillId="0" borderId="0" xfId="0" applyNumberFormat="1" applyFont="1" applyAlignment="1" applyProtection="1">
      <alignment horizontal="left"/>
      <protection locked="0"/>
    </xf>
    <xf numFmtId="0" fontId="11" fillId="0" borderId="0" xfId="0" applyNumberFormat="1" applyFont="1" applyAlignment="1" applyProtection="1">
      <alignment horizontal="right"/>
      <protection locked="0"/>
    </xf>
    <xf numFmtId="0" fontId="4" fillId="0" borderId="0" xfId="0" applyFont="1" applyProtection="1">
      <protection locked="0"/>
    </xf>
    <xf numFmtId="0" fontId="11" fillId="0" borderId="0" xfId="0" applyFont="1" applyProtection="1">
      <protection locked="0"/>
    </xf>
    <xf numFmtId="2" fontId="11" fillId="0" borderId="0" xfId="0" applyNumberFormat="1" applyFont="1" applyProtection="1">
      <protection locked="0"/>
    </xf>
    <xf numFmtId="172" fontId="11" fillId="0" borderId="0" xfId="0" applyNumberFormat="1" applyFont="1" applyProtection="1">
      <protection locked="0"/>
    </xf>
    <xf numFmtId="0" fontId="27" fillId="10" borderId="0" xfId="0" applyNumberFormat="1" applyFont="1" applyFill="1" applyAlignment="1">
      <alignment horizontal="left"/>
    </xf>
    <xf numFmtId="47" fontId="11" fillId="0" borderId="0" xfId="0" quotePrefix="1" applyNumberFormat="1" applyFont="1" applyProtection="1">
      <protection locked="0"/>
    </xf>
    <xf numFmtId="0" fontId="11" fillId="0" borderId="0" xfId="0" quotePrefix="1" applyFont="1" applyProtection="1">
      <protection locked="0"/>
    </xf>
    <xf numFmtId="0" fontId="29" fillId="11" borderId="1" xfId="0" applyFont="1" applyFill="1" applyBorder="1"/>
    <xf numFmtId="0" fontId="18" fillId="11" borderId="1" xfId="0" applyFont="1" applyFill="1" applyBorder="1" applyAlignment="1">
      <alignment vertical="center" wrapText="1"/>
    </xf>
    <xf numFmtId="0" fontId="29" fillId="11" borderId="3" xfId="0" applyFont="1" applyFill="1" applyBorder="1"/>
    <xf numFmtId="0" fontId="20" fillId="12" borderId="4" xfId="0" applyFont="1" applyFill="1" applyBorder="1" applyAlignment="1">
      <alignment vertical="center" wrapText="1"/>
    </xf>
    <xf numFmtId="0" fontId="20" fillId="12" borderId="4" xfId="0" applyFont="1" applyFill="1" applyBorder="1" applyAlignment="1"/>
    <xf numFmtId="0" fontId="20" fillId="12" borderId="4" xfId="0" applyFont="1" applyFill="1" applyBorder="1"/>
    <xf numFmtId="49" fontId="30" fillId="0" borderId="0" xfId="0" applyNumberFormat="1" applyFont="1" applyAlignment="1"/>
    <xf numFmtId="49" fontId="12" fillId="0" borderId="0" xfId="0" applyNumberFormat="1" applyFont="1" applyAlignment="1" applyProtection="1">
      <alignment horizontal="center"/>
      <protection locked="0"/>
    </xf>
    <xf numFmtId="49" fontId="30" fillId="0" borderId="0" xfId="0" applyNumberFormat="1" applyFont="1" applyAlignment="1">
      <alignment horizontal="center"/>
    </xf>
    <xf numFmtId="47" fontId="0" fillId="0" borderId="0" xfId="0" applyNumberFormat="1" applyFill="1" applyProtection="1">
      <protection locked="0"/>
    </xf>
    <xf numFmtId="0" fontId="27" fillId="10" borderId="0" xfId="0" applyFont="1" applyFill="1" applyAlignment="1">
      <alignment horizontal="center"/>
    </xf>
    <xf numFmtId="0" fontId="27" fillId="0" borderId="0" xfId="0" applyFont="1" applyAlignment="1">
      <alignment horizontal="center"/>
    </xf>
    <xf numFmtId="0" fontId="26" fillId="0" borderId="0" xfId="0" applyFont="1" applyAlignment="1">
      <alignment horizontal="center"/>
    </xf>
    <xf numFmtId="49" fontId="11" fillId="0" borderId="0" xfId="0" applyNumberFormat="1" applyFont="1" applyAlignment="1" applyProtection="1">
      <alignment horizontal="center"/>
      <protection locked="0"/>
    </xf>
    <xf numFmtId="172" fontId="11" fillId="0" borderId="0" xfId="0" quotePrefix="1" applyNumberFormat="1" applyFont="1" applyProtection="1">
      <protection locked="0"/>
    </xf>
    <xf numFmtId="47" fontId="11" fillId="0" borderId="0" xfId="0" applyNumberFormat="1" applyFont="1" applyProtection="1">
      <protection locked="0"/>
    </xf>
    <xf numFmtId="47" fontId="11" fillId="0" borderId="0" xfId="0" quotePrefix="1" applyNumberFormat="1" applyFont="1" applyAlignment="1" applyProtection="1">
      <alignment horizontal="right"/>
      <protection locked="0"/>
    </xf>
    <xf numFmtId="49" fontId="12" fillId="10" borderId="0" xfId="0" applyNumberFormat="1" applyFont="1" applyFill="1" applyAlignment="1" applyProtection="1">
      <alignment horizontal="center"/>
      <protection locked="0"/>
    </xf>
    <xf numFmtId="49" fontId="12" fillId="10" borderId="0" xfId="0" applyNumberFormat="1" applyFont="1" applyFill="1" applyProtection="1">
      <protection locked="0"/>
    </xf>
    <xf numFmtId="0" fontId="11" fillId="10" borderId="0" xfId="0" applyFont="1" applyFill="1" applyProtection="1">
      <protection locked="0"/>
    </xf>
    <xf numFmtId="49" fontId="30" fillId="10" borderId="0" xfId="0" applyNumberFormat="1" applyFont="1" applyFill="1" applyAlignment="1"/>
    <xf numFmtId="172" fontId="11" fillId="10" borderId="0" xfId="0" applyNumberFormat="1" applyFont="1" applyFill="1" applyProtection="1">
      <protection locked="0"/>
    </xf>
    <xf numFmtId="49" fontId="30" fillId="0" borderId="0" xfId="0" applyNumberFormat="1" applyFont="1" applyAlignment="1">
      <alignment horizontal="right"/>
    </xf>
    <xf numFmtId="0" fontId="31" fillId="0" borderId="0" xfId="0" applyFont="1"/>
    <xf numFmtId="0" fontId="31" fillId="0" borderId="0" xfId="0" applyFont="1" applyAlignment="1">
      <alignment horizontal="center"/>
    </xf>
    <xf numFmtId="0" fontId="11" fillId="0" borderId="0" xfId="0" applyFont="1" applyAlignment="1" applyProtection="1">
      <alignment horizontal="center"/>
      <protection locked="0"/>
    </xf>
    <xf numFmtId="0" fontId="30" fillId="0" borderId="0" xfId="0" applyFont="1" applyAlignment="1"/>
    <xf numFmtId="0" fontId="30" fillId="0" borderId="0" xfId="0" applyFont="1" applyAlignment="1">
      <alignment horizontal="center"/>
    </xf>
    <xf numFmtId="0" fontId="31" fillId="10" borderId="0" xfId="0" applyFont="1" applyFill="1"/>
    <xf numFmtId="49" fontId="11" fillId="10" borderId="0" xfId="0" applyNumberFormat="1" applyFont="1" applyFill="1" applyProtection="1">
      <protection locked="0"/>
    </xf>
    <xf numFmtId="49" fontId="11" fillId="10" borderId="0" xfId="0" applyNumberFormat="1" applyFont="1" applyFill="1" applyAlignment="1" applyProtection="1">
      <alignment horizontal="right"/>
      <protection locked="0"/>
    </xf>
    <xf numFmtId="0" fontId="30" fillId="10" borderId="0" xfId="0" applyFont="1" applyFill="1" applyAlignment="1"/>
    <xf numFmtId="0" fontId="30" fillId="10" borderId="0" xfId="0" applyFont="1" applyFill="1" applyAlignment="1">
      <alignment horizontal="center"/>
    </xf>
    <xf numFmtId="0" fontId="11" fillId="10" borderId="0" xfId="0" applyFont="1" applyFill="1" applyAlignment="1" applyProtection="1">
      <alignment horizontal="center"/>
      <protection locked="0"/>
    </xf>
    <xf numFmtId="0" fontId="30" fillId="0" borderId="0" xfId="0" applyFont="1" applyAlignment="1">
      <alignment horizontal="left"/>
    </xf>
    <xf numFmtId="49" fontId="11" fillId="0" borderId="0" xfId="0" quotePrefix="1" applyNumberFormat="1" applyFont="1" applyAlignment="1" applyProtection="1">
      <alignment horizontal="center"/>
      <protection locked="0"/>
    </xf>
    <xf numFmtId="49" fontId="11" fillId="10" borderId="0" xfId="0" applyNumberFormat="1" applyFont="1" applyFill="1" applyAlignment="1" applyProtection="1">
      <alignment horizontal="center"/>
      <protection locked="0"/>
    </xf>
    <xf numFmtId="0" fontId="11" fillId="0" borderId="0" xfId="0" quotePrefix="1" applyNumberFormat="1" applyFont="1" applyProtection="1">
      <protection locked="0"/>
    </xf>
    <xf numFmtId="49" fontId="0" fillId="0" borderId="1" xfId="0" applyNumberFormat="1" applyBorder="1" applyAlignment="1" applyProtection="1">
      <alignment horizontal="right"/>
      <protection locked="0"/>
    </xf>
    <xf numFmtId="0" fontId="3" fillId="0" borderId="0" xfId="0" applyFont="1" applyProtection="1">
      <protection locked="0"/>
    </xf>
    <xf numFmtId="49" fontId="3" fillId="0" borderId="0" xfId="0" applyNumberFormat="1" applyFont="1" applyProtection="1">
      <protection locked="0"/>
    </xf>
    <xf numFmtId="49" fontId="4" fillId="0" borderId="0" xfId="0" applyNumberFormat="1" applyFont="1" applyProtection="1">
      <protection locked="0"/>
    </xf>
    <xf numFmtId="0" fontId="32" fillId="0" borderId="0" xfId="0" applyFont="1" applyAlignment="1">
      <alignment horizontal="center"/>
    </xf>
    <xf numFmtId="49" fontId="32" fillId="0" borderId="0" xfId="0" applyNumberFormat="1" applyFont="1" applyAlignment="1"/>
    <xf numFmtId="0" fontId="33" fillId="10" borderId="0" xfId="0" applyFont="1" applyFill="1"/>
    <xf numFmtId="49" fontId="4" fillId="0" borderId="0" xfId="0" applyNumberFormat="1" applyFont="1" applyAlignment="1" applyProtection="1">
      <alignment horizontal="right"/>
      <protection locked="0"/>
    </xf>
    <xf numFmtId="0" fontId="33" fillId="0" borderId="0" xfId="0" applyFont="1" applyAlignment="1">
      <alignment horizontal="center"/>
    </xf>
    <xf numFmtId="0" fontId="33" fillId="0" borderId="0" xfId="0" applyFont="1"/>
    <xf numFmtId="0" fontId="33" fillId="10" borderId="0" xfId="0" applyFont="1" applyFill="1" applyAlignment="1">
      <alignment horizontal="center"/>
    </xf>
    <xf numFmtId="47" fontId="4" fillId="0" borderId="0" xfId="0" quotePrefix="1" applyNumberFormat="1" applyFont="1" applyProtection="1">
      <protection locked="0"/>
    </xf>
    <xf numFmtId="49" fontId="4" fillId="0" borderId="0" xfId="0" applyNumberFormat="1" applyFont="1" applyAlignment="1" applyProtection="1">
      <alignment horizontal="center"/>
      <protection locked="0"/>
    </xf>
    <xf numFmtId="49" fontId="4" fillId="0" borderId="0" xfId="0" applyNumberFormat="1" applyFont="1" applyBorder="1" applyProtection="1">
      <protection locked="0"/>
    </xf>
    <xf numFmtId="0" fontId="32" fillId="0" borderId="0" xfId="0" applyFont="1" applyAlignment="1"/>
    <xf numFmtId="49" fontId="32" fillId="0" borderId="0" xfId="0" applyNumberFormat="1" applyFont="1" applyAlignment="1">
      <alignment horizontal="center"/>
    </xf>
    <xf numFmtId="0" fontId="34" fillId="0" borderId="0" xfId="0" applyFont="1"/>
    <xf numFmtId="0" fontId="34" fillId="0" borderId="0" xfId="0" applyFont="1" applyAlignment="1">
      <alignment horizontal="center"/>
    </xf>
    <xf numFmtId="0" fontId="4" fillId="0" borderId="0" xfId="0" quotePrefix="1" applyFont="1" applyProtection="1">
      <protection locked="0"/>
    </xf>
    <xf numFmtId="0" fontId="35" fillId="0" borderId="0" xfId="0" applyFont="1" applyAlignment="1"/>
    <xf numFmtId="49" fontId="35" fillId="0" borderId="0" xfId="0" applyNumberFormat="1" applyFont="1" applyAlignment="1"/>
    <xf numFmtId="0" fontId="35" fillId="0" borderId="0" xfId="0" applyFont="1" applyAlignment="1">
      <alignment horizontal="center"/>
    </xf>
    <xf numFmtId="49" fontId="4" fillId="10" borderId="0" xfId="0" applyNumberFormat="1" applyFont="1" applyFill="1" applyProtection="1">
      <protection locked="0"/>
    </xf>
    <xf numFmtId="49" fontId="4" fillId="10" borderId="0" xfId="0" applyNumberFormat="1" applyFont="1" applyFill="1" applyAlignment="1" applyProtection="1">
      <alignment horizontal="right"/>
      <protection locked="0"/>
    </xf>
    <xf numFmtId="0" fontId="4" fillId="10" borderId="0" xfId="0" applyFont="1" applyFill="1" applyProtection="1">
      <protection locked="0"/>
    </xf>
    <xf numFmtId="172" fontId="4" fillId="0" borderId="0" xfId="0" quotePrefix="1" applyNumberFormat="1" applyFont="1" applyProtection="1">
      <protection locked="0"/>
    </xf>
    <xf numFmtId="172" fontId="4" fillId="0" borderId="0" xfId="0" applyNumberFormat="1" applyFont="1" applyProtection="1">
      <protection locked="0"/>
    </xf>
    <xf numFmtId="172" fontId="4" fillId="10" borderId="0" xfId="0" applyNumberFormat="1" applyFont="1" applyFill="1" applyProtection="1">
      <protection locked="0"/>
    </xf>
    <xf numFmtId="49" fontId="4" fillId="10" borderId="0" xfId="0" applyNumberFormat="1" applyFont="1" applyFill="1" applyAlignment="1" applyProtection="1">
      <alignment horizontal="center"/>
      <protection locked="0"/>
    </xf>
    <xf numFmtId="49" fontId="4" fillId="0" borderId="0" xfId="0" quotePrefix="1" applyNumberFormat="1" applyFont="1" applyAlignment="1" applyProtection="1">
      <alignment horizontal="right"/>
      <protection locked="0"/>
    </xf>
    <xf numFmtId="0" fontId="32" fillId="10" borderId="0" xfId="0" applyFont="1" applyFill="1" applyAlignment="1"/>
    <xf numFmtId="0" fontId="32" fillId="10" borderId="0" xfId="0" applyFont="1" applyFill="1" applyAlignment="1">
      <alignment horizontal="center"/>
    </xf>
    <xf numFmtId="49" fontId="32" fillId="10" borderId="0" xfId="0" applyNumberFormat="1" applyFont="1" applyFill="1" applyAlignment="1"/>
    <xf numFmtId="2" fontId="4" fillId="0" borderId="0" xfId="0" applyNumberFormat="1" applyFont="1" applyProtection="1">
      <protection locked="0"/>
    </xf>
    <xf numFmtId="0" fontId="4" fillId="0" borderId="0" xfId="0" quotePrefix="1" applyNumberFormat="1" applyFont="1" applyProtection="1">
      <protection locked="0"/>
    </xf>
    <xf numFmtId="0" fontId="32" fillId="0" borderId="0" xfId="0" applyFont="1"/>
    <xf numFmtId="49" fontId="14" fillId="0" borderId="0" xfId="0" applyNumberFormat="1" applyFont="1" applyAlignment="1" applyProtection="1">
      <alignment horizontal="center"/>
      <protection locked="0"/>
    </xf>
    <xf numFmtId="0" fontId="4" fillId="0" borderId="0" xfId="0" applyNumberFormat="1" applyFont="1" applyProtection="1">
      <protection locked="0"/>
    </xf>
    <xf numFmtId="0" fontId="35" fillId="0" borderId="0" xfId="0" applyFont="1" applyAlignment="1">
      <alignment horizontal="left"/>
    </xf>
    <xf numFmtId="49" fontId="35" fillId="0" borderId="0" xfId="0" applyNumberFormat="1" applyFont="1" applyAlignment="1">
      <alignment horizontal="right"/>
    </xf>
    <xf numFmtId="0" fontId="3" fillId="0" borderId="0" xfId="0" applyFont="1" applyFill="1" applyAlignment="1" applyProtection="1">
      <protection locked="0"/>
    </xf>
    <xf numFmtId="0" fontId="4" fillId="0" borderId="0" xfId="0" applyFont="1" applyFill="1" applyAlignment="1"/>
  </cellXfs>
  <cellStyles count="3">
    <cellStyle name="Excel Built-in Normal" xfId="1" xr:uid="{EE54590B-4A5B-49A9-8D3B-A6E95D34D787}"/>
    <cellStyle name="Normal" xfId="0" builtinId="0"/>
    <cellStyle name="Normal 2" xfId="2" xr:uid="{2A0DE75B-B2AF-4353-8BDF-C9D8ECB29D8D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DCBF2AB-181C-4B80-A0E0-5E246191E509}">
  <sheetPr codeName="Sheet2"/>
  <dimension ref="A1:Q56"/>
  <sheetViews>
    <sheetView zoomScale="115" zoomScaleNormal="115" workbookViewId="0">
      <selection activeCell="B1" sqref="B1"/>
    </sheetView>
  </sheetViews>
  <sheetFormatPr defaultRowHeight="12.5" x14ac:dyDescent="0.25"/>
  <cols>
    <col min="1" max="1" width="10" style="14" customWidth="1"/>
    <col min="2" max="2" width="22.81640625" style="14" customWidth="1"/>
    <col min="3" max="3" width="20.81640625" style="14" customWidth="1"/>
    <col min="4" max="4" width="20" style="14" customWidth="1"/>
    <col min="5" max="5" width="22.54296875" style="14" customWidth="1"/>
    <col min="6" max="6" width="22.453125" style="14" customWidth="1"/>
    <col min="7" max="7" width="24.54296875" style="14" customWidth="1"/>
    <col min="8" max="8" width="9.1796875" style="14" customWidth="1"/>
    <col min="9" max="9" width="10.453125" style="14" bestFit="1" customWidth="1"/>
    <col min="10" max="10" width="2" style="14" customWidth="1"/>
    <col min="11" max="15" width="2.453125" style="14" customWidth="1"/>
    <col min="16" max="17" width="3.81640625" style="14" customWidth="1"/>
    <col min="18" max="20" width="3.81640625" customWidth="1"/>
  </cols>
  <sheetData>
    <row r="1" spans="1:17" x14ac:dyDescent="0.25">
      <c r="B1" s="27"/>
      <c r="C1" s="28"/>
      <c r="D1" s="28"/>
    </row>
    <row r="2" spans="1:17" x14ac:dyDescent="0.25">
      <c r="A2" s="16" t="s">
        <v>17</v>
      </c>
      <c r="B2" s="16" t="s">
        <v>3</v>
      </c>
      <c r="C2" s="16"/>
    </row>
    <row r="3" spans="1:17" x14ac:dyDescent="0.25">
      <c r="A3" s="17" t="s">
        <v>66</v>
      </c>
      <c r="B3" s="63" t="s">
        <v>72</v>
      </c>
      <c r="C3" s="16"/>
      <c r="D3" s="14">
        <v>2</v>
      </c>
    </row>
    <row r="4" spans="1:17" x14ac:dyDescent="0.25">
      <c r="A4" s="17" t="s">
        <v>68</v>
      </c>
      <c r="B4" s="63" t="s">
        <v>73</v>
      </c>
      <c r="C4" s="16"/>
      <c r="D4" s="14">
        <v>3</v>
      </c>
    </row>
    <row r="5" spans="1:17" x14ac:dyDescent="0.25">
      <c r="A5" s="17" t="s">
        <v>67</v>
      </c>
      <c r="B5" s="63" t="s">
        <v>77</v>
      </c>
      <c r="C5" s="16"/>
      <c r="D5" s="14">
        <v>4</v>
      </c>
    </row>
    <row r="6" spans="1:17" x14ac:dyDescent="0.25">
      <c r="A6" s="17" t="s">
        <v>69</v>
      </c>
      <c r="B6" s="63" t="s">
        <v>74</v>
      </c>
      <c r="C6" s="16"/>
      <c r="D6" s="14">
        <v>5</v>
      </c>
    </row>
    <row r="7" spans="1:17" x14ac:dyDescent="0.25">
      <c r="A7" s="17" t="s">
        <v>70</v>
      </c>
      <c r="B7" s="63" t="s">
        <v>75</v>
      </c>
      <c r="D7" s="14">
        <v>6</v>
      </c>
    </row>
    <row r="8" spans="1:17" x14ac:dyDescent="0.25">
      <c r="A8" s="17" t="s">
        <v>71</v>
      </c>
      <c r="B8" s="63" t="s">
        <v>76</v>
      </c>
      <c r="D8" s="14">
        <v>7</v>
      </c>
    </row>
    <row r="9" spans="1:17" ht="13" x14ac:dyDescent="0.3">
      <c r="A9" s="18" t="s">
        <v>38</v>
      </c>
      <c r="B9" s="19" t="str">
        <f>$B$3</f>
        <v>Crawley</v>
      </c>
      <c r="C9" s="19" t="str">
        <f>$B$4</f>
        <v>Chichester</v>
      </c>
      <c r="D9" s="19" t="str">
        <f>$B$5</f>
        <v>Horsham Blue Star</v>
      </c>
      <c r="E9" s="19" t="str">
        <f>$B$6</f>
        <v>East Grinstead</v>
      </c>
      <c r="F9" s="19" t="str">
        <f>$B$7</f>
        <v>Worthing</v>
      </c>
      <c r="G9" s="19" t="str">
        <f>$B$8</f>
        <v>Haywards Heath</v>
      </c>
    </row>
    <row r="10" spans="1:17" ht="15.5" x14ac:dyDescent="0.25">
      <c r="A10" s="23">
        <v>100</v>
      </c>
      <c r="B10" s="71" t="s">
        <v>273</v>
      </c>
      <c r="C10" s="82" t="s">
        <v>111</v>
      </c>
      <c r="D10" s="82" t="s">
        <v>234</v>
      </c>
      <c r="E10" s="82"/>
      <c r="F10" s="110" t="s">
        <v>258</v>
      </c>
      <c r="G10" s="82"/>
      <c r="Q10"/>
    </row>
    <row r="11" spans="1:17" ht="15.5" x14ac:dyDescent="0.25">
      <c r="A11" s="23">
        <v>200</v>
      </c>
      <c r="B11" s="71" t="s">
        <v>273</v>
      </c>
      <c r="C11" s="82" t="s">
        <v>211</v>
      </c>
      <c r="D11" s="82" t="s">
        <v>235</v>
      </c>
      <c r="E11" s="82"/>
      <c r="F11" s="110"/>
      <c r="G11" s="82" t="s">
        <v>228</v>
      </c>
      <c r="Q11"/>
    </row>
    <row r="12" spans="1:17" ht="15.5" x14ac:dyDescent="0.25">
      <c r="A12" s="23">
        <v>800</v>
      </c>
      <c r="B12" s="71" t="s">
        <v>274</v>
      </c>
      <c r="C12" s="82" t="s">
        <v>214</v>
      </c>
      <c r="D12" s="82" t="s">
        <v>236</v>
      </c>
      <c r="E12" s="82" t="s">
        <v>251</v>
      </c>
      <c r="F12" s="110" t="s">
        <v>259</v>
      </c>
      <c r="G12" s="82" t="s">
        <v>228</v>
      </c>
      <c r="Q12"/>
    </row>
    <row r="13" spans="1:17" ht="15.5" x14ac:dyDescent="0.25">
      <c r="A13" s="23">
        <v>1500</v>
      </c>
      <c r="B13" s="71" t="s">
        <v>275</v>
      </c>
      <c r="C13" s="82" t="s">
        <v>212</v>
      </c>
      <c r="D13" s="82" t="s">
        <v>237</v>
      </c>
      <c r="E13" s="82"/>
      <c r="F13" s="110" t="s">
        <v>260</v>
      </c>
      <c r="G13" s="82" t="s">
        <v>229</v>
      </c>
      <c r="Q13"/>
    </row>
    <row r="14" spans="1:17" ht="15.5" x14ac:dyDescent="0.25">
      <c r="A14" s="22" t="s">
        <v>88</v>
      </c>
      <c r="B14" s="71" t="s">
        <v>276</v>
      </c>
      <c r="C14" s="82" t="s">
        <v>213</v>
      </c>
      <c r="D14" s="82" t="s">
        <v>135</v>
      </c>
      <c r="E14" s="82"/>
      <c r="F14" s="110"/>
      <c r="G14" s="82"/>
      <c r="Q14"/>
    </row>
    <row r="15" spans="1:17" ht="15.5" x14ac:dyDescent="0.25">
      <c r="A15" s="20" t="s">
        <v>0</v>
      </c>
      <c r="B15" s="71" t="s">
        <v>275</v>
      </c>
      <c r="C15" s="82" t="s">
        <v>213</v>
      </c>
      <c r="D15" s="82" t="s">
        <v>238</v>
      </c>
      <c r="E15" s="82" t="s">
        <v>250</v>
      </c>
      <c r="F15" s="110"/>
      <c r="G15" s="82"/>
      <c r="Q15"/>
    </row>
    <row r="16" spans="1:17" ht="15.5" x14ac:dyDescent="0.25">
      <c r="A16" s="20" t="s">
        <v>1</v>
      </c>
      <c r="B16" s="71" t="s">
        <v>277</v>
      </c>
      <c r="C16" s="82" t="s">
        <v>214</v>
      </c>
      <c r="D16" s="82" t="s">
        <v>136</v>
      </c>
      <c r="E16" s="82" t="s">
        <v>250</v>
      </c>
      <c r="F16" s="110" t="s">
        <v>261</v>
      </c>
      <c r="G16" s="82" t="s">
        <v>227</v>
      </c>
      <c r="Q16"/>
    </row>
    <row r="17" spans="1:17" ht="15.5" x14ac:dyDescent="0.25">
      <c r="A17" s="20" t="s">
        <v>22</v>
      </c>
      <c r="B17" s="71" t="s">
        <v>278</v>
      </c>
      <c r="C17" s="82" t="s">
        <v>211</v>
      </c>
      <c r="D17" s="82" t="s">
        <v>234</v>
      </c>
      <c r="E17" s="82" t="s">
        <v>252</v>
      </c>
      <c r="F17" s="110"/>
      <c r="G17" s="82"/>
      <c r="Q17"/>
    </row>
    <row r="18" spans="1:17" ht="15.5" x14ac:dyDescent="0.25">
      <c r="A18" s="20" t="s">
        <v>208</v>
      </c>
      <c r="B18" s="71" t="s">
        <v>278</v>
      </c>
      <c r="C18" s="82"/>
      <c r="D18" s="82" t="s">
        <v>137</v>
      </c>
      <c r="E18" s="82"/>
      <c r="F18" s="110" t="s">
        <v>262</v>
      </c>
      <c r="G18" s="82"/>
      <c r="Q18"/>
    </row>
    <row r="19" spans="1:17" ht="15.5" x14ac:dyDescent="0.25">
      <c r="A19" s="20" t="s">
        <v>23</v>
      </c>
      <c r="B19" s="71" t="s">
        <v>279</v>
      </c>
      <c r="C19" s="82" t="s">
        <v>215</v>
      </c>
      <c r="D19" s="85" t="s">
        <v>202</v>
      </c>
      <c r="E19" s="82" t="s">
        <v>252</v>
      </c>
      <c r="F19" s="110" t="s">
        <v>262</v>
      </c>
      <c r="G19" s="82" t="s">
        <v>412</v>
      </c>
      <c r="Q19"/>
    </row>
    <row r="20" spans="1:17" ht="13" x14ac:dyDescent="0.3">
      <c r="A20" s="20" t="s">
        <v>6</v>
      </c>
      <c r="B20" s="19" t="str">
        <f>$B$3</f>
        <v>Crawley</v>
      </c>
      <c r="C20" s="19" t="str">
        <f>$B$4</f>
        <v>Chichester</v>
      </c>
      <c r="D20" s="19" t="str">
        <f>$B$5</f>
        <v>Horsham Blue Star</v>
      </c>
      <c r="E20" s="19" t="str">
        <f>$B$6</f>
        <v>East Grinstead</v>
      </c>
      <c r="F20" s="19" t="str">
        <f>$B$7</f>
        <v>Worthing</v>
      </c>
      <c r="G20" s="19" t="str">
        <f>$B$8</f>
        <v>Haywards Heath</v>
      </c>
      <c r="Q20"/>
    </row>
    <row r="21" spans="1:17" ht="13" x14ac:dyDescent="0.3">
      <c r="A21" s="20"/>
      <c r="B21" s="76" t="s">
        <v>62</v>
      </c>
      <c r="C21" s="72" t="s">
        <v>62</v>
      </c>
      <c r="D21" s="66" t="s">
        <v>62</v>
      </c>
      <c r="E21" s="79" t="s">
        <v>64</v>
      </c>
      <c r="F21" s="78" t="s">
        <v>62</v>
      </c>
      <c r="G21" s="66" t="s">
        <v>62</v>
      </c>
      <c r="Q21"/>
    </row>
    <row r="22" spans="1:17" ht="15.5" x14ac:dyDescent="0.25">
      <c r="A22" s="23">
        <v>100</v>
      </c>
      <c r="B22" s="71" t="s">
        <v>134</v>
      </c>
      <c r="C22" s="82" t="s">
        <v>216</v>
      </c>
      <c r="D22" s="82" t="s">
        <v>235</v>
      </c>
      <c r="E22" s="82"/>
      <c r="F22" s="110"/>
      <c r="G22" s="82"/>
      <c r="Q22"/>
    </row>
    <row r="23" spans="1:17" ht="15.5" x14ac:dyDescent="0.25">
      <c r="A23" s="23">
        <v>200</v>
      </c>
      <c r="B23" s="71" t="s">
        <v>134</v>
      </c>
      <c r="C23" s="82" t="s">
        <v>217</v>
      </c>
      <c r="D23" s="82" t="s">
        <v>148</v>
      </c>
      <c r="E23" s="82"/>
      <c r="F23" s="110"/>
      <c r="G23" s="82"/>
      <c r="Q23"/>
    </row>
    <row r="24" spans="1:17" ht="15.5" x14ac:dyDescent="0.25">
      <c r="A24" s="23">
        <v>800</v>
      </c>
      <c r="B24" s="71" t="s">
        <v>538</v>
      </c>
      <c r="C24" s="82" t="s">
        <v>346</v>
      </c>
      <c r="D24" s="82" t="s">
        <v>149</v>
      </c>
      <c r="E24" s="82" t="s">
        <v>249</v>
      </c>
      <c r="F24" s="110" t="s">
        <v>163</v>
      </c>
      <c r="G24" s="82"/>
      <c r="Q24"/>
    </row>
    <row r="25" spans="1:17" ht="15.5" x14ac:dyDescent="0.25">
      <c r="A25" s="23">
        <v>1500</v>
      </c>
      <c r="B25" s="71" t="s">
        <v>279</v>
      </c>
      <c r="C25" s="82" t="s">
        <v>218</v>
      </c>
      <c r="D25" s="82" t="s">
        <v>239</v>
      </c>
      <c r="E25" s="82"/>
      <c r="F25" s="110" t="s">
        <v>263</v>
      </c>
      <c r="G25" s="82"/>
      <c r="Q25"/>
    </row>
    <row r="26" spans="1:17" ht="15.5" x14ac:dyDescent="0.25">
      <c r="A26" s="22" t="s">
        <v>88</v>
      </c>
      <c r="B26" s="71" t="s">
        <v>133</v>
      </c>
      <c r="C26" s="82" t="s">
        <v>219</v>
      </c>
      <c r="D26" s="82" t="s">
        <v>140</v>
      </c>
      <c r="E26" s="82"/>
      <c r="F26" s="110"/>
      <c r="G26" s="82"/>
      <c r="Q26"/>
    </row>
    <row r="27" spans="1:17" ht="15.5" x14ac:dyDescent="0.25">
      <c r="A27" s="20" t="s">
        <v>0</v>
      </c>
      <c r="B27" s="71" t="s">
        <v>274</v>
      </c>
      <c r="C27" s="82" t="s">
        <v>217</v>
      </c>
      <c r="D27" s="82" t="s">
        <v>236</v>
      </c>
      <c r="E27" s="82"/>
      <c r="F27" s="110"/>
      <c r="G27" s="82"/>
      <c r="Q27"/>
    </row>
    <row r="28" spans="1:17" ht="15.5" x14ac:dyDescent="0.25">
      <c r="A28" s="20" t="s">
        <v>1</v>
      </c>
      <c r="B28" s="71" t="s">
        <v>276</v>
      </c>
      <c r="C28" s="82" t="s">
        <v>216</v>
      </c>
      <c r="D28" s="82" t="s">
        <v>202</v>
      </c>
      <c r="E28" s="82" t="s">
        <v>249</v>
      </c>
      <c r="F28" s="110" t="s">
        <v>258</v>
      </c>
      <c r="G28" s="82" t="s">
        <v>228</v>
      </c>
      <c r="Q28"/>
    </row>
    <row r="29" spans="1:17" ht="15.5" x14ac:dyDescent="0.25">
      <c r="A29" s="20" t="s">
        <v>22</v>
      </c>
      <c r="B29" s="71" t="s">
        <v>280</v>
      </c>
      <c r="C29" s="82" t="s">
        <v>547</v>
      </c>
      <c r="D29" s="82" t="s">
        <v>139</v>
      </c>
      <c r="E29" s="82" t="s">
        <v>251</v>
      </c>
      <c r="F29" s="110"/>
      <c r="G29" s="82"/>
      <c r="Q29"/>
    </row>
    <row r="30" spans="1:17" ht="15.5" x14ac:dyDescent="0.25">
      <c r="A30" s="20" t="s">
        <v>208</v>
      </c>
      <c r="B30" s="71" t="s">
        <v>280</v>
      </c>
      <c r="C30" s="82"/>
      <c r="D30" s="82" t="s">
        <v>135</v>
      </c>
      <c r="E30" s="82"/>
      <c r="F30" s="110"/>
      <c r="G30" s="82"/>
      <c r="Q30"/>
    </row>
    <row r="31" spans="1:17" ht="15.5" x14ac:dyDescent="0.25">
      <c r="A31" s="20" t="s">
        <v>23</v>
      </c>
      <c r="B31" s="71" t="s">
        <v>132</v>
      </c>
      <c r="C31" s="82" t="s">
        <v>218</v>
      </c>
      <c r="D31" s="82" t="s">
        <v>137</v>
      </c>
      <c r="E31" s="82"/>
      <c r="F31" s="110"/>
      <c r="G31" s="82"/>
      <c r="Q31"/>
    </row>
    <row r="32" spans="1:17" ht="15.5" x14ac:dyDescent="0.35">
      <c r="A32" s="21"/>
      <c r="C32" s="73"/>
      <c r="D32" s="67"/>
      <c r="E32" s="69"/>
      <c r="F32" s="68"/>
      <c r="G32" s="77"/>
      <c r="Q32"/>
    </row>
    <row r="33" spans="1:17" ht="15.5" x14ac:dyDescent="0.35">
      <c r="A33" s="18" t="s">
        <v>39</v>
      </c>
      <c r="B33" s="76" t="s">
        <v>63</v>
      </c>
      <c r="C33" s="72" t="s">
        <v>63</v>
      </c>
      <c r="D33" s="66" t="s">
        <v>63</v>
      </c>
      <c r="E33" s="70" t="s">
        <v>65</v>
      </c>
      <c r="F33" s="68" t="s">
        <v>63</v>
      </c>
      <c r="G33" s="66" t="s">
        <v>63</v>
      </c>
      <c r="Q33"/>
    </row>
    <row r="34" spans="1:17" ht="18.5" x14ac:dyDescent="0.45">
      <c r="A34" s="23">
        <v>100</v>
      </c>
      <c r="B34" s="74" t="s">
        <v>281</v>
      </c>
      <c r="C34" s="107" t="s">
        <v>220</v>
      </c>
      <c r="D34" s="107" t="s">
        <v>240</v>
      </c>
      <c r="E34" s="83" t="s">
        <v>253</v>
      </c>
      <c r="F34" s="111" t="s">
        <v>264</v>
      </c>
      <c r="G34" s="107"/>
      <c r="Q34"/>
    </row>
    <row r="35" spans="1:17" ht="18.5" x14ac:dyDescent="0.45">
      <c r="A35" s="23">
        <v>200</v>
      </c>
      <c r="B35" s="74" t="s">
        <v>282</v>
      </c>
      <c r="C35" s="107" t="s">
        <v>221</v>
      </c>
      <c r="D35" s="107" t="s">
        <v>240</v>
      </c>
      <c r="E35" s="83" t="s">
        <v>254</v>
      </c>
      <c r="F35" s="111" t="s">
        <v>265</v>
      </c>
      <c r="G35" s="107"/>
      <c r="Q35"/>
    </row>
    <row r="36" spans="1:17" ht="18.5" x14ac:dyDescent="0.45">
      <c r="A36" s="23">
        <v>800</v>
      </c>
      <c r="B36" s="74" t="s">
        <v>130</v>
      </c>
      <c r="C36" s="107" t="s">
        <v>222</v>
      </c>
      <c r="D36" s="107" t="s">
        <v>241</v>
      </c>
      <c r="E36" s="83" t="s">
        <v>255</v>
      </c>
      <c r="F36" s="111" t="s">
        <v>266</v>
      </c>
      <c r="G36" s="107" t="s">
        <v>230</v>
      </c>
      <c r="Q36"/>
    </row>
    <row r="37" spans="1:17" ht="18.5" x14ac:dyDescent="0.45">
      <c r="A37" s="23">
        <v>1500</v>
      </c>
      <c r="B37" s="74"/>
      <c r="C37" s="107" t="s">
        <v>113</v>
      </c>
      <c r="D37" s="107" t="s">
        <v>242</v>
      </c>
      <c r="E37" s="83"/>
      <c r="F37" s="112"/>
      <c r="G37" s="107"/>
      <c r="Q37"/>
    </row>
    <row r="38" spans="1:17" ht="18.5" x14ac:dyDescent="0.25">
      <c r="A38" s="22" t="s">
        <v>40</v>
      </c>
      <c r="B38" s="74" t="s">
        <v>283</v>
      </c>
      <c r="C38" s="108" t="s">
        <v>223</v>
      </c>
      <c r="D38" s="108" t="s">
        <v>145</v>
      </c>
      <c r="E38" s="83" t="s">
        <v>253</v>
      </c>
      <c r="F38" s="110"/>
      <c r="G38" s="108"/>
      <c r="Q38"/>
    </row>
    <row r="39" spans="1:17" ht="18.5" x14ac:dyDescent="0.25">
      <c r="A39" s="20" t="s">
        <v>0</v>
      </c>
      <c r="B39" s="74" t="s">
        <v>281</v>
      </c>
      <c r="C39" s="108" t="s">
        <v>222</v>
      </c>
      <c r="D39" s="108" t="s">
        <v>243</v>
      </c>
      <c r="E39" s="83" t="s">
        <v>255</v>
      </c>
      <c r="F39" s="110" t="s">
        <v>266</v>
      </c>
      <c r="G39" s="108" t="s">
        <v>231</v>
      </c>
      <c r="Q39"/>
    </row>
    <row r="40" spans="1:17" ht="18.5" x14ac:dyDescent="0.45">
      <c r="A40" s="20" t="s">
        <v>1</v>
      </c>
      <c r="B40" s="74" t="s">
        <v>129</v>
      </c>
      <c r="C40" s="107" t="s">
        <v>224</v>
      </c>
      <c r="D40" s="107" t="s">
        <v>244</v>
      </c>
      <c r="E40" s="83" t="s">
        <v>254</v>
      </c>
      <c r="F40" s="111" t="s">
        <v>264</v>
      </c>
      <c r="G40" s="107" t="s">
        <v>233</v>
      </c>
      <c r="Q40"/>
    </row>
    <row r="41" spans="1:17" ht="18.5" x14ac:dyDescent="0.45">
      <c r="A41" s="20" t="s">
        <v>22</v>
      </c>
      <c r="B41" s="74" t="s">
        <v>286</v>
      </c>
      <c r="C41" s="107" t="s">
        <v>221</v>
      </c>
      <c r="D41" s="107" t="s">
        <v>245</v>
      </c>
      <c r="E41" s="107" t="s">
        <v>256</v>
      </c>
      <c r="F41" s="111" t="s">
        <v>267</v>
      </c>
      <c r="G41" s="107" t="s">
        <v>232</v>
      </c>
      <c r="Q41"/>
    </row>
    <row r="42" spans="1:17" ht="18.5" x14ac:dyDescent="0.25">
      <c r="A42" s="20" t="s">
        <v>208</v>
      </c>
      <c r="B42" s="74" t="s">
        <v>286</v>
      </c>
      <c r="C42" s="108"/>
      <c r="D42" s="108" t="s">
        <v>243</v>
      </c>
      <c r="E42" s="108"/>
      <c r="F42" s="110" t="s">
        <v>268</v>
      </c>
      <c r="G42" s="108"/>
      <c r="Q42"/>
    </row>
    <row r="43" spans="1:17" ht="18.5" x14ac:dyDescent="0.45">
      <c r="A43" s="20" t="s">
        <v>23</v>
      </c>
      <c r="B43" s="74" t="s">
        <v>284</v>
      </c>
      <c r="C43" s="107" t="s">
        <v>225</v>
      </c>
      <c r="D43" s="109" t="s">
        <v>143</v>
      </c>
      <c r="E43" s="107"/>
      <c r="F43" s="111" t="s">
        <v>268</v>
      </c>
      <c r="G43" s="107" t="s">
        <v>233</v>
      </c>
      <c r="Q43"/>
    </row>
    <row r="44" spans="1:17" ht="13" x14ac:dyDescent="0.3">
      <c r="A44" s="20" t="s">
        <v>6</v>
      </c>
      <c r="B44" s="19" t="str">
        <f>$B$3</f>
        <v>Crawley</v>
      </c>
      <c r="C44" s="19" t="str">
        <f>$B$4</f>
        <v>Chichester</v>
      </c>
      <c r="D44" s="19" t="str">
        <f>$B$5</f>
        <v>Horsham Blue Star</v>
      </c>
      <c r="E44" s="19" t="str">
        <f>$B$6</f>
        <v>East Grinstead</v>
      </c>
      <c r="F44" s="19" t="str">
        <f>$B$7</f>
        <v>Worthing</v>
      </c>
      <c r="G44" s="19" t="str">
        <f>$B$8</f>
        <v>Haywards Heath</v>
      </c>
      <c r="Q44"/>
    </row>
    <row r="45" spans="1:17" ht="13" x14ac:dyDescent="0.3">
      <c r="A45" s="20"/>
      <c r="B45" s="72" t="s">
        <v>62</v>
      </c>
      <c r="C45" s="72" t="s">
        <v>62</v>
      </c>
      <c r="D45" s="72" t="s">
        <v>62</v>
      </c>
      <c r="E45" s="72" t="s">
        <v>62</v>
      </c>
      <c r="F45" s="72" t="s">
        <v>62</v>
      </c>
      <c r="G45" s="72" t="s">
        <v>62</v>
      </c>
      <c r="Q45"/>
    </row>
    <row r="46" spans="1:17" ht="15.5" x14ac:dyDescent="0.25">
      <c r="A46" s="23">
        <v>100</v>
      </c>
      <c r="B46" s="74" t="s">
        <v>131</v>
      </c>
      <c r="C46" s="83" t="s">
        <v>226</v>
      </c>
      <c r="D46" s="83" t="s">
        <v>246</v>
      </c>
      <c r="E46" s="83" t="s">
        <v>256</v>
      </c>
      <c r="F46" s="110" t="s">
        <v>265</v>
      </c>
      <c r="G46" s="83"/>
      <c r="Q46"/>
    </row>
    <row r="47" spans="1:17" ht="15.5" x14ac:dyDescent="0.25">
      <c r="A47" s="23">
        <v>200</v>
      </c>
      <c r="B47" s="74" t="s">
        <v>129</v>
      </c>
      <c r="C47" s="83" t="s">
        <v>224</v>
      </c>
      <c r="D47" s="83" t="s">
        <v>145</v>
      </c>
      <c r="E47" s="83" t="s">
        <v>257</v>
      </c>
      <c r="F47" s="110" t="s">
        <v>269</v>
      </c>
      <c r="G47" s="83"/>
      <c r="Q47"/>
    </row>
    <row r="48" spans="1:17" ht="15.5" x14ac:dyDescent="0.25">
      <c r="A48" s="23">
        <v>800</v>
      </c>
      <c r="B48" s="74"/>
      <c r="C48" s="83" t="s">
        <v>223</v>
      </c>
      <c r="D48" s="83" t="s">
        <v>247</v>
      </c>
      <c r="E48" s="83"/>
      <c r="F48" s="110" t="s">
        <v>270</v>
      </c>
      <c r="G48" s="83"/>
      <c r="Q48"/>
    </row>
    <row r="49" spans="1:17" ht="31" x14ac:dyDescent="0.25">
      <c r="A49" s="23">
        <v>1500</v>
      </c>
      <c r="B49" s="74"/>
      <c r="C49" s="83" t="s">
        <v>112</v>
      </c>
      <c r="D49" s="83" t="s">
        <v>144</v>
      </c>
      <c r="E49" s="83"/>
      <c r="F49" s="110"/>
      <c r="G49" s="83"/>
      <c r="Q49"/>
    </row>
    <row r="50" spans="1:17" ht="15.5" x14ac:dyDescent="0.25">
      <c r="A50" s="22" t="s">
        <v>40</v>
      </c>
      <c r="B50" s="74" t="s">
        <v>285</v>
      </c>
      <c r="C50" s="83" t="s">
        <v>225</v>
      </c>
      <c r="D50" s="83"/>
      <c r="E50" s="83"/>
      <c r="F50" s="110"/>
      <c r="G50" s="83"/>
      <c r="Q50"/>
    </row>
    <row r="51" spans="1:17" ht="31" x14ac:dyDescent="0.25">
      <c r="A51" s="20" t="s">
        <v>0</v>
      </c>
      <c r="B51" s="74" t="s">
        <v>282</v>
      </c>
      <c r="C51" s="83" t="s">
        <v>112</v>
      </c>
      <c r="D51" s="83" t="s">
        <v>244</v>
      </c>
      <c r="E51" s="83" t="s">
        <v>390</v>
      </c>
      <c r="F51" s="110"/>
      <c r="G51" s="83"/>
      <c r="Q51"/>
    </row>
    <row r="52" spans="1:17" ht="15.5" x14ac:dyDescent="0.25">
      <c r="A52" s="20" t="s">
        <v>1</v>
      </c>
      <c r="B52" s="74" t="s">
        <v>283</v>
      </c>
      <c r="C52" s="83" t="s">
        <v>113</v>
      </c>
      <c r="D52" s="83" t="s">
        <v>246</v>
      </c>
      <c r="E52" s="83" t="s">
        <v>257</v>
      </c>
      <c r="F52" s="110" t="s">
        <v>271</v>
      </c>
      <c r="G52" s="83" t="s">
        <v>232</v>
      </c>
      <c r="Q52"/>
    </row>
    <row r="53" spans="1:17" ht="15.5" x14ac:dyDescent="0.25">
      <c r="A53" s="22" t="s">
        <v>22</v>
      </c>
      <c r="B53" s="74" t="s">
        <v>399</v>
      </c>
      <c r="C53" s="83" t="s">
        <v>226</v>
      </c>
      <c r="D53" s="83" t="s">
        <v>690</v>
      </c>
      <c r="E53" s="83" t="s">
        <v>256</v>
      </c>
      <c r="F53" s="110" t="s">
        <v>300</v>
      </c>
      <c r="G53" s="83" t="s">
        <v>233</v>
      </c>
      <c r="Q53"/>
    </row>
    <row r="54" spans="1:17" ht="15.5" x14ac:dyDescent="0.25">
      <c r="A54" s="22" t="s">
        <v>208</v>
      </c>
      <c r="B54" s="74" t="s">
        <v>286</v>
      </c>
      <c r="C54" s="83"/>
      <c r="D54" s="83" t="s">
        <v>690</v>
      </c>
      <c r="E54" s="83"/>
      <c r="F54" s="110" t="s">
        <v>272</v>
      </c>
      <c r="G54" s="83"/>
      <c r="Q54"/>
    </row>
    <row r="55" spans="1:17" ht="15.5" x14ac:dyDescent="0.25">
      <c r="A55" s="22" t="s">
        <v>23</v>
      </c>
      <c r="B55" s="74" t="s">
        <v>285</v>
      </c>
      <c r="C55" s="83" t="s">
        <v>220</v>
      </c>
      <c r="D55" s="83" t="s">
        <v>248</v>
      </c>
      <c r="E55" s="83"/>
      <c r="F55" s="110"/>
      <c r="G55" s="83" t="s">
        <v>232</v>
      </c>
      <c r="Q55"/>
    </row>
    <row r="56" spans="1:17" x14ac:dyDescent="0.25">
      <c r="A56" s="20"/>
    </row>
  </sheetData>
  <sheetProtection password="CC1B" sheet="1" selectLockedCells="1"/>
  <phoneticPr fontId="0" type="noConversion"/>
  <pageMargins left="0.17" right="0.14000000000000001" top="0.38" bottom="0.61" header="0.23" footer="0.5"/>
  <pageSetup paperSize="9" scale="110" orientation="portrait" horizontalDpi="300" verticalDpi="3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A03840-BF4F-41A9-880D-9652EE07E33B}">
  <sheetPr codeName="Sheet8"/>
  <dimension ref="A1:Q531"/>
  <sheetViews>
    <sheetView tabSelected="1" zoomScaleNormal="100" workbookViewId="0"/>
  </sheetViews>
  <sheetFormatPr defaultRowHeight="12.5" x14ac:dyDescent="0.25"/>
  <cols>
    <col min="1" max="1" width="6.81640625" style="2" customWidth="1"/>
    <col min="2" max="2" width="4.453125" style="4" customWidth="1"/>
    <col min="3" max="3" width="30.1796875" style="8" customWidth="1"/>
    <col min="4" max="4" width="25.26953125" style="8" customWidth="1"/>
    <col min="5" max="5" width="8.81640625" style="3" customWidth="1"/>
    <col min="6" max="6" width="4.26953125" style="6" customWidth="1"/>
    <col min="7" max="7" width="4.81640625" style="2" customWidth="1"/>
    <col min="8" max="13" width="4" style="14" hidden="1" customWidth="1"/>
    <col min="14" max="14" width="4.26953125" style="14" hidden="1" customWidth="1"/>
    <col min="15" max="15" width="8.7265625" style="14" hidden="1" customWidth="1"/>
    <col min="16" max="16" width="8.1796875" style="14" customWidth="1"/>
    <col min="17" max="17" width="8" hidden="1" customWidth="1"/>
  </cols>
  <sheetData>
    <row r="1" spans="1:17" ht="15.5" x14ac:dyDescent="0.35">
      <c r="A1" s="29"/>
      <c r="B1" s="185" t="s">
        <v>693</v>
      </c>
      <c r="C1" s="186"/>
      <c r="D1" s="186"/>
      <c r="E1" s="186"/>
      <c r="F1" s="186"/>
      <c r="G1" s="26"/>
    </row>
    <row r="2" spans="1:17" ht="15.5" x14ac:dyDescent="0.35">
      <c r="A2" s="29"/>
      <c r="B2" s="80" t="s">
        <v>205</v>
      </c>
      <c r="C2" s="81"/>
      <c r="D2" s="81"/>
      <c r="E2" s="81"/>
      <c r="F2" s="81"/>
      <c r="G2" s="26"/>
    </row>
    <row r="3" spans="1:17" ht="13" x14ac:dyDescent="0.3">
      <c r="A3" s="30"/>
      <c r="B3" s="31"/>
      <c r="C3" s="32" t="s">
        <v>3</v>
      </c>
      <c r="D3" s="32" t="s">
        <v>4</v>
      </c>
      <c r="E3" s="33"/>
      <c r="F3" s="34"/>
      <c r="G3" s="5"/>
      <c r="H3" s="9"/>
      <c r="I3" s="9"/>
      <c r="J3" s="9"/>
      <c r="K3" s="9"/>
      <c r="L3" s="9"/>
      <c r="M3" s="9"/>
      <c r="N3" s="9"/>
      <c r="O3" s="9"/>
      <c r="P3" s="9"/>
    </row>
    <row r="4" spans="1:17" x14ac:dyDescent="0.25">
      <c r="A4" s="35"/>
      <c r="B4" s="36" t="s">
        <v>60</v>
      </c>
      <c r="C4" s="37" t="s">
        <v>77</v>
      </c>
      <c r="D4" s="38">
        <f>$J$305</f>
        <v>196.5</v>
      </c>
      <c r="E4" s="39" t="s">
        <v>67</v>
      </c>
      <c r="F4" s="34"/>
      <c r="G4" s="5"/>
      <c r="H4" s="9"/>
      <c r="I4" s="9"/>
      <c r="J4" s="9"/>
      <c r="K4" s="9"/>
      <c r="L4" s="9"/>
      <c r="M4" s="9"/>
      <c r="N4" s="9"/>
      <c r="O4" s="9"/>
      <c r="P4" s="9"/>
    </row>
    <row r="5" spans="1:17" x14ac:dyDescent="0.25">
      <c r="A5" s="35"/>
      <c r="B5" s="36" t="s">
        <v>61</v>
      </c>
      <c r="C5" s="37" t="s">
        <v>72</v>
      </c>
      <c r="D5" s="38">
        <f>$H$305</f>
        <v>171.5</v>
      </c>
      <c r="E5" s="39" t="s">
        <v>66</v>
      </c>
      <c r="F5" s="34"/>
      <c r="G5" s="5"/>
      <c r="H5" s="9"/>
      <c r="I5" s="9"/>
      <c r="J5" s="9"/>
      <c r="K5" s="9"/>
      <c r="L5" s="9"/>
      <c r="M5" s="9"/>
      <c r="N5" s="9"/>
      <c r="O5" s="9"/>
      <c r="P5" s="9"/>
    </row>
    <row r="6" spans="1:17" x14ac:dyDescent="0.25">
      <c r="A6" s="35"/>
      <c r="B6" s="36" t="s">
        <v>36</v>
      </c>
      <c r="C6" s="37" t="s">
        <v>73</v>
      </c>
      <c r="D6" s="38">
        <f>$I$305</f>
        <v>139</v>
      </c>
      <c r="E6" s="39" t="s">
        <v>68</v>
      </c>
      <c r="F6" s="34"/>
      <c r="G6" s="5"/>
      <c r="H6" s="9"/>
      <c r="I6" s="9"/>
      <c r="J6" s="9"/>
      <c r="K6" s="9"/>
      <c r="L6" s="9"/>
      <c r="M6" s="9"/>
      <c r="N6" s="9"/>
      <c r="O6" s="9"/>
      <c r="P6" s="9"/>
    </row>
    <row r="7" spans="1:17" x14ac:dyDescent="0.25">
      <c r="A7" s="35"/>
      <c r="B7" s="36" t="s">
        <v>21</v>
      </c>
      <c r="C7" s="37" t="s">
        <v>75</v>
      </c>
      <c r="D7" s="38">
        <f>$L$305</f>
        <v>87</v>
      </c>
      <c r="E7" s="39" t="s">
        <v>70</v>
      </c>
      <c r="F7" s="34"/>
      <c r="G7" s="5"/>
      <c r="H7" s="9"/>
      <c r="I7" s="9"/>
      <c r="J7" s="9"/>
      <c r="K7" s="9"/>
      <c r="L7" s="9"/>
      <c r="M7" s="9"/>
      <c r="N7" s="9"/>
      <c r="O7" s="9"/>
      <c r="P7" s="9"/>
    </row>
    <row r="8" spans="1:17" x14ac:dyDescent="0.25">
      <c r="A8" s="35"/>
      <c r="B8" s="36" t="s">
        <v>37</v>
      </c>
      <c r="C8" s="37" t="s">
        <v>74</v>
      </c>
      <c r="D8" s="38">
        <f>$K$305</f>
        <v>66</v>
      </c>
      <c r="E8" s="39" t="s">
        <v>69</v>
      </c>
      <c r="F8" s="34"/>
      <c r="G8" s="5"/>
      <c r="H8" s="9"/>
      <c r="I8" s="9"/>
      <c r="J8" s="9"/>
      <c r="K8" s="9"/>
      <c r="L8" s="9"/>
      <c r="M8" s="9"/>
      <c r="N8" s="9"/>
      <c r="O8" s="9"/>
      <c r="P8" s="9"/>
    </row>
    <row r="9" spans="1:17" x14ac:dyDescent="0.25">
      <c r="A9" s="35"/>
      <c r="B9" s="36" t="s">
        <v>59</v>
      </c>
      <c r="C9" s="37" t="s">
        <v>76</v>
      </c>
      <c r="D9" s="38">
        <f>$M$305</f>
        <v>22</v>
      </c>
      <c r="E9" s="39" t="s">
        <v>71</v>
      </c>
      <c r="F9" s="34"/>
      <c r="G9" s="5"/>
      <c r="H9" s="9"/>
      <c r="I9" s="9"/>
      <c r="J9" s="9"/>
      <c r="K9" s="9"/>
      <c r="L9" s="9"/>
      <c r="M9" s="9"/>
      <c r="N9" s="9"/>
      <c r="O9" s="9"/>
      <c r="P9" s="9"/>
    </row>
    <row r="10" spans="1:17" ht="35.25" customHeight="1" x14ac:dyDescent="0.9">
      <c r="A10" s="35"/>
      <c r="B10" s="40"/>
      <c r="C10" s="54"/>
      <c r="D10" s="32"/>
      <c r="E10" s="55"/>
      <c r="F10" s="56"/>
      <c r="G10" s="5"/>
      <c r="H10" s="10" t="str">
        <f>LEFT(Dec!B3,6)</f>
        <v>Crawle</v>
      </c>
      <c r="I10" s="10" t="str">
        <f>LEFT(Dec!B4,6)</f>
        <v>Chiche</v>
      </c>
      <c r="J10" s="10" t="str">
        <f>LEFT(Dec!B5,6)</f>
        <v>Horsha</v>
      </c>
      <c r="K10" s="10" t="str">
        <f>LEFT(Dec!B6,6)</f>
        <v>East G</v>
      </c>
      <c r="L10" s="10" t="str">
        <f>LEFT(Dec!B7,6)</f>
        <v>Worthi</v>
      </c>
      <c r="M10" s="10" t="str">
        <f>LEFT(Dec!B8,6)</f>
        <v>Haywar</v>
      </c>
      <c r="N10" s="11" t="s">
        <v>2</v>
      </c>
      <c r="O10" s="9"/>
      <c r="P10" s="9"/>
    </row>
    <row r="11" spans="1:17" ht="13" x14ac:dyDescent="0.3">
      <c r="A11" s="42">
        <v>100</v>
      </c>
      <c r="B11" s="40"/>
      <c r="C11" s="43" t="s">
        <v>78</v>
      </c>
      <c r="D11" s="24"/>
      <c r="E11" s="44"/>
      <c r="F11" s="34"/>
      <c r="G11" s="5"/>
      <c r="H11" s="12" t="str">
        <f>Dec!A3</f>
        <v>C</v>
      </c>
      <c r="I11" s="12" t="str">
        <f>Dec!A4</f>
        <v>D</v>
      </c>
      <c r="J11" s="12" t="str">
        <f>Dec!A5</f>
        <v>F</v>
      </c>
      <c r="K11" s="12" t="str">
        <f>Dec!A6</f>
        <v>G</v>
      </c>
      <c r="L11" s="12" t="str">
        <f>Dec!A7</f>
        <v>W</v>
      </c>
      <c r="M11" s="12" t="str">
        <f>Dec!A8</f>
        <v>Y</v>
      </c>
      <c r="N11" s="13"/>
      <c r="O11" s="9" t="s">
        <v>99</v>
      </c>
    </row>
    <row r="12" spans="1:17" x14ac:dyDescent="0.25">
      <c r="A12" s="35" t="s">
        <v>378</v>
      </c>
      <c r="B12" s="45">
        <v>1</v>
      </c>
      <c r="C12" s="46" t="str">
        <f>IF(A12="","",VLOOKUP($A11,IF(LEN(A12)=2,MSB,MSA),VLOOKUP(LEFT(A12,1),Teams,4,FALSE),FALSE))</f>
        <v>David Peter-Nzeama</v>
      </c>
      <c r="D12" s="46" t="str">
        <f t="shared" ref="D12:D17" si="0">IF(A12="","",VLOOKUP(LEFT(A12,1),Teams,2,FALSE))</f>
        <v>Crawley</v>
      </c>
      <c r="E12" s="47" t="s">
        <v>455</v>
      </c>
      <c r="F12" s="48">
        <v>6</v>
      </c>
      <c r="G12" s="5"/>
      <c r="H12" s="13">
        <f t="shared" ref="H12:M27" si="1">IF($A12="","",IF(LEFT($A12,1)=H$11,$F12,""))</f>
        <v>6</v>
      </c>
      <c r="I12" s="13" t="str">
        <f t="shared" si="1"/>
        <v/>
      </c>
      <c r="J12" s="13" t="str">
        <f t="shared" si="1"/>
        <v/>
      </c>
      <c r="K12" s="13" t="str">
        <f t="shared" si="1"/>
        <v/>
      </c>
      <c r="L12" s="13" t="str">
        <f t="shared" si="1"/>
        <v/>
      </c>
      <c r="M12" s="13" t="str">
        <f t="shared" si="1"/>
        <v/>
      </c>
      <c r="N12" s="13"/>
      <c r="O12" s="9"/>
      <c r="Q12" t="s">
        <v>24</v>
      </c>
    </row>
    <row r="13" spans="1:17" x14ac:dyDescent="0.25">
      <c r="A13" s="35" t="s">
        <v>369</v>
      </c>
      <c r="B13" s="45">
        <v>2</v>
      </c>
      <c r="C13" s="46" t="str">
        <f>IF(A13="","",VLOOKUP($A11,IF(LEN(A13)=2,MSB,MSA),VLOOKUP(LEFT(A13,1),Teams,4,FALSE),FALSE))</f>
        <v xml:space="preserve">Hayden Smallridge </v>
      </c>
      <c r="D13" s="46" t="str">
        <f t="shared" si="0"/>
        <v>Horsham Blue Star</v>
      </c>
      <c r="E13" s="47" t="s">
        <v>456</v>
      </c>
      <c r="F13" s="48">
        <v>5</v>
      </c>
      <c r="G13" s="5"/>
      <c r="H13" s="13" t="str">
        <f t="shared" si="1"/>
        <v/>
      </c>
      <c r="I13" s="13" t="str">
        <f t="shared" si="1"/>
        <v/>
      </c>
      <c r="J13" s="13">
        <f t="shared" si="1"/>
        <v>5</v>
      </c>
      <c r="K13" s="13" t="str">
        <f t="shared" si="1"/>
        <v/>
      </c>
      <c r="L13" s="13" t="str">
        <f t="shared" si="1"/>
        <v/>
      </c>
      <c r="M13" s="13" t="str">
        <f t="shared" si="1"/>
        <v/>
      </c>
      <c r="N13" s="13"/>
      <c r="O13" s="9"/>
      <c r="Q13" t="s">
        <v>24</v>
      </c>
    </row>
    <row r="14" spans="1:17" x14ac:dyDescent="0.25">
      <c r="A14" s="35" t="s">
        <v>384</v>
      </c>
      <c r="B14" s="45" t="s">
        <v>36</v>
      </c>
      <c r="C14" s="46" t="str">
        <f>IF(A14="","",VLOOKUP($A11,IF(LEN(A14)=2,MSB,MSA),VLOOKUP(LEFT(A14,1),Teams,4,FALSE),FALSE))</f>
        <v>Noah Sone-Engler</v>
      </c>
      <c r="D14" s="46" t="str">
        <f t="shared" si="0"/>
        <v>Worthing</v>
      </c>
      <c r="E14" s="47" t="s">
        <v>467</v>
      </c>
      <c r="F14" s="48">
        <v>4</v>
      </c>
      <c r="G14" s="5"/>
      <c r="H14" s="13" t="str">
        <f t="shared" si="1"/>
        <v/>
      </c>
      <c r="I14" s="13" t="str">
        <f t="shared" si="1"/>
        <v/>
      </c>
      <c r="J14" s="13" t="str">
        <f t="shared" si="1"/>
        <v/>
      </c>
      <c r="K14" s="13" t="str">
        <f t="shared" si="1"/>
        <v/>
      </c>
      <c r="L14" s="13">
        <f t="shared" si="1"/>
        <v>4</v>
      </c>
      <c r="M14" s="13" t="str">
        <f t="shared" si="1"/>
        <v/>
      </c>
      <c r="N14" s="13"/>
      <c r="O14" s="9"/>
    </row>
    <row r="15" spans="1:17" x14ac:dyDescent="0.25">
      <c r="A15" s="35" t="s">
        <v>372</v>
      </c>
      <c r="B15" s="45" t="s">
        <v>21</v>
      </c>
      <c r="C15" s="46" t="str">
        <f>IF(A15="","",VLOOKUP($A11,IF(LEN(A15)=2,MSB,MSA),VLOOKUP(LEFT(A15,1),Teams,4,FALSE),FALSE))</f>
        <v>Ethan Cowell</v>
      </c>
      <c r="D15" s="46" t="str">
        <f t="shared" si="0"/>
        <v>Chichester</v>
      </c>
      <c r="E15" s="47" t="s">
        <v>468</v>
      </c>
      <c r="F15" s="48">
        <v>3</v>
      </c>
      <c r="G15" s="5"/>
      <c r="H15" s="13" t="str">
        <f t="shared" si="1"/>
        <v/>
      </c>
      <c r="I15" s="13">
        <f t="shared" si="1"/>
        <v>3</v>
      </c>
      <c r="J15" s="13" t="str">
        <f t="shared" si="1"/>
        <v/>
      </c>
      <c r="K15" s="13" t="str">
        <f t="shared" si="1"/>
        <v/>
      </c>
      <c r="L15" s="13" t="str">
        <f t="shared" si="1"/>
        <v/>
      </c>
      <c r="M15" s="13" t="str">
        <f t="shared" si="1"/>
        <v/>
      </c>
      <c r="N15" s="13"/>
      <c r="O15" s="9"/>
      <c r="Q15" t="s">
        <v>24</v>
      </c>
    </row>
    <row r="16" spans="1:17" hidden="1" x14ac:dyDescent="0.25">
      <c r="A16" s="35"/>
      <c r="B16" s="45" t="s">
        <v>37</v>
      </c>
      <c r="C16" s="46" t="str">
        <f>IF(A16="","",VLOOKUP($A11,IF(LEN(A16)=2,MSB,MSA),VLOOKUP(LEFT(A16,1),Teams,4,FALSE),FALSE))</f>
        <v/>
      </c>
      <c r="D16" s="46" t="str">
        <f t="shared" si="0"/>
        <v/>
      </c>
      <c r="E16" s="47"/>
      <c r="F16" s="48">
        <v>2</v>
      </c>
      <c r="G16" s="5"/>
      <c r="H16" s="13" t="str">
        <f t="shared" si="1"/>
        <v/>
      </c>
      <c r="I16" s="13" t="str">
        <f t="shared" si="1"/>
        <v/>
      </c>
      <c r="J16" s="13" t="str">
        <f t="shared" si="1"/>
        <v/>
      </c>
      <c r="K16" s="13" t="str">
        <f t="shared" si="1"/>
        <v/>
      </c>
      <c r="L16" s="13" t="str">
        <f t="shared" si="1"/>
        <v/>
      </c>
      <c r="M16" s="13" t="str">
        <f t="shared" si="1"/>
        <v/>
      </c>
      <c r="N16" s="13"/>
      <c r="O16" s="9"/>
    </row>
    <row r="17" spans="1:17" hidden="1" x14ac:dyDescent="0.25">
      <c r="A17" s="35"/>
      <c r="B17" s="45" t="s">
        <v>59</v>
      </c>
      <c r="C17" s="46" t="str">
        <f>IF(A17="","",VLOOKUP($A11,IF(LEN(A17)=2,MSB,MSA),VLOOKUP(LEFT(A17,1),Teams,4,FALSE),FALSE))</f>
        <v/>
      </c>
      <c r="D17" s="46" t="str">
        <f t="shared" si="0"/>
        <v/>
      </c>
      <c r="E17" s="47"/>
      <c r="F17" s="48">
        <v>1</v>
      </c>
      <c r="G17" s="5"/>
      <c r="H17" s="13" t="str">
        <f t="shared" si="1"/>
        <v/>
      </c>
      <c r="I17" s="13" t="str">
        <f t="shared" si="1"/>
        <v/>
      </c>
      <c r="J17" s="13" t="str">
        <f t="shared" si="1"/>
        <v/>
      </c>
      <c r="K17" s="13" t="str">
        <f t="shared" si="1"/>
        <v/>
      </c>
      <c r="L17" s="13" t="str">
        <f t="shared" si="1"/>
        <v/>
      </c>
      <c r="M17" s="13" t="str">
        <f t="shared" si="1"/>
        <v/>
      </c>
      <c r="N17" s="13">
        <f>21-SUM(H12:M17)</f>
        <v>3</v>
      </c>
      <c r="O17" s="9"/>
      <c r="Q17" t="s">
        <v>24</v>
      </c>
    </row>
    <row r="18" spans="1:17" ht="13" x14ac:dyDescent="0.3">
      <c r="A18" s="42">
        <v>100</v>
      </c>
      <c r="B18" s="40"/>
      <c r="C18" s="49" t="s">
        <v>79</v>
      </c>
      <c r="D18" s="24"/>
      <c r="E18" s="44"/>
      <c r="F18" s="34"/>
      <c r="G18" s="5"/>
      <c r="H18" s="13"/>
      <c r="I18" s="13"/>
      <c r="J18" s="13"/>
      <c r="K18" s="13"/>
      <c r="L18" s="13"/>
      <c r="M18" s="13"/>
      <c r="N18" s="13"/>
      <c r="O18" s="9" t="s">
        <v>100</v>
      </c>
    </row>
    <row r="19" spans="1:17" x14ac:dyDescent="0.25">
      <c r="A19" s="50" t="s">
        <v>379</v>
      </c>
      <c r="B19" s="45">
        <v>1</v>
      </c>
      <c r="C19" s="46" t="str">
        <f>IF(A19="","",VLOOKUP($A18,IF(LEN(A19)=2,MSB,MSA),VLOOKUP(LEFT(A19,1),Teams,4,FALSE),FALSE))</f>
        <v>Joshua Woods</v>
      </c>
      <c r="D19" s="46" t="str">
        <f t="shared" ref="D19:D24" si="2">IF(A19="","",VLOOKUP(LEFT(A19,1),Teams,2,FALSE))</f>
        <v>Horsham Blue Star</v>
      </c>
      <c r="E19" s="47" t="s">
        <v>449</v>
      </c>
      <c r="F19" s="48">
        <v>6</v>
      </c>
      <c r="G19" s="5"/>
      <c r="H19" s="13" t="str">
        <f t="shared" si="1"/>
        <v/>
      </c>
      <c r="I19" s="13" t="str">
        <f t="shared" si="1"/>
        <v/>
      </c>
      <c r="J19" s="13">
        <f t="shared" si="1"/>
        <v>6</v>
      </c>
      <c r="K19" s="13" t="str">
        <f t="shared" si="1"/>
        <v/>
      </c>
      <c r="L19" s="13" t="str">
        <f t="shared" si="1"/>
        <v/>
      </c>
      <c r="M19" s="13" t="str">
        <f t="shared" si="1"/>
        <v/>
      </c>
      <c r="N19" s="13"/>
      <c r="O19" s="9"/>
      <c r="Q19" t="s">
        <v>24</v>
      </c>
    </row>
    <row r="20" spans="1:17" x14ac:dyDescent="0.25">
      <c r="A20" s="50" t="s">
        <v>388</v>
      </c>
      <c r="B20" s="45">
        <v>2</v>
      </c>
      <c r="C20" s="46" t="str">
        <f>IF(A20="","",VLOOKUP($A18,IF(LEN(A20)=2,MSB,MSA),VLOOKUP(LEFT(A20,1),Teams,4,FALSE),FALSE))</f>
        <v>Noah Cornock</v>
      </c>
      <c r="D20" s="46" t="str">
        <f t="shared" si="2"/>
        <v>Crawley</v>
      </c>
      <c r="E20" s="47" t="s">
        <v>469</v>
      </c>
      <c r="F20" s="48">
        <v>5</v>
      </c>
      <c r="G20" s="5"/>
      <c r="H20" s="13">
        <f t="shared" si="1"/>
        <v>5</v>
      </c>
      <c r="I20" s="13" t="str">
        <f t="shared" si="1"/>
        <v/>
      </c>
      <c r="J20" s="13" t="str">
        <f t="shared" si="1"/>
        <v/>
      </c>
      <c r="K20" s="13" t="str">
        <f t="shared" si="1"/>
        <v/>
      </c>
      <c r="L20" s="13" t="str">
        <f t="shared" si="1"/>
        <v/>
      </c>
      <c r="M20" s="13" t="str">
        <f t="shared" si="1"/>
        <v/>
      </c>
      <c r="N20" s="13"/>
      <c r="O20" s="9"/>
      <c r="Q20" t="s">
        <v>24</v>
      </c>
    </row>
    <row r="21" spans="1:17" x14ac:dyDescent="0.25">
      <c r="A21" s="50" t="s">
        <v>381</v>
      </c>
      <c r="B21" s="45" t="s">
        <v>36</v>
      </c>
      <c r="C21" s="46" t="str">
        <f>IF(A21="","",VLOOKUP($A18,IF(LEN(A21)=2,MSB,MSA),VLOOKUP(LEFT(A21,1),Teams,4,FALSE),FALSE))</f>
        <v>Oscar Squires</v>
      </c>
      <c r="D21" s="46" t="str">
        <f t="shared" si="2"/>
        <v>Chichester</v>
      </c>
      <c r="E21" s="47" t="s">
        <v>470</v>
      </c>
      <c r="F21" s="48">
        <v>4</v>
      </c>
      <c r="G21" s="5"/>
      <c r="H21" s="13" t="str">
        <f t="shared" si="1"/>
        <v/>
      </c>
      <c r="I21" s="13">
        <f t="shared" si="1"/>
        <v>4</v>
      </c>
      <c r="J21" s="13" t="str">
        <f t="shared" si="1"/>
        <v/>
      </c>
      <c r="K21" s="13" t="str">
        <f t="shared" si="1"/>
        <v/>
      </c>
      <c r="L21" s="13" t="str">
        <f t="shared" si="1"/>
        <v/>
      </c>
      <c r="M21" s="13" t="str">
        <f t="shared" si="1"/>
        <v/>
      </c>
      <c r="N21" s="13"/>
      <c r="O21" s="9"/>
    </row>
    <row r="22" spans="1:17" hidden="1" x14ac:dyDescent="0.25">
      <c r="A22" s="50"/>
      <c r="B22" s="45" t="s">
        <v>21</v>
      </c>
      <c r="C22" s="46" t="str">
        <f>IF(A22="","",VLOOKUP($A18,IF(LEN(A22)=2,MSB,MSA),VLOOKUP(LEFT(A22,1),Teams,4,FALSE),FALSE))</f>
        <v/>
      </c>
      <c r="D22" s="46" t="str">
        <f t="shared" si="2"/>
        <v/>
      </c>
      <c r="E22" s="47"/>
      <c r="F22" s="48">
        <v>3</v>
      </c>
      <c r="G22" s="5"/>
      <c r="H22" s="13" t="str">
        <f t="shared" si="1"/>
        <v/>
      </c>
      <c r="I22" s="13" t="str">
        <f t="shared" si="1"/>
        <v/>
      </c>
      <c r="J22" s="13" t="str">
        <f t="shared" si="1"/>
        <v/>
      </c>
      <c r="K22" s="13" t="str">
        <f t="shared" si="1"/>
        <v/>
      </c>
      <c r="L22" s="13" t="str">
        <f t="shared" si="1"/>
        <v/>
      </c>
      <c r="M22" s="13" t="str">
        <f t="shared" si="1"/>
        <v/>
      </c>
      <c r="N22" s="13"/>
      <c r="O22" s="9"/>
      <c r="Q22" t="s">
        <v>24</v>
      </c>
    </row>
    <row r="23" spans="1:17" hidden="1" x14ac:dyDescent="0.25">
      <c r="A23" s="50"/>
      <c r="B23" s="45" t="s">
        <v>37</v>
      </c>
      <c r="C23" s="46" t="str">
        <f>IF(A23="","",VLOOKUP($A18,IF(LEN(A23)=2,MSB,MSA),VLOOKUP(LEFT(A23,1),Teams,4,FALSE),FALSE))</f>
        <v/>
      </c>
      <c r="D23" s="46" t="str">
        <f t="shared" si="2"/>
        <v/>
      </c>
      <c r="E23" s="47"/>
      <c r="F23" s="48">
        <v>2</v>
      </c>
      <c r="G23" s="5"/>
      <c r="H23" s="13" t="str">
        <f t="shared" si="1"/>
        <v/>
      </c>
      <c r="I23" s="13" t="str">
        <f t="shared" si="1"/>
        <v/>
      </c>
      <c r="J23" s="13" t="str">
        <f t="shared" si="1"/>
        <v/>
      </c>
      <c r="K23" s="13" t="str">
        <f t="shared" si="1"/>
        <v/>
      </c>
      <c r="L23" s="13" t="str">
        <f t="shared" si="1"/>
        <v/>
      </c>
      <c r="M23" s="13" t="str">
        <f t="shared" si="1"/>
        <v/>
      </c>
      <c r="N23" s="13"/>
      <c r="O23" s="9"/>
    </row>
    <row r="24" spans="1:17" hidden="1" x14ac:dyDescent="0.25">
      <c r="A24" s="50"/>
      <c r="B24" s="45" t="s">
        <v>59</v>
      </c>
      <c r="C24" s="46" t="str">
        <f>IF(A24="","",VLOOKUP($A18,IF(LEN(A24)=2,MSB,MSA),VLOOKUP(LEFT(A24,1),Teams,4,FALSE),FALSE))</f>
        <v/>
      </c>
      <c r="D24" s="46" t="str">
        <f t="shared" si="2"/>
        <v/>
      </c>
      <c r="E24" s="47"/>
      <c r="F24" s="48">
        <v>1</v>
      </c>
      <c r="G24" s="5"/>
      <c r="H24" s="13" t="str">
        <f t="shared" si="1"/>
        <v/>
      </c>
      <c r="I24" s="13" t="str">
        <f t="shared" si="1"/>
        <v/>
      </c>
      <c r="J24" s="13" t="str">
        <f t="shared" si="1"/>
        <v/>
      </c>
      <c r="K24" s="13" t="str">
        <f t="shared" si="1"/>
        <v/>
      </c>
      <c r="L24" s="13" t="str">
        <f t="shared" si="1"/>
        <v/>
      </c>
      <c r="M24" s="13" t="str">
        <f t="shared" si="1"/>
        <v/>
      </c>
      <c r="N24" s="13">
        <f>21-SUM(H19:M24)</f>
        <v>6</v>
      </c>
      <c r="O24" s="9"/>
      <c r="Q24" t="s">
        <v>24</v>
      </c>
    </row>
    <row r="25" spans="1:17" ht="13" x14ac:dyDescent="0.3">
      <c r="A25" s="42">
        <v>200</v>
      </c>
      <c r="B25" s="40"/>
      <c r="C25" s="43" t="s">
        <v>80</v>
      </c>
      <c r="D25" s="24"/>
      <c r="E25" s="44"/>
      <c r="F25" s="34"/>
      <c r="G25" s="5"/>
      <c r="H25" s="13"/>
      <c r="I25" s="13"/>
      <c r="J25" s="13"/>
      <c r="K25" s="13"/>
      <c r="L25" s="13"/>
      <c r="M25" s="13"/>
      <c r="N25" s="13"/>
      <c r="O25" s="9" t="s">
        <v>101</v>
      </c>
    </row>
    <row r="26" spans="1:17" x14ac:dyDescent="0.25">
      <c r="A26" s="50" t="s">
        <v>378</v>
      </c>
      <c r="B26" s="45">
        <v>1</v>
      </c>
      <c r="C26" s="46" t="str">
        <f>IF(A26="","",VLOOKUP($A25,IF(LEN(A26)=2,MSB,MSA),VLOOKUP(LEFT(A26,1),Teams,4,FALSE),FALSE))</f>
        <v>David Peter-Nzeama</v>
      </c>
      <c r="D26" s="46" t="str">
        <f t="shared" ref="D26:D31" si="3">IF(A26="","",VLOOKUP(LEFT(A26,1),Teams,2,FALSE))</f>
        <v>Crawley</v>
      </c>
      <c r="E26" s="47" t="s">
        <v>498</v>
      </c>
      <c r="F26" s="48">
        <v>6</v>
      </c>
      <c r="G26" s="5"/>
      <c r="H26" s="13">
        <f t="shared" si="1"/>
        <v>6</v>
      </c>
      <c r="I26" s="13" t="str">
        <f t="shared" si="1"/>
        <v/>
      </c>
      <c r="J26" s="13" t="str">
        <f t="shared" si="1"/>
        <v/>
      </c>
      <c r="K26" s="13" t="str">
        <f t="shared" si="1"/>
        <v/>
      </c>
      <c r="L26" s="13" t="str">
        <f t="shared" si="1"/>
        <v/>
      </c>
      <c r="M26" s="13" t="str">
        <f t="shared" si="1"/>
        <v/>
      </c>
      <c r="N26" s="13"/>
      <c r="O26" s="9"/>
      <c r="Q26" t="s">
        <v>27</v>
      </c>
    </row>
    <row r="27" spans="1:17" x14ac:dyDescent="0.25">
      <c r="A27" s="50" t="s">
        <v>369</v>
      </c>
      <c r="B27" s="45">
        <v>2</v>
      </c>
      <c r="C27" s="46" t="str">
        <f>IF(A27="","",VLOOKUP($A25,IF(LEN(A27)=2,MSB,MSA),VLOOKUP(LEFT(A27,1),Teams,4,FALSE),FALSE))</f>
        <v>Joshua Woods</v>
      </c>
      <c r="D27" s="46" t="str">
        <f t="shared" si="3"/>
        <v>Horsham Blue Star</v>
      </c>
      <c r="E27" s="47" t="s">
        <v>499</v>
      </c>
      <c r="F27" s="48">
        <v>5</v>
      </c>
      <c r="G27" s="5"/>
      <c r="H27" s="13" t="str">
        <f t="shared" si="1"/>
        <v/>
      </c>
      <c r="I27" s="13" t="str">
        <f t="shared" si="1"/>
        <v/>
      </c>
      <c r="J27" s="13">
        <f t="shared" si="1"/>
        <v>5</v>
      </c>
      <c r="K27" s="13" t="str">
        <f t="shared" si="1"/>
        <v/>
      </c>
      <c r="L27" s="13" t="str">
        <f t="shared" si="1"/>
        <v/>
      </c>
      <c r="M27" s="13" t="str">
        <f t="shared" si="1"/>
        <v/>
      </c>
      <c r="N27" s="13"/>
      <c r="O27" s="9"/>
      <c r="Q27" t="s">
        <v>27</v>
      </c>
    </row>
    <row r="28" spans="1:17" x14ac:dyDescent="0.25">
      <c r="A28" s="50" t="s">
        <v>372</v>
      </c>
      <c r="B28" s="45" t="s">
        <v>36</v>
      </c>
      <c r="C28" s="46" t="str">
        <f>IF(A28="","",VLOOKUP($A25,IF(LEN(A28)=2,MSB,MSA),VLOOKUP(LEFT(A28,1),Teams,4,FALSE),FALSE))</f>
        <v>Daniel Sherwell</v>
      </c>
      <c r="D28" s="46" t="str">
        <f t="shared" si="3"/>
        <v>Chichester</v>
      </c>
      <c r="E28" s="47" t="s">
        <v>500</v>
      </c>
      <c r="F28" s="48">
        <v>4</v>
      </c>
      <c r="G28" s="5"/>
      <c r="H28" s="13" t="str">
        <f t="shared" ref="H28:M31" si="4">IF($A28="","",IF(LEFT($A28,1)=H$11,$F28,""))</f>
        <v/>
      </c>
      <c r="I28" s="13">
        <f t="shared" si="4"/>
        <v>4</v>
      </c>
      <c r="J28" s="13" t="str">
        <f t="shared" si="4"/>
        <v/>
      </c>
      <c r="K28" s="13" t="str">
        <f t="shared" si="4"/>
        <v/>
      </c>
      <c r="L28" s="13" t="str">
        <f t="shared" si="4"/>
        <v/>
      </c>
      <c r="M28" s="13" t="str">
        <f t="shared" si="4"/>
        <v/>
      </c>
      <c r="N28" s="13"/>
      <c r="O28" s="9"/>
    </row>
    <row r="29" spans="1:17" x14ac:dyDescent="0.25">
      <c r="A29" s="50" t="s">
        <v>383</v>
      </c>
      <c r="B29" s="45" t="s">
        <v>21</v>
      </c>
      <c r="C29" s="46" t="str">
        <f>IF(A29="","",VLOOKUP($A25,IF(LEN(A29)=2,MSB,MSA),VLOOKUP(LEFT(A29,1),Teams,4,FALSE),FALSE))</f>
        <v>Toby Hughes</v>
      </c>
      <c r="D29" s="46" t="str">
        <f t="shared" si="3"/>
        <v>Haywards Heath</v>
      </c>
      <c r="E29" s="47" t="s">
        <v>501</v>
      </c>
      <c r="F29" s="48">
        <v>3</v>
      </c>
      <c r="G29" s="5"/>
      <c r="H29" s="13" t="str">
        <f t="shared" si="4"/>
        <v/>
      </c>
      <c r="I29" s="13" t="str">
        <f t="shared" si="4"/>
        <v/>
      </c>
      <c r="J29" s="13" t="str">
        <f t="shared" si="4"/>
        <v/>
      </c>
      <c r="K29" s="13" t="str">
        <f t="shared" si="4"/>
        <v/>
      </c>
      <c r="L29" s="13" t="str">
        <f t="shared" si="4"/>
        <v/>
      </c>
      <c r="M29" s="13">
        <f t="shared" si="4"/>
        <v>3</v>
      </c>
      <c r="N29" s="13"/>
      <c r="O29" s="9"/>
      <c r="Q29" t="s">
        <v>27</v>
      </c>
    </row>
    <row r="30" spans="1:17" hidden="1" x14ac:dyDescent="0.25">
      <c r="A30" s="50"/>
      <c r="B30" s="45" t="s">
        <v>37</v>
      </c>
      <c r="C30" s="46" t="str">
        <f>IF(A30="","",VLOOKUP($A25,IF(LEN(A30)=2,MSB,MSA),VLOOKUP(LEFT(A30,1),Teams,4,FALSE),FALSE))</f>
        <v/>
      </c>
      <c r="D30" s="46" t="str">
        <f t="shared" si="3"/>
        <v/>
      </c>
      <c r="E30" s="47"/>
      <c r="F30" s="48">
        <v>2</v>
      </c>
      <c r="G30" s="5"/>
      <c r="H30" s="13" t="str">
        <f t="shared" si="4"/>
        <v/>
      </c>
      <c r="I30" s="13" t="str">
        <f t="shared" si="4"/>
        <v/>
      </c>
      <c r="J30" s="13" t="str">
        <f t="shared" si="4"/>
        <v/>
      </c>
      <c r="K30" s="13" t="str">
        <f t="shared" si="4"/>
        <v/>
      </c>
      <c r="L30" s="13" t="str">
        <f t="shared" si="4"/>
        <v/>
      </c>
      <c r="M30" s="13" t="str">
        <f t="shared" si="4"/>
        <v/>
      </c>
      <c r="N30" s="13"/>
      <c r="O30" s="9"/>
    </row>
    <row r="31" spans="1:17" hidden="1" x14ac:dyDescent="0.25">
      <c r="A31" s="50"/>
      <c r="B31" s="45" t="s">
        <v>59</v>
      </c>
      <c r="C31" s="46" t="str">
        <f>IF(A31="","",VLOOKUP($A25,IF(LEN(A31)=2,MSB,MSA),VLOOKUP(LEFT(A31,1),Teams,4,FALSE),FALSE))</f>
        <v/>
      </c>
      <c r="D31" s="46" t="str">
        <f t="shared" si="3"/>
        <v/>
      </c>
      <c r="E31" s="47"/>
      <c r="F31" s="48">
        <v>1</v>
      </c>
      <c r="G31" s="5"/>
      <c r="H31" s="13" t="str">
        <f t="shared" si="4"/>
        <v/>
      </c>
      <c r="I31" s="13" t="str">
        <f t="shared" si="4"/>
        <v/>
      </c>
      <c r="J31" s="13" t="str">
        <f t="shared" si="4"/>
        <v/>
      </c>
      <c r="K31" s="13" t="str">
        <f t="shared" si="4"/>
        <v/>
      </c>
      <c r="L31" s="13" t="str">
        <f t="shared" si="4"/>
        <v/>
      </c>
      <c r="M31" s="13" t="str">
        <f t="shared" si="4"/>
        <v/>
      </c>
      <c r="N31" s="13">
        <f>21-SUM(H26:M31)</f>
        <v>3</v>
      </c>
      <c r="O31" s="9"/>
      <c r="Q31" t="s">
        <v>27</v>
      </c>
    </row>
    <row r="32" spans="1:17" ht="13" x14ac:dyDescent="0.3">
      <c r="A32" s="42">
        <v>200</v>
      </c>
      <c r="B32" s="40"/>
      <c r="C32" s="49" t="s">
        <v>81</v>
      </c>
      <c r="D32" s="24"/>
      <c r="E32" s="44"/>
      <c r="F32" s="34"/>
      <c r="G32" s="5"/>
      <c r="H32" s="13"/>
      <c r="I32" s="13"/>
      <c r="J32" s="13"/>
      <c r="K32" s="13"/>
      <c r="L32" s="13"/>
      <c r="M32" s="13"/>
      <c r="N32" s="13"/>
      <c r="O32" s="9" t="s">
        <v>102</v>
      </c>
    </row>
    <row r="33" spans="1:17" x14ac:dyDescent="0.25">
      <c r="A33" s="50" t="s">
        <v>388</v>
      </c>
      <c r="B33" s="45">
        <v>1</v>
      </c>
      <c r="C33" s="46" t="str">
        <f>IF(A33="","",VLOOKUP($A32,IF(LEN(A33)=2,MSB,MSA),VLOOKUP(LEFT(A33,1),Teams,4,FALSE),FALSE))</f>
        <v>Noah Cornock</v>
      </c>
      <c r="D33" s="46" t="str">
        <f t="shared" ref="D33:D38" si="5">IF(A33="","",VLOOKUP(LEFT(A33,1),Teams,2,FALSE))</f>
        <v>Crawley</v>
      </c>
      <c r="E33" s="47" t="s">
        <v>502</v>
      </c>
      <c r="F33" s="48">
        <v>6</v>
      </c>
      <c r="G33" s="5"/>
      <c r="H33" s="13">
        <f t="shared" ref="H33:M38" si="6">IF($A33="","",IF(LEFT($A33,1)=H$11,$F33,""))</f>
        <v>6</v>
      </c>
      <c r="I33" s="13" t="str">
        <f t="shared" si="6"/>
        <v/>
      </c>
      <c r="J33" s="13" t="str">
        <f t="shared" si="6"/>
        <v/>
      </c>
      <c r="K33" s="13" t="str">
        <f t="shared" si="6"/>
        <v/>
      </c>
      <c r="L33" s="13" t="str">
        <f t="shared" si="6"/>
        <v/>
      </c>
      <c r="M33" s="13" t="str">
        <f t="shared" si="6"/>
        <v/>
      </c>
      <c r="N33" s="13"/>
      <c r="O33" s="9"/>
      <c r="Q33" t="s">
        <v>27</v>
      </c>
    </row>
    <row r="34" spans="1:17" x14ac:dyDescent="0.25">
      <c r="A34" s="50" t="s">
        <v>379</v>
      </c>
      <c r="B34" s="45">
        <v>2</v>
      </c>
      <c r="C34" s="46" t="str">
        <f>IF(A34="","",VLOOKUP($A32,IF(LEN(A34)=2,MSB,MSA),VLOOKUP(LEFT(A34,1),Teams,4,FALSE),FALSE))</f>
        <v>Edward Caporalini</v>
      </c>
      <c r="D34" s="46" t="str">
        <f t="shared" si="5"/>
        <v>Horsham Blue Star</v>
      </c>
      <c r="E34" s="47" t="s">
        <v>500</v>
      </c>
      <c r="F34" s="48">
        <v>5</v>
      </c>
      <c r="G34" s="5"/>
      <c r="H34" s="13" t="str">
        <f t="shared" si="6"/>
        <v/>
      </c>
      <c r="I34" s="13" t="str">
        <f t="shared" si="6"/>
        <v/>
      </c>
      <c r="J34" s="13">
        <f t="shared" si="6"/>
        <v>5</v>
      </c>
      <c r="K34" s="13" t="str">
        <f t="shared" si="6"/>
        <v/>
      </c>
      <c r="L34" s="13" t="str">
        <f t="shared" si="6"/>
        <v/>
      </c>
      <c r="M34" s="13" t="str">
        <f t="shared" si="6"/>
        <v/>
      </c>
      <c r="N34" s="13"/>
      <c r="O34" s="9"/>
    </row>
    <row r="35" spans="1:17" x14ac:dyDescent="0.25">
      <c r="A35" s="50" t="s">
        <v>381</v>
      </c>
      <c r="B35" s="45" t="s">
        <v>36</v>
      </c>
      <c r="C35" s="46" t="str">
        <f>IF(A35="","",VLOOKUP($A32,IF(LEN(A35)=2,MSB,MSA),VLOOKUP(LEFT(A35,1),Teams,4,FALSE),FALSE))</f>
        <v>Jack Ford</v>
      </c>
      <c r="D35" s="46" t="str">
        <f t="shared" si="5"/>
        <v>Chichester</v>
      </c>
      <c r="E35" s="47" t="s">
        <v>493</v>
      </c>
      <c r="F35" s="48">
        <v>4</v>
      </c>
      <c r="G35" s="5"/>
      <c r="H35" s="13" t="str">
        <f t="shared" si="6"/>
        <v/>
      </c>
      <c r="I35" s="13">
        <f t="shared" si="6"/>
        <v>4</v>
      </c>
      <c r="J35" s="13" t="str">
        <f t="shared" si="6"/>
        <v/>
      </c>
      <c r="K35" s="13" t="str">
        <f t="shared" si="6"/>
        <v/>
      </c>
      <c r="L35" s="13" t="str">
        <f t="shared" si="6"/>
        <v/>
      </c>
      <c r="M35" s="13" t="str">
        <f t="shared" si="6"/>
        <v/>
      </c>
      <c r="N35" s="13"/>
      <c r="O35" s="9"/>
      <c r="Q35" t="s">
        <v>27</v>
      </c>
    </row>
    <row r="36" spans="1:17" hidden="1" x14ac:dyDescent="0.25">
      <c r="A36" s="50"/>
      <c r="B36" s="45" t="s">
        <v>21</v>
      </c>
      <c r="C36" s="46" t="str">
        <f>IF(A36="","",VLOOKUP($A32,IF(LEN(A36)=2,MSB,MSA),VLOOKUP(LEFT(A36,1),Teams,4,FALSE),FALSE))</f>
        <v/>
      </c>
      <c r="D36" s="46" t="str">
        <f t="shared" si="5"/>
        <v/>
      </c>
      <c r="E36" s="47"/>
      <c r="F36" s="48">
        <v>3</v>
      </c>
      <c r="G36" s="5"/>
      <c r="H36" s="13" t="str">
        <f t="shared" si="6"/>
        <v/>
      </c>
      <c r="I36" s="13" t="str">
        <f t="shared" si="6"/>
        <v/>
      </c>
      <c r="J36" s="13" t="str">
        <f t="shared" si="6"/>
        <v/>
      </c>
      <c r="K36" s="13" t="str">
        <f t="shared" si="6"/>
        <v/>
      </c>
      <c r="L36" s="13" t="str">
        <f t="shared" si="6"/>
        <v/>
      </c>
      <c r="M36" s="13" t="str">
        <f t="shared" si="6"/>
        <v/>
      </c>
      <c r="N36" s="13"/>
      <c r="O36" s="9"/>
      <c r="Q36" t="s">
        <v>27</v>
      </c>
    </row>
    <row r="37" spans="1:17" hidden="1" x14ac:dyDescent="0.25">
      <c r="A37" s="50"/>
      <c r="B37" s="45" t="s">
        <v>37</v>
      </c>
      <c r="C37" s="46" t="str">
        <f>IF(A37="","",VLOOKUP($A32,IF(LEN(A37)=2,MSB,MSA),VLOOKUP(LEFT(A37,1),Teams,4,FALSE),FALSE))</f>
        <v/>
      </c>
      <c r="D37" s="46" t="str">
        <f t="shared" si="5"/>
        <v/>
      </c>
      <c r="E37" s="47"/>
      <c r="F37" s="48">
        <v>2</v>
      </c>
      <c r="G37" s="5"/>
      <c r="H37" s="13" t="str">
        <f t="shared" si="6"/>
        <v/>
      </c>
      <c r="I37" s="13" t="str">
        <f t="shared" si="6"/>
        <v/>
      </c>
      <c r="J37" s="13" t="str">
        <f t="shared" si="6"/>
        <v/>
      </c>
      <c r="K37" s="13" t="str">
        <f t="shared" si="6"/>
        <v/>
      </c>
      <c r="L37" s="13" t="str">
        <f t="shared" si="6"/>
        <v/>
      </c>
      <c r="M37" s="13" t="str">
        <f t="shared" si="6"/>
        <v/>
      </c>
      <c r="N37" s="13"/>
      <c r="O37" s="9"/>
    </row>
    <row r="38" spans="1:17" hidden="1" x14ac:dyDescent="0.25">
      <c r="A38" s="50"/>
      <c r="B38" s="45" t="s">
        <v>59</v>
      </c>
      <c r="C38" s="46" t="str">
        <f>IF(A38="","",VLOOKUP($A32,IF(LEN(A38)=2,MSB,MSA),VLOOKUP(LEFT(A38,1),Teams,4,FALSE),FALSE))</f>
        <v/>
      </c>
      <c r="D38" s="46" t="str">
        <f t="shared" si="5"/>
        <v/>
      </c>
      <c r="E38" s="47"/>
      <c r="F38" s="48">
        <v>1</v>
      </c>
      <c r="G38" s="5"/>
      <c r="H38" s="13" t="str">
        <f t="shared" si="6"/>
        <v/>
      </c>
      <c r="I38" s="13" t="str">
        <f t="shared" si="6"/>
        <v/>
      </c>
      <c r="J38" s="13" t="str">
        <f t="shared" si="6"/>
        <v/>
      </c>
      <c r="K38" s="13" t="str">
        <f t="shared" si="6"/>
        <v/>
      </c>
      <c r="L38" s="13" t="str">
        <f t="shared" si="6"/>
        <v/>
      </c>
      <c r="M38" s="13" t="str">
        <f t="shared" si="6"/>
        <v/>
      </c>
      <c r="N38" s="13">
        <f>21-SUM(H33:M38)</f>
        <v>6</v>
      </c>
      <c r="O38" s="9"/>
      <c r="Q38" t="s">
        <v>27</v>
      </c>
    </row>
    <row r="39" spans="1:17" ht="13" x14ac:dyDescent="0.3">
      <c r="A39" s="42">
        <v>800</v>
      </c>
      <c r="B39" s="40"/>
      <c r="C39" s="51" t="s">
        <v>82</v>
      </c>
      <c r="D39" s="52"/>
      <c r="E39" s="44"/>
      <c r="F39" s="34"/>
      <c r="G39" s="5"/>
      <c r="H39" s="13"/>
      <c r="I39" s="13"/>
      <c r="J39" s="13"/>
      <c r="K39" s="13"/>
      <c r="L39" s="13"/>
      <c r="M39" s="13"/>
      <c r="N39" s="13"/>
      <c r="O39" s="9" t="s">
        <v>103</v>
      </c>
    </row>
    <row r="40" spans="1:17" x14ac:dyDescent="0.25">
      <c r="A40" s="75" t="s">
        <v>384</v>
      </c>
      <c r="B40" s="45">
        <v>1</v>
      </c>
      <c r="C40" s="46" t="str">
        <f>IF(A40="","",VLOOKUP($A39,IF(LEN(A40)=2,MSB,MSA),VLOOKUP(LEFT(A40,1),Teams,4,FALSE),FALSE))</f>
        <v>Harryson Crowley</v>
      </c>
      <c r="D40" s="46" t="str">
        <f t="shared" ref="D40:D45" si="7">IF(A40="","",VLOOKUP(LEFT(A40,1),Teams,2,FALSE))</f>
        <v>Worthing</v>
      </c>
      <c r="E40" s="47" t="s">
        <v>478</v>
      </c>
      <c r="F40" s="48">
        <v>6</v>
      </c>
      <c r="G40" s="5"/>
      <c r="H40" s="13" t="str">
        <f t="shared" ref="H40:M45" si="8">IF($A40="","",IF(LEFT($A40,1)=H$11,$F40,""))</f>
        <v/>
      </c>
      <c r="I40" s="13" t="str">
        <f t="shared" si="8"/>
        <v/>
      </c>
      <c r="J40" s="13" t="str">
        <f t="shared" si="8"/>
        <v/>
      </c>
      <c r="K40" s="13" t="str">
        <f t="shared" si="8"/>
        <v/>
      </c>
      <c r="L40" s="13">
        <f t="shared" si="8"/>
        <v>6</v>
      </c>
      <c r="M40" s="13" t="str">
        <f t="shared" si="8"/>
        <v/>
      </c>
      <c r="N40" s="13"/>
      <c r="O40" s="9"/>
      <c r="Q40" t="s">
        <v>28</v>
      </c>
    </row>
    <row r="41" spans="1:17" x14ac:dyDescent="0.25">
      <c r="A41" s="75" t="s">
        <v>378</v>
      </c>
      <c r="B41" s="45">
        <v>2</v>
      </c>
      <c r="C41" s="46" t="str">
        <f>IF(A41="","",VLOOKUP($A39,IF(LEN(A41)=2,MSB,MSA),VLOOKUP(LEFT(A41,1),Teams,4,FALSE),FALSE))</f>
        <v>Tristan Kerr</v>
      </c>
      <c r="D41" s="46" t="str">
        <f t="shared" si="7"/>
        <v>Crawley</v>
      </c>
      <c r="E41" s="47" t="s">
        <v>479</v>
      </c>
      <c r="F41" s="48">
        <v>5</v>
      </c>
      <c r="G41" s="5"/>
      <c r="H41" s="13">
        <f t="shared" si="8"/>
        <v>5</v>
      </c>
      <c r="I41" s="13" t="str">
        <f t="shared" si="8"/>
        <v/>
      </c>
      <c r="J41" s="13" t="str">
        <f t="shared" si="8"/>
        <v/>
      </c>
      <c r="K41" s="13" t="str">
        <f t="shared" si="8"/>
        <v/>
      </c>
      <c r="L41" s="13" t="str">
        <f t="shared" si="8"/>
        <v/>
      </c>
      <c r="M41" s="13" t="str">
        <f t="shared" si="8"/>
        <v/>
      </c>
      <c r="N41" s="13"/>
      <c r="O41" s="9"/>
      <c r="Q41" t="s">
        <v>28</v>
      </c>
    </row>
    <row r="42" spans="1:17" x14ac:dyDescent="0.25">
      <c r="A42" s="75" t="s">
        <v>369</v>
      </c>
      <c r="B42" s="45" t="s">
        <v>36</v>
      </c>
      <c r="C42" s="46" t="str">
        <f>IF(A42="","",VLOOKUP($A39,IF(LEN(A42)=2,MSB,MSA),VLOOKUP(LEFT(A42,1),Teams,4,FALSE),FALSE))</f>
        <v xml:space="preserve">Ewan Welford </v>
      </c>
      <c r="D42" s="46" t="str">
        <f t="shared" si="7"/>
        <v>Horsham Blue Star</v>
      </c>
      <c r="E42" s="47" t="s">
        <v>480</v>
      </c>
      <c r="F42" s="48">
        <v>4</v>
      </c>
      <c r="G42" s="5"/>
      <c r="H42" s="13" t="str">
        <f t="shared" si="8"/>
        <v/>
      </c>
      <c r="I42" s="13" t="str">
        <f t="shared" si="8"/>
        <v/>
      </c>
      <c r="J42" s="13">
        <f t="shared" si="8"/>
        <v>4</v>
      </c>
      <c r="K42" s="13" t="str">
        <f t="shared" si="8"/>
        <v/>
      </c>
      <c r="L42" s="13" t="str">
        <f t="shared" si="8"/>
        <v/>
      </c>
      <c r="M42" s="13" t="str">
        <f t="shared" si="8"/>
        <v/>
      </c>
      <c r="N42" s="13"/>
      <c r="O42" s="9"/>
    </row>
    <row r="43" spans="1:17" x14ac:dyDescent="0.25">
      <c r="A43" s="75" t="s">
        <v>372</v>
      </c>
      <c r="B43" s="45" t="s">
        <v>21</v>
      </c>
      <c r="C43" s="46" t="str">
        <f>IF(A43="","",VLOOKUP($A39,IF(LEN(A43)=2,MSB,MSA),VLOOKUP(LEFT(A43,1),Teams,4,FALSE),FALSE))</f>
        <v>Harry Buchanan</v>
      </c>
      <c r="D43" s="46" t="str">
        <f t="shared" si="7"/>
        <v>Chichester</v>
      </c>
      <c r="E43" s="47" t="s">
        <v>481</v>
      </c>
      <c r="F43" s="48">
        <v>3</v>
      </c>
      <c r="G43" s="5"/>
      <c r="H43" s="13" t="str">
        <f t="shared" si="8"/>
        <v/>
      </c>
      <c r="I43" s="13">
        <f t="shared" si="8"/>
        <v>3</v>
      </c>
      <c r="J43" s="13" t="str">
        <f t="shared" si="8"/>
        <v/>
      </c>
      <c r="K43" s="13" t="str">
        <f t="shared" si="8"/>
        <v/>
      </c>
      <c r="L43" s="13" t="str">
        <f t="shared" si="8"/>
        <v/>
      </c>
      <c r="M43" s="13" t="str">
        <f t="shared" si="8"/>
        <v/>
      </c>
      <c r="N43" s="13"/>
      <c r="O43" s="9"/>
      <c r="Q43" t="s">
        <v>28</v>
      </c>
    </row>
    <row r="44" spans="1:17" x14ac:dyDescent="0.25">
      <c r="A44" s="75" t="s">
        <v>389</v>
      </c>
      <c r="B44" s="45" t="s">
        <v>37</v>
      </c>
      <c r="C44" s="46" t="str">
        <f>IF(A44="","",VLOOKUP($A39,IF(LEN(A44)=2,MSB,MSA),VLOOKUP(LEFT(A44,1),Teams,4,FALSE),FALSE))</f>
        <v>Ewan McCallam</v>
      </c>
      <c r="D44" s="46" t="str">
        <f t="shared" si="7"/>
        <v>East Grinstead</v>
      </c>
      <c r="E44" s="47" t="s">
        <v>484</v>
      </c>
      <c r="F44" s="48">
        <v>2</v>
      </c>
      <c r="G44" s="5"/>
      <c r="H44" s="13" t="str">
        <f t="shared" si="8"/>
        <v/>
      </c>
      <c r="I44" s="13" t="str">
        <f t="shared" si="8"/>
        <v/>
      </c>
      <c r="J44" s="13" t="str">
        <f t="shared" si="8"/>
        <v/>
      </c>
      <c r="K44" s="13">
        <f t="shared" si="8"/>
        <v>2</v>
      </c>
      <c r="L44" s="13" t="str">
        <f t="shared" si="8"/>
        <v/>
      </c>
      <c r="M44" s="13" t="str">
        <f t="shared" si="8"/>
        <v/>
      </c>
      <c r="N44" s="13"/>
      <c r="O44" s="9"/>
    </row>
    <row r="45" spans="1:17" x14ac:dyDescent="0.25">
      <c r="A45" s="29" t="s">
        <v>383</v>
      </c>
      <c r="B45" s="45" t="s">
        <v>59</v>
      </c>
      <c r="C45" s="46" t="str">
        <f>IF(A45="","",VLOOKUP($A39,IF(LEN(A45)=2,MSB,MSA),VLOOKUP(LEFT(A45,1),Teams,4,FALSE),FALSE))</f>
        <v>Toby Hughes</v>
      </c>
      <c r="D45" s="46" t="str">
        <f t="shared" si="7"/>
        <v>Haywards Heath</v>
      </c>
      <c r="E45" s="47" t="s">
        <v>487</v>
      </c>
      <c r="F45" s="48">
        <v>1</v>
      </c>
      <c r="G45" s="5"/>
      <c r="H45" s="13" t="str">
        <f t="shared" si="8"/>
        <v/>
      </c>
      <c r="I45" s="13" t="str">
        <f t="shared" si="8"/>
        <v/>
      </c>
      <c r="J45" s="13" t="str">
        <f t="shared" si="8"/>
        <v/>
      </c>
      <c r="K45" s="13" t="str">
        <f t="shared" si="8"/>
        <v/>
      </c>
      <c r="L45" s="13" t="str">
        <f t="shared" si="8"/>
        <v/>
      </c>
      <c r="M45" s="13">
        <f t="shared" si="8"/>
        <v>1</v>
      </c>
      <c r="N45" s="13">
        <f>21-SUM(H40:M45)</f>
        <v>0</v>
      </c>
      <c r="O45" s="9"/>
      <c r="Q45" t="s">
        <v>28</v>
      </c>
    </row>
    <row r="46" spans="1:17" ht="13" x14ac:dyDescent="0.3">
      <c r="A46" s="42">
        <v>800</v>
      </c>
      <c r="B46" s="40"/>
      <c r="C46" s="49" t="s">
        <v>83</v>
      </c>
      <c r="D46" s="52"/>
      <c r="E46" s="44"/>
      <c r="F46" s="34"/>
      <c r="G46" s="5"/>
      <c r="H46" s="13"/>
      <c r="I46" s="13"/>
      <c r="J46" s="13"/>
      <c r="K46" s="13"/>
      <c r="L46" s="13"/>
      <c r="M46" s="13"/>
      <c r="N46" s="13"/>
      <c r="O46" s="9" t="s">
        <v>104</v>
      </c>
    </row>
    <row r="47" spans="1:17" x14ac:dyDescent="0.25">
      <c r="A47" s="35" t="s">
        <v>388</v>
      </c>
      <c r="B47" s="45">
        <v>1</v>
      </c>
      <c r="C47" s="46" t="str">
        <f>IF(A47="","",VLOOKUP($A46,IF(LEN(A47)=2,MSB,MSA),VLOOKUP(LEFT(A47,1),Teams,4,FALSE),FALSE))</f>
        <v>Zach Wright</v>
      </c>
      <c r="D47" s="46" t="str">
        <f t="shared" ref="D47:D52" si="9">IF(A47="","",VLOOKUP(LEFT(A47,1),Teams,2,FALSE))</f>
        <v>Crawley</v>
      </c>
      <c r="E47" s="145" t="s">
        <v>481</v>
      </c>
      <c r="F47" s="48">
        <v>6</v>
      </c>
      <c r="G47" s="5"/>
      <c r="H47" s="13">
        <f t="shared" ref="H47:M52" si="10">IF($A47="","",IF(LEFT($A47,1)=H$11,$F47,""))</f>
        <v>6</v>
      </c>
      <c r="I47" s="13" t="str">
        <f t="shared" si="10"/>
        <v/>
      </c>
      <c r="J47" s="13" t="str">
        <f t="shared" si="10"/>
        <v/>
      </c>
      <c r="K47" s="13" t="str">
        <f t="shared" si="10"/>
        <v/>
      </c>
      <c r="L47" s="13" t="str">
        <f t="shared" si="10"/>
        <v/>
      </c>
      <c r="M47" s="13" t="str">
        <f t="shared" si="10"/>
        <v/>
      </c>
      <c r="N47" s="13"/>
      <c r="O47" s="9"/>
      <c r="Q47" t="s">
        <v>28</v>
      </c>
    </row>
    <row r="48" spans="1:17" x14ac:dyDescent="0.25">
      <c r="A48" s="35" t="s">
        <v>381</v>
      </c>
      <c r="B48" s="45">
        <v>2</v>
      </c>
      <c r="C48" s="46" t="str">
        <f>IF(A48="","",VLOOKUP($A46,IF(LEN(A48)=2,MSB,MSA),VLOOKUP(LEFT(A48,1),Teams,4,FALSE),FALSE))</f>
        <v>Noah Smart</v>
      </c>
      <c r="D48" s="46" t="str">
        <f t="shared" si="9"/>
        <v>Chichester</v>
      </c>
      <c r="E48" s="47" t="s">
        <v>482</v>
      </c>
      <c r="F48" s="48">
        <v>5</v>
      </c>
      <c r="G48" s="5"/>
      <c r="H48" s="13" t="str">
        <f t="shared" si="10"/>
        <v/>
      </c>
      <c r="I48" s="13">
        <f t="shared" si="10"/>
        <v>5</v>
      </c>
      <c r="J48" s="13" t="str">
        <f t="shared" si="10"/>
        <v/>
      </c>
      <c r="K48" s="13" t="str">
        <f t="shared" si="10"/>
        <v/>
      </c>
      <c r="L48" s="13" t="str">
        <f t="shared" si="10"/>
        <v/>
      </c>
      <c r="M48" s="13" t="str">
        <f t="shared" si="10"/>
        <v/>
      </c>
      <c r="N48" s="13"/>
      <c r="O48" s="9"/>
      <c r="Q48" t="s">
        <v>28</v>
      </c>
    </row>
    <row r="49" spans="1:17" x14ac:dyDescent="0.25">
      <c r="A49" s="35" t="s">
        <v>379</v>
      </c>
      <c r="B49" s="45" t="s">
        <v>36</v>
      </c>
      <c r="C49" s="46" t="str">
        <f>IF(A49="","",VLOOKUP($A46,IF(LEN(A49)=2,MSB,MSA),VLOOKUP(LEFT(A49,1),Teams,4,FALSE),FALSE))</f>
        <v>George Collins</v>
      </c>
      <c r="D49" s="46" t="str">
        <f t="shared" si="9"/>
        <v>Horsham Blue Star</v>
      </c>
      <c r="E49" s="47" t="s">
        <v>483</v>
      </c>
      <c r="F49" s="48">
        <v>4</v>
      </c>
      <c r="G49" s="5"/>
      <c r="H49" s="13" t="str">
        <f t="shared" si="10"/>
        <v/>
      </c>
      <c r="I49" s="13" t="str">
        <f t="shared" si="10"/>
        <v/>
      </c>
      <c r="J49" s="13">
        <f t="shared" si="10"/>
        <v>4</v>
      </c>
      <c r="K49" s="13" t="str">
        <f t="shared" si="10"/>
        <v/>
      </c>
      <c r="L49" s="13" t="str">
        <f t="shared" si="10"/>
        <v/>
      </c>
      <c r="M49" s="13" t="str">
        <f t="shared" si="10"/>
        <v/>
      </c>
      <c r="N49" s="13"/>
      <c r="O49" s="9"/>
    </row>
    <row r="50" spans="1:17" x14ac:dyDescent="0.25">
      <c r="A50" s="35" t="s">
        <v>407</v>
      </c>
      <c r="B50" s="45" t="s">
        <v>21</v>
      </c>
      <c r="C50" s="46" t="str">
        <f>IF(A50="","",VLOOKUP($A46,IF(LEN(A50)=2,MSB,MSA),VLOOKUP(LEFT(A50,1),Teams,4,FALSE),FALSE))</f>
        <v>Finley Austin-Metcalfe</v>
      </c>
      <c r="D50" s="46" t="str">
        <f t="shared" si="9"/>
        <v>Worthing</v>
      </c>
      <c r="E50" s="47" t="s">
        <v>485</v>
      </c>
      <c r="F50" s="48">
        <v>3</v>
      </c>
      <c r="G50" s="5"/>
      <c r="H50" s="13" t="str">
        <f t="shared" si="10"/>
        <v/>
      </c>
      <c r="I50" s="13" t="str">
        <f t="shared" si="10"/>
        <v/>
      </c>
      <c r="J50" s="13" t="str">
        <f t="shared" si="10"/>
        <v/>
      </c>
      <c r="K50" s="13" t="str">
        <f t="shared" si="10"/>
        <v/>
      </c>
      <c r="L50" s="13">
        <f t="shared" si="10"/>
        <v>3</v>
      </c>
      <c r="M50" s="13" t="str">
        <f t="shared" si="10"/>
        <v/>
      </c>
      <c r="N50" s="13"/>
      <c r="O50" s="9"/>
      <c r="Q50" t="s">
        <v>28</v>
      </c>
    </row>
    <row r="51" spans="1:17" x14ac:dyDescent="0.25">
      <c r="A51" s="35" t="s">
        <v>374</v>
      </c>
      <c r="B51" s="45" t="s">
        <v>37</v>
      </c>
      <c r="C51" s="46" t="str">
        <f>IF(A51="","",VLOOKUP($A46,IF(LEN(A51)=2,MSB,MSA),VLOOKUP(LEFT(A51,1),Teams,4,FALSE),FALSE))</f>
        <v>Henry Gray</v>
      </c>
      <c r="D51" s="46" t="str">
        <f t="shared" si="9"/>
        <v>East Grinstead</v>
      </c>
      <c r="E51" s="47" t="s">
        <v>486</v>
      </c>
      <c r="F51" s="48">
        <v>2</v>
      </c>
      <c r="G51" s="5"/>
      <c r="H51" s="13" t="str">
        <f t="shared" si="10"/>
        <v/>
      </c>
      <c r="I51" s="13" t="str">
        <f t="shared" si="10"/>
        <v/>
      </c>
      <c r="J51" s="13" t="str">
        <f t="shared" si="10"/>
        <v/>
      </c>
      <c r="K51" s="13">
        <f t="shared" si="10"/>
        <v>2</v>
      </c>
      <c r="L51" s="13" t="str">
        <f t="shared" si="10"/>
        <v/>
      </c>
      <c r="M51" s="13" t="str">
        <f t="shared" si="10"/>
        <v/>
      </c>
      <c r="N51" s="13"/>
      <c r="O51" s="9"/>
    </row>
    <row r="52" spans="1:17" hidden="1" x14ac:dyDescent="0.25">
      <c r="A52" s="35"/>
      <c r="B52" s="45" t="s">
        <v>59</v>
      </c>
      <c r="C52" s="46" t="str">
        <f>IF(A52="","",VLOOKUP($A46,IF(LEN(A52)=2,MSB,MSA),VLOOKUP(LEFT(A52,1),Teams,4,FALSE),FALSE))</f>
        <v/>
      </c>
      <c r="D52" s="46" t="str">
        <f t="shared" si="9"/>
        <v/>
      </c>
      <c r="E52" s="47"/>
      <c r="F52" s="48">
        <v>1</v>
      </c>
      <c r="G52" s="5"/>
      <c r="H52" s="13" t="str">
        <f t="shared" si="10"/>
        <v/>
      </c>
      <c r="I52" s="13" t="str">
        <f t="shared" si="10"/>
        <v/>
      </c>
      <c r="J52" s="13" t="str">
        <f t="shared" si="10"/>
        <v/>
      </c>
      <c r="K52" s="13" t="str">
        <f t="shared" si="10"/>
        <v/>
      </c>
      <c r="L52" s="13" t="str">
        <f t="shared" si="10"/>
        <v/>
      </c>
      <c r="M52" s="13" t="str">
        <f t="shared" si="10"/>
        <v/>
      </c>
      <c r="N52" s="13">
        <f>21-SUM(H47:M52)</f>
        <v>1</v>
      </c>
      <c r="O52" s="9"/>
      <c r="Q52" t="s">
        <v>28</v>
      </c>
    </row>
    <row r="53" spans="1:17" ht="13" x14ac:dyDescent="0.3">
      <c r="A53" s="42">
        <v>1500</v>
      </c>
      <c r="B53" s="40"/>
      <c r="C53" s="51" t="s">
        <v>84</v>
      </c>
      <c r="D53" s="52"/>
      <c r="E53" s="41"/>
      <c r="F53" s="34"/>
      <c r="G53" s="5"/>
      <c r="H53" s="13"/>
      <c r="I53" s="13"/>
      <c r="J53" s="13"/>
      <c r="K53" s="13"/>
      <c r="L53" s="13"/>
      <c r="M53" s="13"/>
      <c r="N53" s="13"/>
      <c r="O53" s="9" t="s">
        <v>105</v>
      </c>
    </row>
    <row r="54" spans="1:17" x14ac:dyDescent="0.25">
      <c r="A54" s="35" t="s">
        <v>388</v>
      </c>
      <c r="B54" s="45">
        <v>1</v>
      </c>
      <c r="C54" s="46" t="str">
        <f>IF(A54="","",VLOOKUP($A53,IF(LEN(A54)=2,MSB,MSA),VLOOKUP(LEFT(A54,1),Teams,4,FALSE),FALSE))</f>
        <v>Xander Wagjiani</v>
      </c>
      <c r="D54" s="46" t="str">
        <f t="shared" ref="D54:D59" si="11">IF(A54="","",VLOOKUP(LEFT(A54,1),Teams,2,FALSE))</f>
        <v>Crawley</v>
      </c>
      <c r="E54" s="47" t="s">
        <v>507</v>
      </c>
      <c r="F54" s="48">
        <v>6</v>
      </c>
      <c r="G54" s="5"/>
      <c r="H54" s="13">
        <f t="shared" ref="H54:M59" si="12">IF($A54="","",IF(LEFT($A54,1)=H$11,$F54,""))</f>
        <v>6</v>
      </c>
      <c r="I54" s="13" t="str">
        <f t="shared" si="12"/>
        <v/>
      </c>
      <c r="J54" s="13" t="str">
        <f t="shared" si="12"/>
        <v/>
      </c>
      <c r="K54" s="13" t="str">
        <f t="shared" si="12"/>
        <v/>
      </c>
      <c r="L54" s="13" t="str">
        <f t="shared" si="12"/>
        <v/>
      </c>
      <c r="M54" s="13" t="str">
        <f t="shared" si="12"/>
        <v/>
      </c>
      <c r="N54" s="13"/>
      <c r="O54" s="9"/>
      <c r="Q54" t="s">
        <v>30</v>
      </c>
    </row>
    <row r="55" spans="1:17" x14ac:dyDescent="0.25">
      <c r="A55" s="35" t="s">
        <v>384</v>
      </c>
      <c r="B55" s="45">
        <v>2</v>
      </c>
      <c r="C55" s="46" t="str">
        <f>IF(A55="","",VLOOKUP($A53,IF(LEN(A55)=2,MSB,MSA),VLOOKUP(LEFT(A55,1),Teams,4,FALSE),FALSE))</f>
        <v>Riley Ayre</v>
      </c>
      <c r="D55" s="46" t="str">
        <f t="shared" si="11"/>
        <v>Worthing</v>
      </c>
      <c r="E55" s="47" t="s">
        <v>508</v>
      </c>
      <c r="F55" s="48">
        <v>5</v>
      </c>
      <c r="G55" s="5"/>
      <c r="H55" s="13" t="str">
        <f t="shared" si="12"/>
        <v/>
      </c>
      <c r="I55" s="13" t="str">
        <f t="shared" si="12"/>
        <v/>
      </c>
      <c r="J55" s="13" t="str">
        <f t="shared" si="12"/>
        <v/>
      </c>
      <c r="K55" s="13" t="str">
        <f t="shared" si="12"/>
        <v/>
      </c>
      <c r="L55" s="13">
        <f t="shared" si="12"/>
        <v>5</v>
      </c>
      <c r="M55" s="13" t="str">
        <f t="shared" si="12"/>
        <v/>
      </c>
      <c r="N55" s="13"/>
      <c r="O55" s="9"/>
      <c r="Q55" t="s">
        <v>30</v>
      </c>
    </row>
    <row r="56" spans="1:17" x14ac:dyDescent="0.25">
      <c r="A56" s="35" t="s">
        <v>369</v>
      </c>
      <c r="B56" s="45" t="s">
        <v>36</v>
      </c>
      <c r="C56" s="46" t="str">
        <f>IF(A56="","",VLOOKUP($A53,IF(LEN(A56)=2,MSB,MSA),VLOOKUP(LEFT(A56,1),Teams,4,FALSE),FALSE))</f>
        <v>Hugo Wrapson</v>
      </c>
      <c r="D56" s="46" t="str">
        <f t="shared" si="11"/>
        <v>Horsham Blue Star</v>
      </c>
      <c r="E56" s="47" t="s">
        <v>510</v>
      </c>
      <c r="F56" s="48">
        <v>4</v>
      </c>
      <c r="G56" s="5"/>
      <c r="H56" s="13" t="str">
        <f t="shared" si="12"/>
        <v/>
      </c>
      <c r="I56" s="13" t="str">
        <f t="shared" si="12"/>
        <v/>
      </c>
      <c r="J56" s="13">
        <f t="shared" si="12"/>
        <v>4</v>
      </c>
      <c r="K56" s="13" t="str">
        <f t="shared" si="12"/>
        <v/>
      </c>
      <c r="L56" s="13" t="str">
        <f t="shared" si="12"/>
        <v/>
      </c>
      <c r="M56" s="13" t="str">
        <f t="shared" si="12"/>
        <v/>
      </c>
      <c r="N56" s="13"/>
      <c r="O56" s="9"/>
    </row>
    <row r="57" spans="1:17" x14ac:dyDescent="0.25">
      <c r="A57" s="35" t="s">
        <v>381</v>
      </c>
      <c r="B57" s="45" t="s">
        <v>21</v>
      </c>
      <c r="C57" s="46" t="str">
        <f>IF(A57="","",VLOOKUP($A53,IF(LEN(A57)=2,MSB,MSA),VLOOKUP(LEFT(A57,1),Teams,4,FALSE),FALSE))</f>
        <v>Harrison Sopp</v>
      </c>
      <c r="D57" s="46" t="str">
        <f t="shared" si="11"/>
        <v>Chichester</v>
      </c>
      <c r="E57" s="47" t="s">
        <v>512</v>
      </c>
      <c r="F57" s="48">
        <v>3</v>
      </c>
      <c r="G57" s="5"/>
      <c r="H57" s="13" t="str">
        <f t="shared" si="12"/>
        <v/>
      </c>
      <c r="I57" s="13">
        <f t="shared" si="12"/>
        <v>3</v>
      </c>
      <c r="J57" s="13" t="str">
        <f t="shared" si="12"/>
        <v/>
      </c>
      <c r="K57" s="13" t="str">
        <f t="shared" si="12"/>
        <v/>
      </c>
      <c r="L57" s="13" t="str">
        <f t="shared" si="12"/>
        <v/>
      </c>
      <c r="M57" s="13" t="str">
        <f t="shared" si="12"/>
        <v/>
      </c>
      <c r="N57" s="13"/>
      <c r="O57" s="9"/>
      <c r="Q57" t="s">
        <v>30</v>
      </c>
    </row>
    <row r="58" spans="1:17" x14ac:dyDescent="0.25">
      <c r="A58" s="35" t="s">
        <v>383</v>
      </c>
      <c r="B58" s="45" t="s">
        <v>37</v>
      </c>
      <c r="C58" s="46" t="str">
        <f>IF(A58="","",VLOOKUP($A53,IF(LEN(A58)=2,MSB,MSA),VLOOKUP(LEFT(A58,1),Teams,4,FALSE),FALSE))</f>
        <v>Wilf Robinson</v>
      </c>
      <c r="D58" s="46" t="str">
        <f t="shared" si="11"/>
        <v>Haywards Heath</v>
      </c>
      <c r="E58" s="47" t="s">
        <v>515</v>
      </c>
      <c r="F58" s="48">
        <v>2</v>
      </c>
      <c r="G58" s="5"/>
      <c r="H58" s="13" t="str">
        <f t="shared" si="12"/>
        <v/>
      </c>
      <c r="I58" s="13" t="str">
        <f t="shared" si="12"/>
        <v/>
      </c>
      <c r="J58" s="13" t="str">
        <f t="shared" si="12"/>
        <v/>
      </c>
      <c r="K58" s="13" t="str">
        <f t="shared" si="12"/>
        <v/>
      </c>
      <c r="L58" s="13" t="str">
        <f t="shared" si="12"/>
        <v/>
      </c>
      <c r="M58" s="13">
        <f t="shared" si="12"/>
        <v>2</v>
      </c>
      <c r="N58" s="13"/>
      <c r="O58" s="9"/>
    </row>
    <row r="59" spans="1:17" hidden="1" x14ac:dyDescent="0.25">
      <c r="A59" s="35"/>
      <c r="B59" s="45" t="s">
        <v>59</v>
      </c>
      <c r="C59" s="46" t="str">
        <f>IF(A59="","",VLOOKUP($A53,IF(LEN(A59)=2,MSB,MSA),VLOOKUP(LEFT(A59,1),Teams,4,FALSE),FALSE))</f>
        <v/>
      </c>
      <c r="D59" s="46" t="str">
        <f t="shared" si="11"/>
        <v/>
      </c>
      <c r="E59" s="47"/>
      <c r="F59" s="48">
        <v>1</v>
      </c>
      <c r="G59" s="5"/>
      <c r="H59" s="13" t="str">
        <f t="shared" si="12"/>
        <v/>
      </c>
      <c r="I59" s="13" t="str">
        <f t="shared" si="12"/>
        <v/>
      </c>
      <c r="J59" s="13" t="str">
        <f t="shared" si="12"/>
        <v/>
      </c>
      <c r="K59" s="13" t="str">
        <f t="shared" si="12"/>
        <v/>
      </c>
      <c r="L59" s="13" t="str">
        <f t="shared" si="12"/>
        <v/>
      </c>
      <c r="M59" s="13" t="str">
        <f t="shared" si="12"/>
        <v/>
      </c>
      <c r="N59" s="13">
        <f>21-SUM(H54:M59)</f>
        <v>1</v>
      </c>
      <c r="O59" s="9"/>
      <c r="Q59" t="s">
        <v>30</v>
      </c>
    </row>
    <row r="60" spans="1:17" ht="13" x14ac:dyDescent="0.3">
      <c r="A60" s="42">
        <v>1500</v>
      </c>
      <c r="B60" s="40"/>
      <c r="C60" s="49" t="s">
        <v>85</v>
      </c>
      <c r="D60" s="52"/>
      <c r="E60" s="41"/>
      <c r="F60" s="34"/>
      <c r="G60" s="5"/>
      <c r="H60" s="13"/>
      <c r="I60" s="13"/>
      <c r="J60" s="13"/>
      <c r="K60" s="13"/>
      <c r="L60" s="13"/>
      <c r="M60" s="13"/>
      <c r="N60" s="13"/>
      <c r="O60" s="9" t="s">
        <v>106</v>
      </c>
    </row>
    <row r="61" spans="1:17" x14ac:dyDescent="0.25">
      <c r="A61" s="35" t="s">
        <v>378</v>
      </c>
      <c r="B61" s="45">
        <v>1</v>
      </c>
      <c r="C61" s="46" t="str">
        <f>IF(A61="","",VLOOKUP($A60,IF(LEN(A61)=2,MSB,MSA),VLOOKUP(LEFT(A61,1),Teams,4,FALSE),FALSE))</f>
        <v>Finley Nottage</v>
      </c>
      <c r="D61" s="46" t="str">
        <f t="shared" ref="D61:D66" si="13">IF(A61="","",VLOOKUP(LEFT(A61,1),Teams,2,FALSE))</f>
        <v>Crawley</v>
      </c>
      <c r="E61" s="47" t="s">
        <v>509</v>
      </c>
      <c r="F61" s="48">
        <v>6</v>
      </c>
      <c r="G61" s="5"/>
      <c r="H61" s="13">
        <f t="shared" ref="H61:M66" si="14">IF($A61="","",IF(LEFT($A61,1)=H$11,$F61,""))</f>
        <v>6</v>
      </c>
      <c r="I61" s="13" t="str">
        <f t="shared" si="14"/>
        <v/>
      </c>
      <c r="J61" s="13" t="str">
        <f t="shared" si="14"/>
        <v/>
      </c>
      <c r="K61" s="13" t="str">
        <f t="shared" si="14"/>
        <v/>
      </c>
      <c r="L61" s="13" t="str">
        <f t="shared" si="14"/>
        <v/>
      </c>
      <c r="M61" s="13" t="str">
        <f t="shared" si="14"/>
        <v/>
      </c>
      <c r="N61" s="13"/>
      <c r="O61" s="9"/>
      <c r="Q61" t="s">
        <v>30</v>
      </c>
    </row>
    <row r="62" spans="1:17" x14ac:dyDescent="0.25">
      <c r="A62" s="35" t="s">
        <v>407</v>
      </c>
      <c r="B62" s="45">
        <v>2</v>
      </c>
      <c r="C62" s="46" t="str">
        <f>IF(A62="","",VLOOKUP($A60,IF(LEN(A62)=2,MSB,MSA),VLOOKUP(LEFT(A62,1),Teams,4,FALSE),FALSE))</f>
        <v>Isaiah Hatton</v>
      </c>
      <c r="D62" s="46" t="str">
        <f t="shared" si="13"/>
        <v>Worthing</v>
      </c>
      <c r="E62" s="47" t="s">
        <v>511</v>
      </c>
      <c r="F62" s="48">
        <v>5</v>
      </c>
      <c r="G62" s="5"/>
      <c r="H62" s="13" t="str">
        <f t="shared" si="14"/>
        <v/>
      </c>
      <c r="I62" s="13" t="str">
        <f t="shared" si="14"/>
        <v/>
      </c>
      <c r="J62" s="13" t="str">
        <f t="shared" si="14"/>
        <v/>
      </c>
      <c r="K62" s="13" t="str">
        <f t="shared" si="14"/>
        <v/>
      </c>
      <c r="L62" s="13">
        <f t="shared" si="14"/>
        <v>5</v>
      </c>
      <c r="M62" s="13" t="str">
        <f t="shared" si="14"/>
        <v/>
      </c>
      <c r="N62" s="13"/>
      <c r="O62" s="9"/>
      <c r="Q62" t="s">
        <v>30</v>
      </c>
    </row>
    <row r="63" spans="1:17" x14ac:dyDescent="0.25">
      <c r="A63" s="35" t="s">
        <v>379</v>
      </c>
      <c r="B63" s="45" t="s">
        <v>36</v>
      </c>
      <c r="C63" s="46" t="str">
        <f>IF(A63="","",VLOOKUP($A60,IF(LEN(A63)=2,MSB,MSA),VLOOKUP(LEFT(A63,1),Teams,4,FALSE),FALSE))</f>
        <v>Leo Davey</v>
      </c>
      <c r="D63" s="46" t="str">
        <f t="shared" si="13"/>
        <v>Horsham Blue Star</v>
      </c>
      <c r="E63" s="47" t="s">
        <v>513</v>
      </c>
      <c r="F63" s="48">
        <v>4</v>
      </c>
      <c r="G63" s="5"/>
      <c r="H63" s="13" t="str">
        <f t="shared" si="14"/>
        <v/>
      </c>
      <c r="I63" s="13" t="str">
        <f t="shared" si="14"/>
        <v/>
      </c>
      <c r="J63" s="13">
        <f t="shared" si="14"/>
        <v>4</v>
      </c>
      <c r="K63" s="13" t="str">
        <f t="shared" si="14"/>
        <v/>
      </c>
      <c r="L63" s="13" t="str">
        <f t="shared" si="14"/>
        <v/>
      </c>
      <c r="M63" s="13" t="str">
        <f t="shared" si="14"/>
        <v/>
      </c>
      <c r="N63" s="13"/>
      <c r="O63" s="9"/>
    </row>
    <row r="64" spans="1:17" x14ac:dyDescent="0.25">
      <c r="A64" s="35" t="s">
        <v>372</v>
      </c>
      <c r="B64" s="45" t="s">
        <v>21</v>
      </c>
      <c r="C64" s="46" t="str">
        <f>IF(A64="","",VLOOKUP($A60,IF(LEN(A64)=2,MSB,MSA),VLOOKUP(LEFT(A64,1),Teams,4,FALSE),FALSE))</f>
        <v>Alfie Luxford</v>
      </c>
      <c r="D64" s="46" t="str">
        <f t="shared" si="13"/>
        <v>Chichester</v>
      </c>
      <c r="E64" s="47" t="s">
        <v>514</v>
      </c>
      <c r="F64" s="48">
        <v>3</v>
      </c>
      <c r="G64" s="5"/>
      <c r="H64" s="13" t="str">
        <f t="shared" si="14"/>
        <v/>
      </c>
      <c r="I64" s="13">
        <f t="shared" si="14"/>
        <v>3</v>
      </c>
      <c r="J64" s="13" t="str">
        <f t="shared" si="14"/>
        <v/>
      </c>
      <c r="K64" s="13" t="str">
        <f t="shared" si="14"/>
        <v/>
      </c>
      <c r="L64" s="13" t="str">
        <f t="shared" si="14"/>
        <v/>
      </c>
      <c r="M64" s="13" t="str">
        <f t="shared" si="14"/>
        <v/>
      </c>
      <c r="N64" s="13"/>
      <c r="O64" s="9"/>
      <c r="Q64" t="s">
        <v>30</v>
      </c>
    </row>
    <row r="65" spans="1:17" hidden="1" x14ac:dyDescent="0.25">
      <c r="A65" s="35"/>
      <c r="B65" s="45" t="s">
        <v>37</v>
      </c>
      <c r="C65" s="46" t="str">
        <f>IF(A65="","",VLOOKUP($A60,IF(LEN(A65)=2,MSB,MSA),VLOOKUP(LEFT(A65,1),Teams,4,FALSE),FALSE))</f>
        <v/>
      </c>
      <c r="D65" s="46" t="str">
        <f t="shared" si="13"/>
        <v/>
      </c>
      <c r="E65" s="47"/>
      <c r="F65" s="48">
        <v>2</v>
      </c>
      <c r="G65" s="5"/>
      <c r="H65" s="13" t="str">
        <f t="shared" si="14"/>
        <v/>
      </c>
      <c r="I65" s="13" t="str">
        <f t="shared" si="14"/>
        <v/>
      </c>
      <c r="J65" s="13" t="str">
        <f t="shared" si="14"/>
        <v/>
      </c>
      <c r="K65" s="13" t="str">
        <f t="shared" si="14"/>
        <v/>
      </c>
      <c r="L65" s="13" t="str">
        <f t="shared" si="14"/>
        <v/>
      </c>
      <c r="M65" s="13" t="str">
        <f t="shared" si="14"/>
        <v/>
      </c>
      <c r="N65" s="13"/>
      <c r="O65" s="9"/>
    </row>
    <row r="66" spans="1:17" hidden="1" x14ac:dyDescent="0.25">
      <c r="A66" s="35"/>
      <c r="B66" s="45" t="s">
        <v>59</v>
      </c>
      <c r="C66" s="46" t="str">
        <f>IF(A66="","",VLOOKUP($A60,IF(LEN(A66)=2,MSB,MSA),VLOOKUP(LEFT(A66,1),Teams,4,FALSE),FALSE))</f>
        <v/>
      </c>
      <c r="D66" s="46" t="str">
        <f t="shared" si="13"/>
        <v/>
      </c>
      <c r="E66" s="47"/>
      <c r="F66" s="48">
        <v>1</v>
      </c>
      <c r="G66" s="5"/>
      <c r="H66" s="13" t="str">
        <f t="shared" si="14"/>
        <v/>
      </c>
      <c r="I66" s="13" t="str">
        <f t="shared" si="14"/>
        <v/>
      </c>
      <c r="J66" s="13" t="str">
        <f t="shared" si="14"/>
        <v/>
      </c>
      <c r="K66" s="13" t="str">
        <f t="shared" si="14"/>
        <v/>
      </c>
      <c r="L66" s="13" t="str">
        <f t="shared" si="14"/>
        <v/>
      </c>
      <c r="M66" s="13" t="str">
        <f t="shared" si="14"/>
        <v/>
      </c>
      <c r="N66" s="13">
        <f>21-SUM(H61:M66)</f>
        <v>3</v>
      </c>
      <c r="O66" s="9"/>
      <c r="Q66" t="s">
        <v>30</v>
      </c>
    </row>
    <row r="67" spans="1:17" ht="13" x14ac:dyDescent="0.3">
      <c r="A67" s="53" t="s">
        <v>88</v>
      </c>
      <c r="B67" s="40"/>
      <c r="C67" s="49" t="s">
        <v>86</v>
      </c>
      <c r="D67" s="24"/>
      <c r="E67" s="44"/>
      <c r="F67" s="34"/>
      <c r="G67" s="5"/>
      <c r="H67" s="13"/>
      <c r="I67" s="13"/>
      <c r="J67" s="13"/>
      <c r="K67" s="13"/>
      <c r="L67" s="13"/>
      <c r="M67" s="13"/>
      <c r="N67" s="13"/>
      <c r="O67" s="9" t="s">
        <v>107</v>
      </c>
    </row>
    <row r="68" spans="1:17" x14ac:dyDescent="0.25">
      <c r="A68" s="35" t="s">
        <v>372</v>
      </c>
      <c r="B68" s="45">
        <v>1</v>
      </c>
      <c r="C68" s="46" t="str">
        <f>IF(A68="","",VLOOKUP($A67,IF(LEN(A68)=2,MSB,MSA),VLOOKUP(LEFT(A68,1),Teams,4,FALSE),FALSE))</f>
        <v>Isaac Page</v>
      </c>
      <c r="D68" s="46" t="str">
        <f t="shared" ref="D68:D73" si="15">IF(A68="","",VLOOKUP(LEFT(A68,1),Teams,2,FALSE))</f>
        <v>Chichester</v>
      </c>
      <c r="E68" s="47" t="s">
        <v>449</v>
      </c>
      <c r="F68" s="48">
        <v>6</v>
      </c>
      <c r="G68" s="5"/>
      <c r="H68" s="13" t="str">
        <f t="shared" ref="H68:M73" si="16">IF($A68="","",IF(LEFT($A68,1)=H$11,$F68,""))</f>
        <v/>
      </c>
      <c r="I68" s="13">
        <f t="shared" si="16"/>
        <v>6</v>
      </c>
      <c r="J68" s="13" t="str">
        <f t="shared" si="16"/>
        <v/>
      </c>
      <c r="K68" s="13" t="str">
        <f t="shared" si="16"/>
        <v/>
      </c>
      <c r="L68" s="13" t="str">
        <f t="shared" si="16"/>
        <v/>
      </c>
      <c r="M68" s="13" t="str">
        <f t="shared" si="16"/>
        <v/>
      </c>
      <c r="N68" s="13"/>
      <c r="O68" s="9"/>
      <c r="Q68" t="s">
        <v>25</v>
      </c>
    </row>
    <row r="69" spans="1:17" x14ac:dyDescent="0.25">
      <c r="A69" s="35" t="s">
        <v>378</v>
      </c>
      <c r="B69" s="45">
        <v>2</v>
      </c>
      <c r="C69" s="46" t="str">
        <f>IF(A69="","",VLOOKUP($A67,IF(LEN(A69)=2,MSB,MSA),VLOOKUP(LEFT(A69,1),Teams,4,FALSE),FALSE))</f>
        <v>Josh Whitehead</v>
      </c>
      <c r="D69" s="46" t="str">
        <f t="shared" si="15"/>
        <v>Crawley</v>
      </c>
      <c r="E69" s="47" t="s">
        <v>450</v>
      </c>
      <c r="F69" s="48">
        <v>5</v>
      </c>
      <c r="G69" s="5"/>
      <c r="H69" s="13">
        <f t="shared" si="16"/>
        <v>5</v>
      </c>
      <c r="I69" s="13" t="str">
        <f t="shared" si="16"/>
        <v/>
      </c>
      <c r="J69" s="13" t="str">
        <f t="shared" si="16"/>
        <v/>
      </c>
      <c r="K69" s="13" t="str">
        <f t="shared" si="16"/>
        <v/>
      </c>
      <c r="L69" s="13" t="str">
        <f t="shared" si="16"/>
        <v/>
      </c>
      <c r="M69" s="13" t="str">
        <f t="shared" si="16"/>
        <v/>
      </c>
      <c r="N69" s="13"/>
      <c r="O69" s="9"/>
      <c r="Q69" t="s">
        <v>25</v>
      </c>
    </row>
    <row r="70" spans="1:17" x14ac:dyDescent="0.25">
      <c r="A70" s="35" t="s">
        <v>369</v>
      </c>
      <c r="B70" s="45" t="s">
        <v>36</v>
      </c>
      <c r="C70" s="46" t="str">
        <f>IF(A70="","",VLOOKUP($A67,IF(LEN(A70)=2,MSB,MSA),VLOOKUP(LEFT(A70,1),Teams,4,FALSE),FALSE))</f>
        <v>Dylan Rice</v>
      </c>
      <c r="D70" s="46" t="str">
        <f t="shared" si="15"/>
        <v>Horsham Blue Star</v>
      </c>
      <c r="E70" s="47" t="s">
        <v>451</v>
      </c>
      <c r="F70" s="48">
        <v>4</v>
      </c>
      <c r="G70" s="5"/>
      <c r="H70" s="13" t="str">
        <f t="shared" si="16"/>
        <v/>
      </c>
      <c r="I70" s="13" t="str">
        <f t="shared" si="16"/>
        <v/>
      </c>
      <c r="J70" s="13">
        <f t="shared" si="16"/>
        <v>4</v>
      </c>
      <c r="K70" s="13" t="str">
        <f t="shared" si="16"/>
        <v/>
      </c>
      <c r="L70" s="13" t="str">
        <f t="shared" si="16"/>
        <v/>
      </c>
      <c r="M70" s="13" t="str">
        <f t="shared" si="16"/>
        <v/>
      </c>
      <c r="N70" s="13"/>
      <c r="O70" s="9"/>
    </row>
    <row r="71" spans="1:17" hidden="1" x14ac:dyDescent="0.25">
      <c r="A71" s="35"/>
      <c r="B71" s="45" t="s">
        <v>21</v>
      </c>
      <c r="C71" s="46" t="str">
        <f>IF(A71="","",VLOOKUP($A67,IF(LEN(A71)=2,MSB,MSA),VLOOKUP(LEFT(A71,1),Teams,4,FALSE),FALSE))</f>
        <v/>
      </c>
      <c r="D71" s="46" t="str">
        <f t="shared" si="15"/>
        <v/>
      </c>
      <c r="E71" s="47"/>
      <c r="F71" s="48">
        <v>3</v>
      </c>
      <c r="G71" s="5"/>
      <c r="H71" s="13" t="str">
        <f t="shared" si="16"/>
        <v/>
      </c>
      <c r="I71" s="13" t="str">
        <f t="shared" si="16"/>
        <v/>
      </c>
      <c r="J71" s="13" t="str">
        <f t="shared" si="16"/>
        <v/>
      </c>
      <c r="K71" s="13" t="str">
        <f t="shared" si="16"/>
        <v/>
      </c>
      <c r="L71" s="13" t="str">
        <f t="shared" si="16"/>
        <v/>
      </c>
      <c r="M71" s="13" t="str">
        <f t="shared" si="16"/>
        <v/>
      </c>
      <c r="N71" s="13"/>
      <c r="O71" s="9"/>
      <c r="Q71" t="s">
        <v>25</v>
      </c>
    </row>
    <row r="72" spans="1:17" hidden="1" x14ac:dyDescent="0.25">
      <c r="A72" s="35"/>
      <c r="B72" s="45" t="s">
        <v>37</v>
      </c>
      <c r="C72" s="46" t="str">
        <f>IF(A72="","",VLOOKUP($A67,IF(LEN(A72)=2,MSB,MSA),VLOOKUP(LEFT(A72,1),Teams,4,FALSE),FALSE))</f>
        <v/>
      </c>
      <c r="D72" s="46" t="str">
        <f t="shared" si="15"/>
        <v/>
      </c>
      <c r="E72" s="47"/>
      <c r="F72" s="48">
        <v>2</v>
      </c>
      <c r="G72" s="5"/>
      <c r="H72" s="13" t="str">
        <f t="shared" si="16"/>
        <v/>
      </c>
      <c r="I72" s="13" t="str">
        <f t="shared" si="16"/>
        <v/>
      </c>
      <c r="J72" s="13" t="str">
        <f t="shared" si="16"/>
        <v/>
      </c>
      <c r="K72" s="13" t="str">
        <f t="shared" si="16"/>
        <v/>
      </c>
      <c r="L72" s="13" t="str">
        <f t="shared" si="16"/>
        <v/>
      </c>
      <c r="M72" s="13" t="str">
        <f t="shared" si="16"/>
        <v/>
      </c>
      <c r="N72" s="13"/>
      <c r="O72" s="9"/>
    </row>
    <row r="73" spans="1:17" hidden="1" x14ac:dyDescent="0.25">
      <c r="A73" s="35"/>
      <c r="B73" s="45" t="s">
        <v>59</v>
      </c>
      <c r="C73" s="46" t="str">
        <f>IF(A73="","",VLOOKUP($A67,IF(LEN(A73)=2,MSB,MSA),VLOOKUP(LEFT(A73,1),Teams,4,FALSE),FALSE))</f>
        <v/>
      </c>
      <c r="D73" s="46" t="str">
        <f t="shared" si="15"/>
        <v/>
      </c>
      <c r="E73" s="47"/>
      <c r="F73" s="48">
        <v>1</v>
      </c>
      <c r="G73" s="5"/>
      <c r="H73" s="13" t="str">
        <f t="shared" si="16"/>
        <v/>
      </c>
      <c r="I73" s="13" t="str">
        <f t="shared" si="16"/>
        <v/>
      </c>
      <c r="J73" s="13" t="str">
        <f t="shared" si="16"/>
        <v/>
      </c>
      <c r="K73" s="13" t="str">
        <f t="shared" si="16"/>
        <v/>
      </c>
      <c r="L73" s="13" t="str">
        <f t="shared" si="16"/>
        <v/>
      </c>
      <c r="M73" s="13" t="str">
        <f t="shared" si="16"/>
        <v/>
      </c>
      <c r="N73" s="13">
        <f>21-SUM(H68:M73)</f>
        <v>6</v>
      </c>
      <c r="O73" s="9"/>
      <c r="Q73" t="s">
        <v>25</v>
      </c>
    </row>
    <row r="74" spans="1:17" ht="13" x14ac:dyDescent="0.3">
      <c r="A74" s="53" t="s">
        <v>88</v>
      </c>
      <c r="B74" s="40"/>
      <c r="C74" s="49" t="s">
        <v>87</v>
      </c>
      <c r="D74" s="24"/>
      <c r="E74" s="44"/>
      <c r="F74" s="34"/>
      <c r="G74" s="5"/>
      <c r="H74" s="13"/>
      <c r="I74" s="13"/>
      <c r="J74" s="13"/>
      <c r="K74" s="13"/>
      <c r="L74" s="13"/>
      <c r="M74" s="13"/>
      <c r="N74" s="13"/>
      <c r="O74" s="9" t="s">
        <v>108</v>
      </c>
    </row>
    <row r="75" spans="1:17" x14ac:dyDescent="0.25">
      <c r="A75" s="35" t="s">
        <v>379</v>
      </c>
      <c r="B75" s="45">
        <v>1</v>
      </c>
      <c r="C75" s="46" t="str">
        <f>IF(A75="","",VLOOKUP($A74,IF(LEN(A75)=2,MSB,MSA),VLOOKUP(LEFT(A75,1),Teams,4,FALSE),FALSE))</f>
        <v>Freddie Russell</v>
      </c>
      <c r="D75" s="46" t="str">
        <f t="shared" ref="D75:D80" si="17">IF(A75="","",VLOOKUP(LEFT(A75,1),Teams,2,FALSE))</f>
        <v>Horsham Blue Star</v>
      </c>
      <c r="E75" s="47" t="s">
        <v>452</v>
      </c>
      <c r="F75" s="48">
        <v>6</v>
      </c>
      <c r="G75" s="5"/>
      <c r="H75" s="13" t="str">
        <f t="shared" ref="H75:M80" si="18">IF($A75="","",IF(LEFT($A75,1)=H$11,$F75,""))</f>
        <v/>
      </c>
      <c r="I75" s="13" t="str">
        <f t="shared" si="18"/>
        <v/>
      </c>
      <c r="J75" s="13">
        <f t="shared" si="18"/>
        <v>6</v>
      </c>
      <c r="K75" s="13" t="str">
        <f t="shared" si="18"/>
        <v/>
      </c>
      <c r="L75" s="13" t="str">
        <f t="shared" si="18"/>
        <v/>
      </c>
      <c r="M75" s="13" t="str">
        <f t="shared" si="18"/>
        <v/>
      </c>
      <c r="N75" s="13"/>
      <c r="O75" s="9"/>
      <c r="Q75" t="s">
        <v>25</v>
      </c>
    </row>
    <row r="76" spans="1:17" x14ac:dyDescent="0.25">
      <c r="A76" s="35" t="s">
        <v>388</v>
      </c>
      <c r="B76" s="45">
        <v>2</v>
      </c>
      <c r="C76" s="46" t="str">
        <f>IF(A76="","",VLOOKUP($A74,IF(LEN(A76)=2,MSB,MSA),VLOOKUP(LEFT(A76,1),Teams,4,FALSE),FALSE))</f>
        <v>Cameron Airey</v>
      </c>
      <c r="D76" s="46" t="str">
        <f t="shared" si="17"/>
        <v>Crawley</v>
      </c>
      <c r="E76" s="47" t="s">
        <v>453</v>
      </c>
      <c r="F76" s="48">
        <v>5</v>
      </c>
      <c r="G76" s="5"/>
      <c r="H76" s="13">
        <f t="shared" si="18"/>
        <v>5</v>
      </c>
      <c r="I76" s="13" t="str">
        <f t="shared" si="18"/>
        <v/>
      </c>
      <c r="J76" s="13" t="str">
        <f t="shared" si="18"/>
        <v/>
      </c>
      <c r="K76" s="13" t="str">
        <f t="shared" si="18"/>
        <v/>
      </c>
      <c r="L76" s="13" t="str">
        <f t="shared" si="18"/>
        <v/>
      </c>
      <c r="M76" s="13" t="str">
        <f t="shared" si="18"/>
        <v/>
      </c>
      <c r="N76" s="13"/>
      <c r="O76" s="9"/>
      <c r="Q76" t="s">
        <v>25</v>
      </c>
    </row>
    <row r="77" spans="1:17" x14ac:dyDescent="0.25">
      <c r="A77" s="35" t="s">
        <v>381</v>
      </c>
      <c r="B77" s="45" t="s">
        <v>36</v>
      </c>
      <c r="C77" s="46" t="str">
        <f>IF(A77="","",VLOOKUP($A74,IF(LEN(A77)=2,MSB,MSA),VLOOKUP(LEFT(A77,1),Teams,4,FALSE),FALSE))</f>
        <v>Jasper Severne</v>
      </c>
      <c r="D77" s="46" t="str">
        <f t="shared" si="17"/>
        <v>Chichester</v>
      </c>
      <c r="E77" s="47" t="s">
        <v>454</v>
      </c>
      <c r="F77" s="48">
        <v>4</v>
      </c>
      <c r="G77" s="5"/>
      <c r="H77" s="13" t="str">
        <f t="shared" si="18"/>
        <v/>
      </c>
      <c r="I77" s="13">
        <f t="shared" si="18"/>
        <v>4</v>
      </c>
      <c r="J77" s="13" t="str">
        <f t="shared" si="18"/>
        <v/>
      </c>
      <c r="K77" s="13" t="str">
        <f t="shared" si="18"/>
        <v/>
      </c>
      <c r="L77" s="13" t="str">
        <f t="shared" si="18"/>
        <v/>
      </c>
      <c r="M77" s="13" t="str">
        <f t="shared" si="18"/>
        <v/>
      </c>
      <c r="N77" s="13"/>
      <c r="O77" s="9"/>
    </row>
    <row r="78" spans="1:17" hidden="1" x14ac:dyDescent="0.25">
      <c r="A78" s="35"/>
      <c r="B78" s="45" t="s">
        <v>21</v>
      </c>
      <c r="C78" s="46" t="str">
        <f>IF(A78="","",VLOOKUP($A74,IF(LEN(A78)=2,MSB,MSA),VLOOKUP(LEFT(A78,1),Teams,4,FALSE),FALSE))</f>
        <v/>
      </c>
      <c r="D78" s="46" t="str">
        <f t="shared" si="17"/>
        <v/>
      </c>
      <c r="E78" s="47"/>
      <c r="F78" s="48">
        <v>3</v>
      </c>
      <c r="G78" s="5"/>
      <c r="H78" s="13" t="str">
        <f t="shared" si="18"/>
        <v/>
      </c>
      <c r="I78" s="13" t="str">
        <f t="shared" si="18"/>
        <v/>
      </c>
      <c r="J78" s="13" t="str">
        <f t="shared" si="18"/>
        <v/>
      </c>
      <c r="K78" s="13" t="str">
        <f t="shared" si="18"/>
        <v/>
      </c>
      <c r="L78" s="13" t="str">
        <f t="shared" si="18"/>
        <v/>
      </c>
      <c r="M78" s="13" t="str">
        <f t="shared" si="18"/>
        <v/>
      </c>
      <c r="N78" s="13"/>
      <c r="O78" s="9"/>
      <c r="Q78" t="s">
        <v>25</v>
      </c>
    </row>
    <row r="79" spans="1:17" hidden="1" x14ac:dyDescent="0.25">
      <c r="A79" s="35"/>
      <c r="B79" s="45" t="s">
        <v>37</v>
      </c>
      <c r="C79" s="46" t="str">
        <f>IF(A79="","",VLOOKUP($A74,IF(LEN(A79)=2,MSB,MSA),VLOOKUP(LEFT(A79,1),Teams,4,FALSE),FALSE))</f>
        <v/>
      </c>
      <c r="D79" s="46" t="str">
        <f t="shared" si="17"/>
        <v/>
      </c>
      <c r="E79" s="47"/>
      <c r="F79" s="48">
        <v>2</v>
      </c>
      <c r="G79" s="5"/>
      <c r="H79" s="13" t="str">
        <f t="shared" si="18"/>
        <v/>
      </c>
      <c r="I79" s="13" t="str">
        <f t="shared" si="18"/>
        <v/>
      </c>
      <c r="J79" s="13" t="str">
        <f t="shared" si="18"/>
        <v/>
      </c>
      <c r="K79" s="13" t="str">
        <f t="shared" si="18"/>
        <v/>
      </c>
      <c r="L79" s="13" t="str">
        <f t="shared" si="18"/>
        <v/>
      </c>
      <c r="M79" s="13" t="str">
        <f t="shared" si="18"/>
        <v/>
      </c>
      <c r="N79" s="13"/>
      <c r="O79" s="9"/>
    </row>
    <row r="80" spans="1:17" hidden="1" x14ac:dyDescent="0.25">
      <c r="A80" s="35"/>
      <c r="B80" s="45" t="s">
        <v>59</v>
      </c>
      <c r="C80" s="46" t="str">
        <f>IF(A80="","",VLOOKUP($A74,IF(LEN(A80)=2,MSB,MSA),VLOOKUP(LEFT(A80,1),Teams,4,FALSE),FALSE))</f>
        <v/>
      </c>
      <c r="D80" s="46" t="str">
        <f t="shared" si="17"/>
        <v/>
      </c>
      <c r="E80" s="47"/>
      <c r="F80" s="48">
        <v>1</v>
      </c>
      <c r="G80" s="5"/>
      <c r="H80" s="13" t="str">
        <f t="shared" si="18"/>
        <v/>
      </c>
      <c r="I80" s="13" t="str">
        <f t="shared" si="18"/>
        <v/>
      </c>
      <c r="J80" s="13" t="str">
        <f t="shared" si="18"/>
        <v/>
      </c>
      <c r="K80" s="13" t="str">
        <f t="shared" si="18"/>
        <v/>
      </c>
      <c r="L80" s="13" t="str">
        <f t="shared" si="18"/>
        <v/>
      </c>
      <c r="M80" s="13" t="str">
        <f t="shared" si="18"/>
        <v/>
      </c>
      <c r="N80" s="13">
        <f>21-SUM(H75:M80)</f>
        <v>6</v>
      </c>
      <c r="O80" s="9"/>
      <c r="Q80" t="s">
        <v>25</v>
      </c>
    </row>
    <row r="81" spans="1:17" ht="13" x14ac:dyDescent="0.3">
      <c r="A81" s="53" t="s">
        <v>0</v>
      </c>
      <c r="B81" s="40"/>
      <c r="C81" s="49" t="s">
        <v>50</v>
      </c>
      <c r="D81" s="52"/>
      <c r="E81" s="41"/>
      <c r="F81" s="34"/>
      <c r="G81" s="5"/>
      <c r="H81" s="13"/>
      <c r="I81" s="13"/>
      <c r="J81" s="13"/>
      <c r="K81" s="13"/>
      <c r="L81" s="13"/>
      <c r="M81" s="13"/>
      <c r="N81" s="13"/>
      <c r="O81" s="9" t="s">
        <v>7</v>
      </c>
    </row>
    <row r="82" spans="1:17" x14ac:dyDescent="0.25">
      <c r="A82" s="35" t="s">
        <v>369</v>
      </c>
      <c r="B82" s="45">
        <v>1</v>
      </c>
      <c r="C82" s="46" t="str">
        <f>IF(A82="","",VLOOKUP($A81,IF(LEN(A82)=2,MSB,MSA),VLOOKUP(LEFT(A82,1),Teams,4,FALSE),FALSE))</f>
        <v>Harrison Nicholls</v>
      </c>
      <c r="D82" s="46" t="str">
        <f t="shared" ref="D82:D87" si="19">IF(A82="","",VLOOKUP(LEFT(A82,1),Teams,2,FALSE))</f>
        <v>Horsham Blue Star</v>
      </c>
      <c r="E82" s="47" t="s">
        <v>370</v>
      </c>
      <c r="F82" s="48">
        <v>6</v>
      </c>
      <c r="G82" s="5"/>
      <c r="H82" s="13" t="str">
        <f t="shared" ref="H82:M87" si="20">IF($A82="","",IF(LEFT($A82,1)=H$11,$F82,""))</f>
        <v/>
      </c>
      <c r="I82" s="13" t="str">
        <f t="shared" si="20"/>
        <v/>
      </c>
      <c r="J82" s="13">
        <f t="shared" si="20"/>
        <v>6</v>
      </c>
      <c r="K82" s="13" t="str">
        <f t="shared" si="20"/>
        <v/>
      </c>
      <c r="L82" s="13" t="str">
        <f t="shared" si="20"/>
        <v/>
      </c>
      <c r="M82" s="13" t="str">
        <f t="shared" si="20"/>
        <v/>
      </c>
      <c r="N82" s="13"/>
      <c r="O82" s="9"/>
      <c r="Q82" t="s">
        <v>32</v>
      </c>
    </row>
    <row r="83" spans="1:17" x14ac:dyDescent="0.25">
      <c r="A83" s="35" t="s">
        <v>372</v>
      </c>
      <c r="B83" s="45">
        <v>2</v>
      </c>
      <c r="C83" s="46" t="str">
        <f>IF(A83="","",VLOOKUP($A81,IF(LEN(A83)=2,MSB,MSA),VLOOKUP(LEFT(A83,1),Teams,4,FALSE),FALSE))</f>
        <v>Isaac Page</v>
      </c>
      <c r="D83" s="46" t="str">
        <f t="shared" si="19"/>
        <v>Chichester</v>
      </c>
      <c r="E83" s="47" t="s">
        <v>373</v>
      </c>
      <c r="F83" s="48">
        <v>5</v>
      </c>
      <c r="G83" s="5"/>
      <c r="H83" s="13" t="str">
        <f t="shared" si="20"/>
        <v/>
      </c>
      <c r="I83" s="13">
        <f t="shared" si="20"/>
        <v>5</v>
      </c>
      <c r="J83" s="13" t="str">
        <f t="shared" si="20"/>
        <v/>
      </c>
      <c r="K83" s="13" t="str">
        <f t="shared" si="20"/>
        <v/>
      </c>
      <c r="L83" s="13" t="str">
        <f t="shared" si="20"/>
        <v/>
      </c>
      <c r="M83" s="13" t="str">
        <f t="shared" si="20"/>
        <v/>
      </c>
      <c r="N83" s="13"/>
      <c r="O83" s="9"/>
      <c r="Q83" t="s">
        <v>32</v>
      </c>
    </row>
    <row r="84" spans="1:17" x14ac:dyDescent="0.25">
      <c r="A84" s="35" t="s">
        <v>374</v>
      </c>
      <c r="B84" s="45" t="s">
        <v>36</v>
      </c>
      <c r="C84" s="46" t="str">
        <f>IF(A84="","",VLOOKUP($A81,IF(LEN(A84)=2,MSB,MSA),VLOOKUP(LEFT(A84,1),Teams,4,FALSE),FALSE))</f>
        <v>Lukas Togwell</v>
      </c>
      <c r="D84" s="46" t="str">
        <f t="shared" si="19"/>
        <v>East Grinstead</v>
      </c>
      <c r="E84" s="47" t="s">
        <v>375</v>
      </c>
      <c r="F84" s="48">
        <v>4</v>
      </c>
      <c r="G84" s="5"/>
      <c r="H84" s="13" t="str">
        <f t="shared" si="20"/>
        <v/>
      </c>
      <c r="I84" s="13" t="str">
        <f t="shared" si="20"/>
        <v/>
      </c>
      <c r="J84" s="13" t="str">
        <f t="shared" si="20"/>
        <v/>
      </c>
      <c r="K84" s="13">
        <f t="shared" si="20"/>
        <v>4</v>
      </c>
      <c r="L84" s="13" t="str">
        <f t="shared" si="20"/>
        <v/>
      </c>
      <c r="M84" s="13"/>
      <c r="N84" s="13"/>
      <c r="O84" s="9"/>
    </row>
    <row r="85" spans="1:17" x14ac:dyDescent="0.25">
      <c r="A85" s="35" t="s">
        <v>378</v>
      </c>
      <c r="B85" s="45" t="s">
        <v>21</v>
      </c>
      <c r="C85" s="46" t="str">
        <f>IF(A85="","",VLOOKUP($A81,IF(LEN(A85)=2,MSB,MSA),VLOOKUP(LEFT(A85,1),Teams,4,FALSE),FALSE))</f>
        <v>Finley Nottage</v>
      </c>
      <c r="D85" s="46" t="str">
        <f t="shared" si="19"/>
        <v>Crawley</v>
      </c>
      <c r="E85" s="47" t="s">
        <v>377</v>
      </c>
      <c r="F85" s="48">
        <v>3</v>
      </c>
      <c r="G85" s="5"/>
      <c r="H85" s="13">
        <f t="shared" si="20"/>
        <v>3</v>
      </c>
      <c r="I85" s="13" t="str">
        <f t="shared" si="20"/>
        <v/>
      </c>
      <c r="J85" s="13" t="str">
        <f t="shared" si="20"/>
        <v/>
      </c>
      <c r="K85" s="13"/>
      <c r="L85" s="13" t="str">
        <f t="shared" si="20"/>
        <v/>
      </c>
      <c r="M85" s="13" t="str">
        <f t="shared" si="20"/>
        <v/>
      </c>
      <c r="N85" s="13"/>
      <c r="O85" s="9"/>
      <c r="Q85" t="s">
        <v>32</v>
      </c>
    </row>
    <row r="86" spans="1:17" hidden="1" x14ac:dyDescent="0.25">
      <c r="A86" s="35"/>
      <c r="B86" s="45" t="s">
        <v>37</v>
      </c>
      <c r="C86" s="46" t="str">
        <f>IF(A86="","",VLOOKUP($A81,IF(LEN(A86)=2,MSB,MSA),VLOOKUP(LEFT(A86,1),Teams,4,FALSE),FALSE))</f>
        <v/>
      </c>
      <c r="D86" s="46" t="str">
        <f t="shared" si="19"/>
        <v/>
      </c>
      <c r="E86" s="47"/>
      <c r="F86" s="48">
        <v>2</v>
      </c>
      <c r="G86" s="5"/>
      <c r="H86" s="13" t="str">
        <f t="shared" si="20"/>
        <v/>
      </c>
      <c r="I86" s="13" t="str">
        <f t="shared" si="20"/>
        <v/>
      </c>
      <c r="J86" s="13" t="str">
        <f t="shared" si="20"/>
        <v/>
      </c>
      <c r="K86" s="13" t="str">
        <f t="shared" si="20"/>
        <v/>
      </c>
      <c r="L86" s="13" t="str">
        <f t="shared" si="20"/>
        <v/>
      </c>
      <c r="M86" s="13" t="str">
        <f t="shared" si="20"/>
        <v/>
      </c>
      <c r="N86" s="13"/>
      <c r="O86" s="9"/>
    </row>
    <row r="87" spans="1:17" hidden="1" x14ac:dyDescent="0.25">
      <c r="A87" s="35"/>
      <c r="B87" s="45" t="s">
        <v>59</v>
      </c>
      <c r="C87" s="46" t="str">
        <f>IF(A87="","",VLOOKUP($A81,IF(LEN(A87)=2,MSB,MSA),VLOOKUP(LEFT(A87,1),Teams,4,FALSE),FALSE))</f>
        <v/>
      </c>
      <c r="D87" s="46" t="str">
        <f t="shared" si="19"/>
        <v/>
      </c>
      <c r="E87" s="47"/>
      <c r="F87" s="48">
        <v>1</v>
      </c>
      <c r="G87" s="5"/>
      <c r="H87" s="13" t="str">
        <f t="shared" si="20"/>
        <v/>
      </c>
      <c r="I87" s="13" t="str">
        <f t="shared" si="20"/>
        <v/>
      </c>
      <c r="J87" s="13" t="str">
        <f t="shared" si="20"/>
        <v/>
      </c>
      <c r="K87" s="13" t="str">
        <f t="shared" si="20"/>
        <v/>
      </c>
      <c r="L87" s="13" t="str">
        <f t="shared" si="20"/>
        <v/>
      </c>
      <c r="M87" s="13" t="str">
        <f t="shared" si="20"/>
        <v/>
      </c>
      <c r="N87" s="13">
        <f>21-SUM(H82:M87)</f>
        <v>3</v>
      </c>
      <c r="O87" s="9"/>
      <c r="Q87" t="s">
        <v>32</v>
      </c>
    </row>
    <row r="88" spans="1:17" ht="13" x14ac:dyDescent="0.3">
      <c r="A88" s="53" t="s">
        <v>0</v>
      </c>
      <c r="B88" s="40"/>
      <c r="C88" s="49" t="s">
        <v>51</v>
      </c>
      <c r="D88" s="52"/>
      <c r="E88" s="41"/>
      <c r="F88" s="34"/>
      <c r="G88" s="5"/>
      <c r="H88" s="13"/>
      <c r="I88" s="13"/>
      <c r="J88" s="13"/>
      <c r="K88" s="13"/>
      <c r="L88" s="13"/>
      <c r="M88" s="13"/>
      <c r="N88" s="13"/>
      <c r="O88" s="9" t="s">
        <v>8</v>
      </c>
    </row>
    <row r="89" spans="1:17" x14ac:dyDescent="0.25">
      <c r="A89" s="35" t="s">
        <v>379</v>
      </c>
      <c r="B89" s="45">
        <v>1</v>
      </c>
      <c r="C89" s="46" t="str">
        <f>IF(A89="","",VLOOKUP($A88,IF(LEN(A89)=2,MSB,MSA),VLOOKUP(LEFT(A89,1),Teams,4,FALSE),FALSE))</f>
        <v xml:space="preserve">Ewan Welford </v>
      </c>
      <c r="D89" s="46" t="str">
        <f t="shared" ref="D89:D94" si="21">IF(A89="","",VLOOKUP(LEFT(A89,1),Teams,2,FALSE))</f>
        <v>Horsham Blue Star</v>
      </c>
      <c r="E89" s="47" t="s">
        <v>376</v>
      </c>
      <c r="F89" s="48">
        <v>6</v>
      </c>
      <c r="G89" s="5"/>
      <c r="H89" s="13" t="str">
        <f t="shared" ref="H89:M94" si="22">IF($A89="","",IF(LEFT($A89,1)=H$11,$F89,""))</f>
        <v/>
      </c>
      <c r="I89" s="13" t="str">
        <f t="shared" si="22"/>
        <v/>
      </c>
      <c r="J89" s="13">
        <f t="shared" si="22"/>
        <v>6</v>
      </c>
      <c r="K89" s="13" t="str">
        <f t="shared" si="22"/>
        <v/>
      </c>
      <c r="L89" s="13" t="str">
        <f t="shared" si="22"/>
        <v/>
      </c>
      <c r="M89" s="13" t="str">
        <f t="shared" si="22"/>
        <v/>
      </c>
      <c r="N89" s="13"/>
      <c r="O89" s="9"/>
      <c r="Q89" t="s">
        <v>32</v>
      </c>
    </row>
    <row r="90" spans="1:17" x14ac:dyDescent="0.25">
      <c r="A90" s="35" t="s">
        <v>381</v>
      </c>
      <c r="B90" s="45">
        <v>2</v>
      </c>
      <c r="C90" s="46" t="str">
        <f>IF(A90="","",VLOOKUP($A88,IF(LEN(A90)=2,MSB,MSA),VLOOKUP(LEFT(A90,1),Teams,4,FALSE),FALSE))</f>
        <v>Jack Ford</v>
      </c>
      <c r="D90" s="46" t="str">
        <f t="shared" si="21"/>
        <v>Chichester</v>
      </c>
      <c r="E90" s="47" t="s">
        <v>382</v>
      </c>
      <c r="F90" s="48">
        <v>5</v>
      </c>
      <c r="G90" s="5"/>
      <c r="H90" s="13" t="str">
        <f t="shared" si="22"/>
        <v/>
      </c>
      <c r="I90" s="13">
        <f t="shared" si="22"/>
        <v>5</v>
      </c>
      <c r="J90" s="13" t="str">
        <f t="shared" si="22"/>
        <v/>
      </c>
      <c r="K90" s="13" t="str">
        <f t="shared" si="22"/>
        <v/>
      </c>
      <c r="L90" s="13" t="str">
        <f t="shared" si="22"/>
        <v/>
      </c>
      <c r="M90" s="13" t="str">
        <f t="shared" si="22"/>
        <v/>
      </c>
      <c r="N90" s="13"/>
      <c r="O90" s="9"/>
      <c r="Q90" t="s">
        <v>32</v>
      </c>
    </row>
    <row r="91" spans="1:17" hidden="1" x14ac:dyDescent="0.25">
      <c r="A91" s="35"/>
      <c r="B91" s="45" t="s">
        <v>36</v>
      </c>
      <c r="C91" s="46" t="str">
        <f>IF(A91="","",VLOOKUP($A88,IF(LEN(A91)=2,MSB,MSA),VLOOKUP(LEFT(A91,1),Teams,4,FALSE),FALSE))</f>
        <v/>
      </c>
      <c r="D91" s="46" t="str">
        <f t="shared" si="21"/>
        <v/>
      </c>
      <c r="E91" s="47"/>
      <c r="F91" s="48">
        <v>4</v>
      </c>
      <c r="G91" s="5"/>
      <c r="H91" s="13" t="str">
        <f t="shared" si="22"/>
        <v/>
      </c>
      <c r="I91" s="13" t="str">
        <f t="shared" si="22"/>
        <v/>
      </c>
      <c r="J91" s="13" t="str">
        <f t="shared" si="22"/>
        <v/>
      </c>
      <c r="K91" s="13" t="str">
        <f t="shared" si="22"/>
        <v/>
      </c>
      <c r="L91" s="13" t="str">
        <f t="shared" si="22"/>
        <v/>
      </c>
      <c r="M91" s="13" t="str">
        <f t="shared" si="22"/>
        <v/>
      </c>
      <c r="N91" s="13"/>
      <c r="O91" s="9"/>
    </row>
    <row r="92" spans="1:17" hidden="1" x14ac:dyDescent="0.25">
      <c r="A92" s="35"/>
      <c r="B92" s="45" t="s">
        <v>21</v>
      </c>
      <c r="C92" s="46" t="str">
        <f>IF(A92="","",VLOOKUP($A88,IF(LEN(A92)=2,MSB,MSA),VLOOKUP(LEFT(A92,1),Teams,4,FALSE),FALSE))</f>
        <v/>
      </c>
      <c r="D92" s="46" t="str">
        <f t="shared" si="21"/>
        <v/>
      </c>
      <c r="E92" s="47"/>
      <c r="F92" s="48">
        <v>3</v>
      </c>
      <c r="G92" s="5"/>
      <c r="H92" s="13" t="str">
        <f t="shared" si="22"/>
        <v/>
      </c>
      <c r="I92" s="13" t="str">
        <f t="shared" si="22"/>
        <v/>
      </c>
      <c r="J92" s="13" t="str">
        <f t="shared" si="22"/>
        <v/>
      </c>
      <c r="K92" s="13" t="str">
        <f t="shared" si="22"/>
        <v/>
      </c>
      <c r="L92" s="13" t="str">
        <f t="shared" si="22"/>
        <v/>
      </c>
      <c r="M92" s="13" t="str">
        <f t="shared" si="22"/>
        <v/>
      </c>
      <c r="N92" s="13"/>
      <c r="O92" s="9"/>
      <c r="Q92" t="s">
        <v>32</v>
      </c>
    </row>
    <row r="93" spans="1:17" hidden="1" x14ac:dyDescent="0.25">
      <c r="A93" s="35"/>
      <c r="B93" s="45" t="s">
        <v>37</v>
      </c>
      <c r="C93" s="46" t="str">
        <f>IF(A93="","",VLOOKUP($A88,IF(LEN(A93)=2,MSB,MSA),VLOOKUP(LEFT(A93,1),Teams,4,FALSE),FALSE))</f>
        <v/>
      </c>
      <c r="D93" s="46" t="str">
        <f t="shared" si="21"/>
        <v/>
      </c>
      <c r="E93" s="47"/>
      <c r="F93" s="48">
        <v>2</v>
      </c>
      <c r="G93" s="5"/>
      <c r="H93" s="13" t="str">
        <f t="shared" si="22"/>
        <v/>
      </c>
      <c r="I93" s="13" t="str">
        <f t="shared" si="22"/>
        <v/>
      </c>
      <c r="J93" s="13" t="str">
        <f t="shared" si="22"/>
        <v/>
      </c>
      <c r="K93" s="13" t="str">
        <f t="shared" si="22"/>
        <v/>
      </c>
      <c r="L93" s="13" t="str">
        <f t="shared" si="22"/>
        <v/>
      </c>
      <c r="M93" s="13" t="str">
        <f t="shared" si="22"/>
        <v/>
      </c>
      <c r="N93" s="13"/>
      <c r="O93" s="9"/>
    </row>
    <row r="94" spans="1:17" hidden="1" x14ac:dyDescent="0.25">
      <c r="A94" s="35"/>
      <c r="B94" s="45" t="s">
        <v>59</v>
      </c>
      <c r="C94" s="46" t="str">
        <f>IF(A94="","",VLOOKUP($A88,IF(LEN(A94)=2,MSB,MSA),VLOOKUP(LEFT(A94,1),Teams,4,FALSE),FALSE))</f>
        <v/>
      </c>
      <c r="D94" s="46" t="str">
        <f t="shared" si="21"/>
        <v/>
      </c>
      <c r="E94" s="47"/>
      <c r="F94" s="48">
        <v>1</v>
      </c>
      <c r="G94" s="5"/>
      <c r="H94" s="13" t="str">
        <f t="shared" si="22"/>
        <v/>
      </c>
      <c r="I94" s="13" t="str">
        <f t="shared" si="22"/>
        <v/>
      </c>
      <c r="J94" s="13" t="str">
        <f t="shared" si="22"/>
        <v/>
      </c>
      <c r="K94" s="13" t="str">
        <f t="shared" si="22"/>
        <v/>
      </c>
      <c r="L94" s="13" t="str">
        <f t="shared" si="22"/>
        <v/>
      </c>
      <c r="M94" s="13" t="str">
        <f t="shared" si="22"/>
        <v/>
      </c>
      <c r="N94" s="13">
        <f>21-SUM(H89:M94)</f>
        <v>10</v>
      </c>
      <c r="O94" s="9"/>
      <c r="Q94" t="s">
        <v>32</v>
      </c>
    </row>
    <row r="95" spans="1:17" ht="13" x14ac:dyDescent="0.3">
      <c r="A95" s="53" t="s">
        <v>1</v>
      </c>
      <c r="B95" s="40"/>
      <c r="C95" s="49" t="s">
        <v>52</v>
      </c>
      <c r="D95" s="52"/>
      <c r="E95" s="41"/>
      <c r="F95" s="34"/>
      <c r="G95" s="25"/>
      <c r="H95" s="13"/>
      <c r="I95" s="13"/>
      <c r="J95" s="13"/>
      <c r="K95" s="13"/>
      <c r="L95" s="13"/>
      <c r="M95" s="13"/>
      <c r="N95" s="13"/>
      <c r="O95" s="9" t="s">
        <v>9</v>
      </c>
    </row>
    <row r="96" spans="1:17" x14ac:dyDescent="0.25">
      <c r="A96" s="35" t="s">
        <v>369</v>
      </c>
      <c r="B96" s="45">
        <v>1</v>
      </c>
      <c r="C96" s="46" t="str">
        <f>IF(A96="","",VLOOKUP($A95,IF(LEN(A96)=2,MSB,MSA),VLOOKUP(LEFT(A96,1),Teams,4,FALSE),FALSE))</f>
        <v>Jacob Taylor</v>
      </c>
      <c r="D96" s="46" t="str">
        <f t="shared" ref="D96:D101" si="23">IF(A96="","",VLOOKUP(LEFT(A96,1),Teams,2,FALSE))</f>
        <v>Horsham Blue Star</v>
      </c>
      <c r="E96" s="47" t="s">
        <v>423</v>
      </c>
      <c r="F96" s="48">
        <v>6</v>
      </c>
      <c r="G96" s="5"/>
      <c r="H96" s="13" t="str">
        <f t="shared" ref="H96:M101" si="24">IF($A96="","",IF(LEFT($A96,1)=H$11,$F96,""))</f>
        <v/>
      </c>
      <c r="I96" s="13" t="str">
        <f t="shared" si="24"/>
        <v/>
      </c>
      <c r="J96" s="13">
        <f t="shared" si="24"/>
        <v>6</v>
      </c>
      <c r="K96" s="13" t="str">
        <f t="shared" si="24"/>
        <v/>
      </c>
      <c r="L96" s="13" t="str">
        <f t="shared" si="24"/>
        <v/>
      </c>
      <c r="M96" s="13" t="str">
        <f t="shared" si="24"/>
        <v/>
      </c>
      <c r="N96" s="13"/>
      <c r="O96" s="9"/>
      <c r="Q96" t="s">
        <v>34</v>
      </c>
    </row>
    <row r="97" spans="1:17" x14ac:dyDescent="0.25">
      <c r="A97" s="35" t="s">
        <v>374</v>
      </c>
      <c r="B97" s="45">
        <v>2</v>
      </c>
      <c r="C97" s="46" t="str">
        <f>IF(A97="","",VLOOKUP($A95,IF(LEN(A97)=2,MSB,MSA),VLOOKUP(LEFT(A97,1),Teams,4,FALSE),FALSE))</f>
        <v>Lukas Togwell</v>
      </c>
      <c r="D97" s="46" t="str">
        <f t="shared" si="23"/>
        <v>East Grinstead</v>
      </c>
      <c r="E97" s="47" t="s">
        <v>424</v>
      </c>
      <c r="F97" s="48">
        <v>5</v>
      </c>
      <c r="G97" s="5"/>
      <c r="H97" s="13" t="str">
        <f t="shared" si="24"/>
        <v/>
      </c>
      <c r="I97" s="13" t="str">
        <f t="shared" si="24"/>
        <v/>
      </c>
      <c r="J97" s="13" t="str">
        <f t="shared" si="24"/>
        <v/>
      </c>
      <c r="K97" s="13">
        <f t="shared" si="24"/>
        <v>5</v>
      </c>
      <c r="L97" s="13" t="str">
        <f t="shared" si="24"/>
        <v/>
      </c>
      <c r="M97" s="13" t="str">
        <f t="shared" si="24"/>
        <v/>
      </c>
      <c r="N97" s="13"/>
      <c r="O97" s="9"/>
      <c r="Q97" t="s">
        <v>34</v>
      </c>
    </row>
    <row r="98" spans="1:17" x14ac:dyDescent="0.25">
      <c r="A98" s="35" t="s">
        <v>372</v>
      </c>
      <c r="B98" s="45" t="s">
        <v>36</v>
      </c>
      <c r="C98" s="46" t="str">
        <f>IF(A98="","",VLOOKUP($A95,IF(LEN(A98)=2,MSB,MSA),VLOOKUP(LEFT(A98,1),Teams,4,FALSE),FALSE))</f>
        <v>Harry Buchanan</v>
      </c>
      <c r="D98" s="46" t="str">
        <f t="shared" si="23"/>
        <v>Chichester</v>
      </c>
      <c r="E98" s="47" t="s">
        <v>371</v>
      </c>
      <c r="F98" s="48">
        <v>4</v>
      </c>
      <c r="G98" s="5"/>
      <c r="H98" s="13" t="str">
        <f t="shared" si="24"/>
        <v/>
      </c>
      <c r="I98" s="13">
        <f t="shared" si="24"/>
        <v>4</v>
      </c>
      <c r="J98" s="13" t="str">
        <f t="shared" si="24"/>
        <v/>
      </c>
      <c r="K98" s="13" t="str">
        <f t="shared" si="24"/>
        <v/>
      </c>
      <c r="L98" s="13" t="str">
        <f t="shared" si="24"/>
        <v/>
      </c>
      <c r="M98" s="13" t="str">
        <f t="shared" si="24"/>
        <v/>
      </c>
      <c r="N98" s="13"/>
      <c r="O98" s="9"/>
    </row>
    <row r="99" spans="1:17" x14ac:dyDescent="0.25">
      <c r="A99" s="35" t="s">
        <v>378</v>
      </c>
      <c r="B99" s="45" t="s">
        <v>21</v>
      </c>
      <c r="C99" s="46" t="str">
        <f>IF(A99="","",VLOOKUP($A95,IF(LEN(A99)=2,MSB,MSA),VLOOKUP(LEFT(A99,1),Teams,4,FALSE),FALSE))</f>
        <v>Joshua Green</v>
      </c>
      <c r="D99" s="46" t="str">
        <f t="shared" si="23"/>
        <v>Crawley</v>
      </c>
      <c r="E99" s="47" t="s">
        <v>425</v>
      </c>
      <c r="F99" s="48">
        <v>3</v>
      </c>
      <c r="G99" s="5"/>
      <c r="H99" s="13">
        <f t="shared" si="24"/>
        <v>3</v>
      </c>
      <c r="I99" s="13" t="str">
        <f t="shared" si="24"/>
        <v/>
      </c>
      <c r="J99" s="13" t="str">
        <f t="shared" si="24"/>
        <v/>
      </c>
      <c r="K99" s="13" t="str">
        <f t="shared" si="24"/>
        <v/>
      </c>
      <c r="L99" s="13" t="str">
        <f t="shared" si="24"/>
        <v/>
      </c>
      <c r="M99" s="13" t="str">
        <f t="shared" si="24"/>
        <v/>
      </c>
      <c r="N99" s="13"/>
      <c r="O99" s="9"/>
      <c r="Q99" t="s">
        <v>34</v>
      </c>
    </row>
    <row r="100" spans="1:17" x14ac:dyDescent="0.25">
      <c r="A100" s="35" t="s">
        <v>407</v>
      </c>
      <c r="B100" s="45" t="s">
        <v>37</v>
      </c>
      <c r="C100" s="46" t="str">
        <f>IF(A100="","",VLOOKUP($A95,IF(LEN(A100)=2,MSB,MSA),VLOOKUP(LEFT(A100,1),Teams,4,FALSE),FALSE))</f>
        <v>Noah Sone-Engler</v>
      </c>
      <c r="D100" s="46" t="str">
        <f t="shared" si="23"/>
        <v>Worthing</v>
      </c>
      <c r="E100" s="47" t="s">
        <v>426</v>
      </c>
      <c r="F100" s="48">
        <v>2</v>
      </c>
      <c r="G100" s="5"/>
      <c r="H100" s="13" t="str">
        <f t="shared" si="24"/>
        <v/>
      </c>
      <c r="I100" s="13" t="str">
        <f t="shared" si="24"/>
        <v/>
      </c>
      <c r="J100" s="13" t="str">
        <f t="shared" si="24"/>
        <v/>
      </c>
      <c r="K100" s="13" t="str">
        <f t="shared" si="24"/>
        <v/>
      </c>
      <c r="L100" s="13">
        <f t="shared" si="24"/>
        <v>2</v>
      </c>
      <c r="M100" s="13" t="str">
        <f t="shared" si="24"/>
        <v/>
      </c>
      <c r="N100" s="13"/>
      <c r="O100" s="9"/>
    </row>
    <row r="101" spans="1:17" hidden="1" x14ac:dyDescent="0.25">
      <c r="A101" s="35"/>
      <c r="B101" s="45" t="s">
        <v>59</v>
      </c>
      <c r="C101" s="46" t="str">
        <f>IF(A101="","",VLOOKUP($A95,IF(LEN(A101)=2,MSB,MSA),VLOOKUP(LEFT(A101,1),Teams,4,FALSE),FALSE))</f>
        <v/>
      </c>
      <c r="D101" s="46" t="str">
        <f t="shared" si="23"/>
        <v/>
      </c>
      <c r="E101" s="47"/>
      <c r="F101" s="48">
        <v>1</v>
      </c>
      <c r="G101" s="5"/>
      <c r="H101" s="13" t="str">
        <f t="shared" si="24"/>
        <v/>
      </c>
      <c r="I101" s="13" t="str">
        <f t="shared" si="24"/>
        <v/>
      </c>
      <c r="J101" s="13" t="str">
        <f t="shared" si="24"/>
        <v/>
      </c>
      <c r="K101" s="13" t="str">
        <f t="shared" si="24"/>
        <v/>
      </c>
      <c r="L101" s="13" t="str">
        <f t="shared" si="24"/>
        <v/>
      </c>
      <c r="M101" s="13" t="str">
        <f t="shared" si="24"/>
        <v/>
      </c>
      <c r="N101" s="13">
        <f>21-SUM(H96:M101)</f>
        <v>1</v>
      </c>
      <c r="O101" s="9"/>
      <c r="Q101" t="s">
        <v>34</v>
      </c>
    </row>
    <row r="102" spans="1:17" ht="13" x14ac:dyDescent="0.3">
      <c r="A102" s="53" t="s">
        <v>1</v>
      </c>
      <c r="B102" s="40"/>
      <c r="C102" s="49" t="s">
        <v>53</v>
      </c>
      <c r="D102" s="52"/>
      <c r="E102" s="41"/>
      <c r="F102" s="34"/>
      <c r="G102" s="25"/>
      <c r="H102" s="13"/>
      <c r="I102" s="13"/>
      <c r="J102" s="13"/>
      <c r="K102" s="13"/>
      <c r="L102" s="13"/>
      <c r="M102" s="13"/>
      <c r="N102" s="13"/>
      <c r="O102" s="9" t="s">
        <v>10</v>
      </c>
    </row>
    <row r="103" spans="1:17" x14ac:dyDescent="0.25">
      <c r="A103" s="35" t="s">
        <v>379</v>
      </c>
      <c r="B103" s="45">
        <v>1</v>
      </c>
      <c r="C103" s="46" t="str">
        <f>IF(A103="","",VLOOKUP($A102,IF(LEN(A103)=2,MSB,MSA),VLOOKUP(LEFT(A103,1),Teams,4,FALSE),FALSE))</f>
        <v>Zach Thomas</v>
      </c>
      <c r="D103" s="46" t="str">
        <f t="shared" ref="D103:D108" si="25">IF(A103="","",VLOOKUP(LEFT(A103,1),Teams,2,FALSE))</f>
        <v>Horsham Blue Star</v>
      </c>
      <c r="E103" s="47" t="s">
        <v>406</v>
      </c>
      <c r="F103" s="48">
        <v>6</v>
      </c>
      <c r="G103" s="5"/>
      <c r="H103" s="13" t="str">
        <f t="shared" ref="H103:M108" si="26">IF($A103="","",IF(LEFT($A103,1)=H$11,$F103,""))</f>
        <v/>
      </c>
      <c r="I103" s="13" t="str">
        <f t="shared" si="26"/>
        <v/>
      </c>
      <c r="J103" s="13">
        <f t="shared" si="26"/>
        <v>6</v>
      </c>
      <c r="K103" s="13" t="str">
        <f t="shared" si="26"/>
        <v/>
      </c>
      <c r="L103" s="13" t="str">
        <f t="shared" si="26"/>
        <v/>
      </c>
      <c r="M103" s="13" t="str">
        <f t="shared" si="26"/>
        <v/>
      </c>
      <c r="N103" s="13"/>
      <c r="O103" s="9"/>
      <c r="Q103" t="s">
        <v>34</v>
      </c>
    </row>
    <row r="104" spans="1:17" x14ac:dyDescent="0.25">
      <c r="A104" s="35" t="s">
        <v>388</v>
      </c>
      <c r="B104" s="45" t="s">
        <v>391</v>
      </c>
      <c r="C104" s="46" t="str">
        <f>IF(A104="","",VLOOKUP($A102,IF(LEN(A104)=2,MSB,MSA),VLOOKUP(LEFT(A104,1),Teams,4,FALSE),FALSE))</f>
        <v>Josh Whitehead</v>
      </c>
      <c r="D104" s="46" t="str">
        <f t="shared" si="25"/>
        <v>Crawley</v>
      </c>
      <c r="E104" s="47" t="s">
        <v>427</v>
      </c>
      <c r="F104" s="48">
        <v>4.5</v>
      </c>
      <c r="G104" s="5"/>
      <c r="H104" s="13">
        <f t="shared" si="26"/>
        <v>4.5</v>
      </c>
      <c r="I104" s="13" t="str">
        <f t="shared" si="26"/>
        <v/>
      </c>
      <c r="J104" s="13" t="str">
        <f t="shared" si="26"/>
        <v/>
      </c>
      <c r="K104" s="13" t="str">
        <f t="shared" si="26"/>
        <v/>
      </c>
      <c r="L104" s="13" t="str">
        <f t="shared" si="26"/>
        <v/>
      </c>
      <c r="M104" s="13" t="str">
        <f t="shared" si="26"/>
        <v/>
      </c>
      <c r="N104" s="13"/>
      <c r="O104" s="9"/>
      <c r="Q104" t="s">
        <v>34</v>
      </c>
    </row>
    <row r="105" spans="1:17" x14ac:dyDescent="0.25">
      <c r="A105" s="35" t="s">
        <v>389</v>
      </c>
      <c r="B105" s="45" t="s">
        <v>391</v>
      </c>
      <c r="C105" s="46" t="str">
        <f>IF(A105="","",VLOOKUP($A102,IF(LEN(A105)=2,MSB,MSA),VLOOKUP(LEFT(A105,1),Teams,4,FALSE),FALSE))</f>
        <v>Ewan McCallam</v>
      </c>
      <c r="D105" s="46" t="str">
        <f t="shared" si="25"/>
        <v>East Grinstead</v>
      </c>
      <c r="E105" s="47" t="s">
        <v>427</v>
      </c>
      <c r="F105" s="48">
        <v>4.5</v>
      </c>
      <c r="G105" s="5"/>
      <c r="H105" s="13" t="str">
        <f t="shared" si="26"/>
        <v/>
      </c>
      <c r="I105" s="13" t="str">
        <f t="shared" si="26"/>
        <v/>
      </c>
      <c r="J105" s="13" t="str">
        <f t="shared" si="26"/>
        <v/>
      </c>
      <c r="K105" s="13">
        <f t="shared" si="26"/>
        <v>4.5</v>
      </c>
      <c r="L105" s="13" t="str">
        <f t="shared" si="26"/>
        <v/>
      </c>
      <c r="M105" s="13" t="str">
        <f t="shared" si="26"/>
        <v/>
      </c>
      <c r="N105" s="13"/>
      <c r="O105" s="9"/>
    </row>
    <row r="106" spans="1:17" x14ac:dyDescent="0.25">
      <c r="A106" s="35" t="s">
        <v>381</v>
      </c>
      <c r="B106" s="45" t="s">
        <v>21</v>
      </c>
      <c r="C106" s="46" t="str">
        <f>IF(A106="","",VLOOKUP($A102,IF(LEN(A106)=2,MSB,MSA),VLOOKUP(LEFT(A106,1),Teams,4,FALSE),FALSE))</f>
        <v>Oscar Squires</v>
      </c>
      <c r="D106" s="46" t="str">
        <f t="shared" si="25"/>
        <v>Chichester</v>
      </c>
      <c r="E106" s="47" t="s">
        <v>428</v>
      </c>
      <c r="F106" s="48">
        <v>3</v>
      </c>
      <c r="G106" s="5"/>
      <c r="H106" s="13" t="str">
        <f t="shared" si="26"/>
        <v/>
      </c>
      <c r="I106" s="13">
        <f t="shared" si="26"/>
        <v>3</v>
      </c>
      <c r="J106" s="13" t="str">
        <f t="shared" si="26"/>
        <v/>
      </c>
      <c r="K106" s="13" t="str">
        <f t="shared" si="26"/>
        <v/>
      </c>
      <c r="L106" s="13" t="str">
        <f t="shared" si="26"/>
        <v/>
      </c>
      <c r="M106" s="13" t="str">
        <f t="shared" si="26"/>
        <v/>
      </c>
      <c r="N106" s="13"/>
      <c r="O106" s="9"/>
      <c r="Q106" t="s">
        <v>34</v>
      </c>
    </row>
    <row r="107" spans="1:17" x14ac:dyDescent="0.25">
      <c r="A107" s="35" t="s">
        <v>384</v>
      </c>
      <c r="B107" s="45" t="s">
        <v>37</v>
      </c>
      <c r="C107" s="46" t="str">
        <f>IF(A107="","",VLOOKUP($A102,IF(LEN(A107)=2,MSB,MSA),VLOOKUP(LEFT(A107,1),Teams,4,FALSE),FALSE))</f>
        <v>Isaac Yeboah-Regis</v>
      </c>
      <c r="D107" s="46" t="str">
        <f t="shared" si="25"/>
        <v>Worthing</v>
      </c>
      <c r="E107" s="47" t="s">
        <v>429</v>
      </c>
      <c r="F107" s="48">
        <v>2</v>
      </c>
      <c r="G107" s="5"/>
      <c r="H107" s="13" t="str">
        <f t="shared" si="26"/>
        <v/>
      </c>
      <c r="I107" s="13" t="str">
        <f t="shared" si="26"/>
        <v/>
      </c>
      <c r="J107" s="13" t="str">
        <f t="shared" si="26"/>
        <v/>
      </c>
      <c r="K107" s="13" t="str">
        <f t="shared" si="26"/>
        <v/>
      </c>
      <c r="L107" s="13">
        <f t="shared" si="26"/>
        <v>2</v>
      </c>
      <c r="M107" s="13" t="str">
        <f t="shared" si="26"/>
        <v/>
      </c>
      <c r="N107" s="13"/>
      <c r="O107" s="9"/>
    </row>
    <row r="108" spans="1:17" hidden="1" x14ac:dyDescent="0.25">
      <c r="A108" s="35"/>
      <c r="B108" s="45" t="s">
        <v>59</v>
      </c>
      <c r="C108" s="46" t="str">
        <f>IF(A108="","",VLOOKUP($A102,IF(LEN(A108)=2,MSB,MSA),VLOOKUP(LEFT(A108,1),Teams,4,FALSE),FALSE))</f>
        <v/>
      </c>
      <c r="D108" s="46" t="str">
        <f t="shared" si="25"/>
        <v/>
      </c>
      <c r="E108" s="47"/>
      <c r="F108" s="48">
        <v>1</v>
      </c>
      <c r="G108" s="5"/>
      <c r="H108" s="13" t="str">
        <f t="shared" si="26"/>
        <v/>
      </c>
      <c r="I108" s="13" t="str">
        <f t="shared" si="26"/>
        <v/>
      </c>
      <c r="J108" s="13" t="str">
        <f t="shared" si="26"/>
        <v/>
      </c>
      <c r="K108" s="13" t="str">
        <f t="shared" si="26"/>
        <v/>
      </c>
      <c r="L108" s="13" t="str">
        <f t="shared" si="26"/>
        <v/>
      </c>
      <c r="M108" s="13" t="str">
        <f t="shared" si="26"/>
        <v/>
      </c>
      <c r="N108" s="13">
        <f>21-SUM(H103:M108)</f>
        <v>1</v>
      </c>
      <c r="O108" s="9"/>
      <c r="Q108" t="s">
        <v>34</v>
      </c>
    </row>
    <row r="109" spans="1:17" ht="13" x14ac:dyDescent="0.3">
      <c r="A109" s="53" t="s">
        <v>22</v>
      </c>
      <c r="B109" s="40"/>
      <c r="C109" s="49" t="s">
        <v>54</v>
      </c>
      <c r="D109" s="52"/>
      <c r="E109" s="41"/>
      <c r="F109" s="34"/>
      <c r="G109" s="5"/>
      <c r="H109" s="13"/>
      <c r="I109" s="13"/>
      <c r="J109" s="13"/>
      <c r="K109" s="13"/>
      <c r="L109" s="13"/>
      <c r="M109" s="13"/>
      <c r="N109" s="13"/>
      <c r="O109" s="9" t="s">
        <v>11</v>
      </c>
    </row>
    <row r="110" spans="1:17" x14ac:dyDescent="0.25">
      <c r="A110" s="35" t="s">
        <v>369</v>
      </c>
      <c r="B110" s="45">
        <v>1</v>
      </c>
      <c r="C110" s="46" t="str">
        <f>IF(A110="","",VLOOKUP($A109,IF(LEN(A110)=2,MSB,MSA),VLOOKUP(LEFT(A110,1),Teams,4,FALSE),FALSE))</f>
        <v xml:space="preserve">Hayden Smallridge </v>
      </c>
      <c r="D110" s="46" t="str">
        <f t="shared" ref="D110:D115" si="27">IF(A110="","",VLOOKUP(LEFT(A110,1),Teams,2,FALSE))</f>
        <v>Horsham Blue Star</v>
      </c>
      <c r="E110" s="47" t="s">
        <v>392</v>
      </c>
      <c r="F110" s="48">
        <v>6</v>
      </c>
      <c r="G110" s="5"/>
      <c r="H110" s="13" t="str">
        <f t="shared" ref="H110:M115" si="28">IF($A110="","",IF(LEFT($A110,1)=H$11,$F110,""))</f>
        <v/>
      </c>
      <c r="I110" s="13" t="str">
        <f t="shared" si="28"/>
        <v/>
      </c>
      <c r="J110" s="13">
        <f t="shared" si="28"/>
        <v>6</v>
      </c>
      <c r="K110" s="13" t="str">
        <f t="shared" si="28"/>
        <v/>
      </c>
      <c r="L110" s="13" t="str">
        <f t="shared" si="28"/>
        <v/>
      </c>
      <c r="M110" s="13" t="str">
        <f t="shared" si="28"/>
        <v/>
      </c>
      <c r="N110" s="13"/>
      <c r="O110" s="9"/>
      <c r="Q110" t="s">
        <v>35</v>
      </c>
    </row>
    <row r="111" spans="1:17" x14ac:dyDescent="0.25">
      <c r="A111" s="35" t="s">
        <v>372</v>
      </c>
      <c r="B111" s="45">
        <v>2</v>
      </c>
      <c r="C111" s="46" t="str">
        <f>IF(A111="","",VLOOKUP($A109,IF(LEN(A111)=2,MSB,MSA),VLOOKUP(LEFT(A111,1),Teams,4,FALSE),FALSE))</f>
        <v>Daniel Sherwell</v>
      </c>
      <c r="D111" s="46" t="str">
        <f t="shared" si="27"/>
        <v>Chichester</v>
      </c>
      <c r="E111" s="47" t="s">
        <v>393</v>
      </c>
      <c r="F111" s="48">
        <v>5</v>
      </c>
      <c r="G111" s="5"/>
      <c r="H111" s="13" t="str">
        <f t="shared" si="28"/>
        <v/>
      </c>
      <c r="I111" s="13">
        <f t="shared" si="28"/>
        <v>5</v>
      </c>
      <c r="J111" s="13" t="str">
        <f t="shared" si="28"/>
        <v/>
      </c>
      <c r="K111" s="13" t="str">
        <f t="shared" si="28"/>
        <v/>
      </c>
      <c r="L111" s="13" t="str">
        <f t="shared" si="28"/>
        <v/>
      </c>
      <c r="M111" s="13" t="str">
        <f t="shared" si="28"/>
        <v/>
      </c>
      <c r="N111" s="13"/>
      <c r="O111" s="9"/>
      <c r="Q111" t="s">
        <v>35</v>
      </c>
    </row>
    <row r="112" spans="1:17" x14ac:dyDescent="0.25">
      <c r="A112" s="35" t="s">
        <v>378</v>
      </c>
      <c r="B112" s="45" t="s">
        <v>36</v>
      </c>
      <c r="C112" s="46" t="str">
        <f>IF(A112="","",VLOOKUP($A109,IF(LEN(A112)=2,MSB,MSA),VLOOKUP(LEFT(A112,1),Teams,4,FALSE),FALSE))</f>
        <v>Myles Richardson</v>
      </c>
      <c r="D112" s="46" t="str">
        <f t="shared" si="27"/>
        <v>Crawley</v>
      </c>
      <c r="E112" s="47" t="s">
        <v>387</v>
      </c>
      <c r="F112" s="48">
        <v>4</v>
      </c>
      <c r="G112" s="5"/>
      <c r="H112" s="13">
        <f t="shared" si="28"/>
        <v>4</v>
      </c>
      <c r="I112" s="13" t="str">
        <f t="shared" si="28"/>
        <v/>
      </c>
      <c r="J112" s="13" t="str">
        <f t="shared" si="28"/>
        <v/>
      </c>
      <c r="K112" s="13" t="str">
        <f t="shared" si="28"/>
        <v/>
      </c>
      <c r="L112" s="13" t="str">
        <f t="shared" si="28"/>
        <v/>
      </c>
      <c r="M112" s="13" t="str">
        <f t="shared" si="28"/>
        <v/>
      </c>
      <c r="N112" s="13"/>
      <c r="O112" s="9"/>
    </row>
    <row r="113" spans="1:17" x14ac:dyDescent="0.25">
      <c r="A113" s="35" t="s">
        <v>374</v>
      </c>
      <c r="B113" s="45" t="s">
        <v>21</v>
      </c>
      <c r="C113" s="46" t="str">
        <f>IF(A113="","",VLOOKUP($A109,IF(LEN(A113)=2,MSB,MSA),VLOOKUP(LEFT(A113,1),Teams,4,FALSE),FALSE))</f>
        <v>Tyler-Storm Alderson</v>
      </c>
      <c r="D113" s="46" t="str">
        <f t="shared" si="27"/>
        <v>East Grinstead</v>
      </c>
      <c r="E113" s="47" t="s">
        <v>394</v>
      </c>
      <c r="F113" s="48">
        <v>3</v>
      </c>
      <c r="G113" s="5"/>
      <c r="H113" s="13" t="str">
        <f t="shared" si="28"/>
        <v/>
      </c>
      <c r="I113" s="13">
        <v>0</v>
      </c>
      <c r="J113" s="13" t="str">
        <f t="shared" si="28"/>
        <v/>
      </c>
      <c r="K113" s="13">
        <f t="shared" si="28"/>
        <v>3</v>
      </c>
      <c r="L113" s="13" t="str">
        <f t="shared" si="28"/>
        <v/>
      </c>
      <c r="M113" s="13" t="str">
        <f t="shared" si="28"/>
        <v/>
      </c>
      <c r="N113" s="13"/>
      <c r="O113" s="9"/>
      <c r="Q113" t="s">
        <v>35</v>
      </c>
    </row>
    <row r="114" spans="1:17" hidden="1" x14ac:dyDescent="0.25">
      <c r="A114" s="35"/>
      <c r="B114" s="45" t="s">
        <v>37</v>
      </c>
      <c r="C114" s="46" t="str">
        <f>IF(A114="","",VLOOKUP($A109,IF(LEN(A114)=2,MSB,MSA),VLOOKUP(LEFT(A114,1),Teams,4,FALSE),FALSE))</f>
        <v/>
      </c>
      <c r="D114" s="46" t="str">
        <f t="shared" si="27"/>
        <v/>
      </c>
      <c r="E114" s="47"/>
      <c r="F114" s="48">
        <v>2</v>
      </c>
      <c r="G114" s="5"/>
      <c r="H114" s="13" t="str">
        <f t="shared" si="28"/>
        <v/>
      </c>
      <c r="I114" s="13" t="str">
        <f t="shared" si="28"/>
        <v/>
      </c>
      <c r="J114" s="13" t="str">
        <f t="shared" si="28"/>
        <v/>
      </c>
      <c r="K114" s="13" t="str">
        <f t="shared" si="28"/>
        <v/>
      </c>
      <c r="L114" s="13" t="str">
        <f t="shared" si="28"/>
        <v/>
      </c>
      <c r="M114" s="13" t="str">
        <f t="shared" si="28"/>
        <v/>
      </c>
      <c r="N114" s="13"/>
      <c r="O114" s="9"/>
    </row>
    <row r="115" spans="1:17" hidden="1" x14ac:dyDescent="0.25">
      <c r="A115" s="35"/>
      <c r="B115" s="45" t="s">
        <v>59</v>
      </c>
      <c r="C115" s="46" t="str">
        <f>IF(A115="","",VLOOKUP($A109,IF(LEN(A115)=2,MSB,MSA),VLOOKUP(LEFT(A115,1),Teams,4,FALSE),FALSE))</f>
        <v/>
      </c>
      <c r="D115" s="46" t="str">
        <f t="shared" si="27"/>
        <v/>
      </c>
      <c r="E115" s="47"/>
      <c r="F115" s="48">
        <v>1</v>
      </c>
      <c r="G115" s="5"/>
      <c r="H115" s="13" t="str">
        <f t="shared" si="28"/>
        <v/>
      </c>
      <c r="I115" s="13" t="str">
        <f t="shared" si="28"/>
        <v/>
      </c>
      <c r="J115" s="13" t="str">
        <f t="shared" si="28"/>
        <v/>
      </c>
      <c r="K115" s="13" t="str">
        <f t="shared" si="28"/>
        <v/>
      </c>
      <c r="L115" s="13" t="str">
        <f t="shared" si="28"/>
        <v/>
      </c>
      <c r="M115" s="13" t="str">
        <f t="shared" si="28"/>
        <v/>
      </c>
      <c r="N115" s="13">
        <f>21-SUM(H110:M115)</f>
        <v>3</v>
      </c>
      <c r="O115" s="9"/>
      <c r="Q115" t="s">
        <v>35</v>
      </c>
    </row>
    <row r="116" spans="1:17" ht="13" x14ac:dyDescent="0.3">
      <c r="A116" s="53" t="s">
        <v>22</v>
      </c>
      <c r="B116" s="40"/>
      <c r="C116" s="49" t="s">
        <v>55</v>
      </c>
      <c r="D116" s="52"/>
      <c r="E116" s="41"/>
      <c r="F116" s="34"/>
      <c r="G116" s="5"/>
      <c r="H116" s="13"/>
      <c r="I116" s="13"/>
      <c r="J116" s="13"/>
      <c r="K116" s="13"/>
      <c r="L116" s="13"/>
      <c r="M116" s="13"/>
      <c r="N116" s="13"/>
      <c r="O116" s="9" t="s">
        <v>12</v>
      </c>
    </row>
    <row r="117" spans="1:17" x14ac:dyDescent="0.25">
      <c r="A117" s="35" t="s">
        <v>381</v>
      </c>
      <c r="B117" s="45">
        <v>1</v>
      </c>
      <c r="C117" s="46" t="str">
        <f>IF(A117="","",VLOOKUP($A116,IF(LEN(A117)=2,MSB,MSA),VLOOKUP(LEFT(A117,1),Teams,4,FALSE),FALSE))</f>
        <v>Rafferty Hilton</v>
      </c>
      <c r="D117" s="46" t="str">
        <f t="shared" ref="D117:D122" si="29">IF(A117="","",VLOOKUP(LEFT(A117,1),Teams,2,FALSE))</f>
        <v>Chichester</v>
      </c>
      <c r="E117" s="47" t="s">
        <v>395</v>
      </c>
      <c r="F117" s="48">
        <v>6</v>
      </c>
      <c r="G117" s="5"/>
      <c r="H117" s="13" t="str">
        <f t="shared" ref="H117:M122" si="30">IF($A117="","",IF(LEFT($A117,1)=H$11,$F117,""))</f>
        <v/>
      </c>
      <c r="I117" s="13">
        <f t="shared" si="30"/>
        <v>6</v>
      </c>
      <c r="J117" s="13" t="str">
        <f t="shared" si="30"/>
        <v/>
      </c>
      <c r="K117" s="13" t="str">
        <f t="shared" si="30"/>
        <v/>
      </c>
      <c r="L117" s="13" t="str">
        <f t="shared" si="30"/>
        <v/>
      </c>
      <c r="M117" s="13" t="str">
        <f t="shared" si="30"/>
        <v/>
      </c>
      <c r="N117" s="13"/>
      <c r="O117" s="9"/>
      <c r="Q117" t="s">
        <v>35</v>
      </c>
    </row>
    <row r="118" spans="1:17" x14ac:dyDescent="0.25">
      <c r="A118" s="35" t="s">
        <v>388</v>
      </c>
      <c r="B118" s="45">
        <v>2</v>
      </c>
      <c r="C118" s="46" t="str">
        <f>IF(A118="","",VLOOKUP($A116,IF(LEN(A118)=2,MSB,MSA),VLOOKUP(LEFT(A118,1),Teams,4,FALSE),FALSE))</f>
        <v>Blu-Rye Gordon</v>
      </c>
      <c r="D118" s="46" t="str">
        <f t="shared" si="29"/>
        <v>Crawley</v>
      </c>
      <c r="E118" s="47" t="s">
        <v>396</v>
      </c>
      <c r="F118" s="48">
        <v>5</v>
      </c>
      <c r="G118" s="5"/>
      <c r="H118" s="13">
        <f t="shared" si="30"/>
        <v>5</v>
      </c>
      <c r="I118" s="13" t="str">
        <f t="shared" si="30"/>
        <v/>
      </c>
      <c r="J118" s="13" t="str">
        <f t="shared" si="30"/>
        <v/>
      </c>
      <c r="K118" s="13" t="str">
        <f t="shared" si="30"/>
        <v/>
      </c>
      <c r="L118" s="13" t="str">
        <f t="shared" si="30"/>
        <v/>
      </c>
      <c r="M118" s="13" t="str">
        <f t="shared" si="30"/>
        <v/>
      </c>
      <c r="N118" s="13"/>
      <c r="O118" s="9"/>
      <c r="Q118" t="s">
        <v>35</v>
      </c>
    </row>
    <row r="119" spans="1:17" x14ac:dyDescent="0.25">
      <c r="A119" s="35" t="s">
        <v>379</v>
      </c>
      <c r="B119" s="45" t="s">
        <v>36</v>
      </c>
      <c r="C119" s="46" t="str">
        <f>IF(A119="","",VLOOKUP($A116,IF(LEN(A119)=2,MSB,MSA),VLOOKUP(LEFT(A119,1),Teams,4,FALSE),FALSE))</f>
        <v>Robin Hall</v>
      </c>
      <c r="D119" s="46" t="str">
        <f t="shared" si="29"/>
        <v>Horsham Blue Star</v>
      </c>
      <c r="E119" s="47" t="s">
        <v>397</v>
      </c>
      <c r="F119" s="48">
        <v>4</v>
      </c>
      <c r="G119" s="5"/>
      <c r="H119" s="13" t="str">
        <f t="shared" si="30"/>
        <v/>
      </c>
      <c r="I119" s="13" t="str">
        <f t="shared" si="30"/>
        <v/>
      </c>
      <c r="J119" s="13">
        <f t="shared" si="30"/>
        <v>4</v>
      </c>
      <c r="K119" s="13" t="str">
        <f t="shared" si="30"/>
        <v/>
      </c>
      <c r="L119" s="13" t="str">
        <f t="shared" si="30"/>
        <v/>
      </c>
      <c r="M119" s="13" t="str">
        <f t="shared" si="30"/>
        <v/>
      </c>
      <c r="N119" s="13"/>
      <c r="O119" s="9"/>
    </row>
    <row r="120" spans="1:17" x14ac:dyDescent="0.25">
      <c r="A120" s="35" t="s">
        <v>389</v>
      </c>
      <c r="B120" s="45" t="s">
        <v>21</v>
      </c>
      <c r="C120" s="46" t="str">
        <f>IF(A120="","",VLOOKUP($A116,IF(LEN(A120)=2,MSB,MSA),VLOOKUP(LEFT(A120,1),Teams,4,FALSE),FALSE))</f>
        <v>Henry Gray</v>
      </c>
      <c r="D120" s="46" t="str">
        <f t="shared" si="29"/>
        <v>East Grinstead</v>
      </c>
      <c r="E120" s="47" t="s">
        <v>398</v>
      </c>
      <c r="F120" s="48">
        <v>3</v>
      </c>
      <c r="G120" s="5"/>
      <c r="H120" s="13" t="str">
        <f t="shared" si="30"/>
        <v/>
      </c>
      <c r="I120" s="13" t="str">
        <f t="shared" si="30"/>
        <v/>
      </c>
      <c r="J120" s="13" t="str">
        <f t="shared" si="30"/>
        <v/>
      </c>
      <c r="K120" s="13">
        <f t="shared" si="30"/>
        <v>3</v>
      </c>
      <c r="L120" s="13" t="str">
        <f t="shared" si="30"/>
        <v/>
      </c>
      <c r="M120" s="13" t="str">
        <f t="shared" si="30"/>
        <v/>
      </c>
      <c r="N120" s="13"/>
      <c r="O120" s="9"/>
      <c r="Q120" t="s">
        <v>35</v>
      </c>
    </row>
    <row r="121" spans="1:17" hidden="1" x14ac:dyDescent="0.25">
      <c r="A121" s="35"/>
      <c r="B121" s="45" t="s">
        <v>37</v>
      </c>
      <c r="C121" s="46" t="str">
        <f>IF(A121="","",VLOOKUP($A116,IF(LEN(A121)=2,MSB,MSA),VLOOKUP(LEFT(A121,1),Teams,4,FALSE),FALSE))</f>
        <v/>
      </c>
      <c r="D121" s="46" t="str">
        <f t="shared" si="29"/>
        <v/>
      </c>
      <c r="E121" s="47"/>
      <c r="F121" s="48">
        <v>2</v>
      </c>
      <c r="G121" s="5"/>
      <c r="H121" s="13" t="str">
        <f t="shared" si="30"/>
        <v/>
      </c>
      <c r="I121" s="13" t="str">
        <f t="shared" si="30"/>
        <v/>
      </c>
      <c r="J121" s="13" t="str">
        <f t="shared" si="30"/>
        <v/>
      </c>
      <c r="K121" s="13" t="str">
        <f t="shared" si="30"/>
        <v/>
      </c>
      <c r="L121" s="13" t="str">
        <f t="shared" si="30"/>
        <v/>
      </c>
      <c r="M121" s="13" t="str">
        <f t="shared" si="30"/>
        <v/>
      </c>
      <c r="N121" s="13"/>
      <c r="O121" s="9"/>
    </row>
    <row r="122" spans="1:17" hidden="1" x14ac:dyDescent="0.25">
      <c r="A122" s="35"/>
      <c r="B122" s="45" t="s">
        <v>59</v>
      </c>
      <c r="C122" s="46" t="str">
        <f>IF(A122="","",VLOOKUP($A116,IF(LEN(A122)=2,MSB,MSA),VLOOKUP(LEFT(A122,1),Teams,4,FALSE),FALSE))</f>
        <v/>
      </c>
      <c r="D122" s="46" t="str">
        <f t="shared" si="29"/>
        <v/>
      </c>
      <c r="E122" s="47"/>
      <c r="F122" s="48">
        <v>1</v>
      </c>
      <c r="G122" s="5"/>
      <c r="H122" s="13" t="str">
        <f t="shared" si="30"/>
        <v/>
      </c>
      <c r="I122" s="13" t="str">
        <f t="shared" si="30"/>
        <v/>
      </c>
      <c r="J122" s="13" t="str">
        <f t="shared" si="30"/>
        <v/>
      </c>
      <c r="K122" s="13" t="str">
        <f t="shared" si="30"/>
        <v/>
      </c>
      <c r="L122" s="13" t="str">
        <f t="shared" si="30"/>
        <v/>
      </c>
      <c r="M122" s="13" t="str">
        <f t="shared" si="30"/>
        <v/>
      </c>
      <c r="N122" s="13">
        <f>21-SUM(H117:M122)</f>
        <v>3</v>
      </c>
      <c r="O122" s="9"/>
      <c r="Q122" t="s">
        <v>35</v>
      </c>
    </row>
    <row r="123" spans="1:17" ht="13" x14ac:dyDescent="0.3">
      <c r="A123" s="53" t="s">
        <v>208</v>
      </c>
      <c r="B123" s="40"/>
      <c r="C123" s="49" t="s">
        <v>206</v>
      </c>
      <c r="D123" s="52"/>
      <c r="E123" s="41"/>
      <c r="F123" s="34"/>
      <c r="G123" s="5"/>
      <c r="H123" s="13"/>
      <c r="I123" s="13"/>
      <c r="J123" s="13"/>
      <c r="K123" s="13"/>
      <c r="L123" s="13"/>
      <c r="M123" s="13"/>
      <c r="N123" s="13"/>
      <c r="O123" s="9" t="s">
        <v>13</v>
      </c>
    </row>
    <row r="124" spans="1:17" x14ac:dyDescent="0.25">
      <c r="A124" s="35" t="s">
        <v>384</v>
      </c>
      <c r="B124" s="45" t="s">
        <v>60</v>
      </c>
      <c r="C124" s="46" t="str">
        <f>IF(A124="","",VLOOKUP($A123,IF(LEN(A124)=2,MSB,MSA),VLOOKUP(LEFT(A124,1),Teams,4,FALSE),FALSE))</f>
        <v>Archie Windham</v>
      </c>
      <c r="D124" s="46" t="str">
        <f t="shared" ref="D124:D129" si="31">IF(A124="","",VLOOKUP(LEFT(A124,1),Teams,2,FALSE))</f>
        <v>Worthing</v>
      </c>
      <c r="E124" s="47" t="s">
        <v>445</v>
      </c>
      <c r="F124" s="48">
        <v>6</v>
      </c>
      <c r="G124" s="5"/>
      <c r="H124" s="13" t="str">
        <f t="shared" ref="H124:M129" si="32">IF($A124="","",IF(LEFT($A124,1)=H$11,$F124,""))</f>
        <v/>
      </c>
      <c r="I124" s="13" t="str">
        <f t="shared" si="32"/>
        <v/>
      </c>
      <c r="J124" s="13" t="str">
        <f t="shared" si="32"/>
        <v/>
      </c>
      <c r="K124" s="13" t="str">
        <f t="shared" si="32"/>
        <v/>
      </c>
      <c r="L124" s="13">
        <f t="shared" si="32"/>
        <v>6</v>
      </c>
      <c r="M124" s="13" t="str">
        <f t="shared" si="32"/>
        <v/>
      </c>
      <c r="N124" s="13"/>
      <c r="O124" s="9"/>
      <c r="Q124" t="s">
        <v>31</v>
      </c>
    </row>
    <row r="125" spans="1:17" x14ac:dyDescent="0.25">
      <c r="A125" s="35" t="s">
        <v>379</v>
      </c>
      <c r="B125" s="45" t="s">
        <v>61</v>
      </c>
      <c r="C125" s="46" t="str">
        <f>IF(A125="","",VLOOKUP($A123,IF(LEN(A125)=2,MSB,MSA),VLOOKUP(LEFT(A125,1),Teams,4,FALSE),FALSE))</f>
        <v>Dylan Rice</v>
      </c>
      <c r="D125" s="46" t="str">
        <f t="shared" si="31"/>
        <v>Horsham Blue Star</v>
      </c>
      <c r="E125" s="47" t="s">
        <v>446</v>
      </c>
      <c r="F125" s="48">
        <v>5</v>
      </c>
      <c r="G125" s="5"/>
      <c r="H125" s="13" t="str">
        <f t="shared" si="32"/>
        <v/>
      </c>
      <c r="I125" s="13" t="str">
        <f t="shared" si="32"/>
        <v/>
      </c>
      <c r="J125" s="13">
        <f t="shared" si="32"/>
        <v>5</v>
      </c>
      <c r="K125" s="13" t="str">
        <f t="shared" si="32"/>
        <v/>
      </c>
      <c r="L125" s="13" t="str">
        <f t="shared" si="32"/>
        <v/>
      </c>
      <c r="M125" s="13" t="str">
        <f t="shared" si="32"/>
        <v/>
      </c>
      <c r="N125" s="13"/>
      <c r="O125" s="9"/>
      <c r="Q125" t="s">
        <v>31</v>
      </c>
    </row>
    <row r="126" spans="1:17" x14ac:dyDescent="0.25">
      <c r="A126" s="35" t="s">
        <v>388</v>
      </c>
      <c r="B126" s="45" t="s">
        <v>36</v>
      </c>
      <c r="C126" s="46" t="str">
        <f>IF(A126="","",VLOOKUP($A123,IF(LEN(A126)=2,MSB,MSA),VLOOKUP(LEFT(A126,1),Teams,4,FALSE),FALSE))</f>
        <v>Blu-Rye Gordon</v>
      </c>
      <c r="D126" s="46" t="str">
        <f t="shared" si="31"/>
        <v>Crawley</v>
      </c>
      <c r="E126" s="47" t="s">
        <v>447</v>
      </c>
      <c r="F126" s="48">
        <v>4</v>
      </c>
      <c r="G126" s="5"/>
      <c r="H126" s="13">
        <f t="shared" si="32"/>
        <v>4</v>
      </c>
      <c r="I126" s="13" t="str">
        <f t="shared" si="32"/>
        <v/>
      </c>
      <c r="J126" s="13" t="str">
        <f t="shared" si="32"/>
        <v/>
      </c>
      <c r="K126" s="13" t="str">
        <f t="shared" si="32"/>
        <v/>
      </c>
      <c r="L126" s="13" t="str">
        <f t="shared" si="32"/>
        <v/>
      </c>
      <c r="M126" s="13" t="str">
        <f t="shared" si="32"/>
        <v/>
      </c>
      <c r="N126" s="13"/>
      <c r="O126" s="9"/>
    </row>
    <row r="127" spans="1:17" hidden="1" x14ac:dyDescent="0.25">
      <c r="A127" s="35"/>
      <c r="B127" s="45" t="s">
        <v>21</v>
      </c>
      <c r="C127" s="46" t="str">
        <f>IF(A127="","",VLOOKUP($A123,IF(LEN(A127)=2,MSB,MSA),VLOOKUP(LEFT(A127,1),Teams,4,FALSE),FALSE))</f>
        <v/>
      </c>
      <c r="D127" s="46" t="str">
        <f t="shared" si="31"/>
        <v/>
      </c>
      <c r="E127" s="47"/>
      <c r="F127" s="48">
        <v>3</v>
      </c>
      <c r="G127" s="5"/>
      <c r="H127" s="13" t="str">
        <f t="shared" si="32"/>
        <v/>
      </c>
      <c r="I127" s="13" t="str">
        <f t="shared" si="32"/>
        <v/>
      </c>
      <c r="J127" s="13" t="str">
        <f t="shared" si="32"/>
        <v/>
      </c>
      <c r="K127" s="13" t="str">
        <f t="shared" si="32"/>
        <v/>
      </c>
      <c r="L127" s="13" t="str">
        <f t="shared" si="32"/>
        <v/>
      </c>
      <c r="M127" s="13" t="str">
        <f t="shared" si="32"/>
        <v/>
      </c>
      <c r="N127" s="13"/>
      <c r="O127" s="9"/>
      <c r="Q127" t="s">
        <v>31</v>
      </c>
    </row>
    <row r="128" spans="1:17" hidden="1" x14ac:dyDescent="0.25">
      <c r="A128" s="35"/>
      <c r="B128" s="45" t="s">
        <v>37</v>
      </c>
      <c r="C128" s="46" t="str">
        <f>IF(A128="","",VLOOKUP($A123,IF(LEN(A128)=2,MSB,MSA),VLOOKUP(LEFT(A128,1),Teams,4,FALSE),FALSE))</f>
        <v/>
      </c>
      <c r="D128" s="46" t="str">
        <f t="shared" si="31"/>
        <v/>
      </c>
      <c r="E128" s="47"/>
      <c r="F128" s="48">
        <v>2</v>
      </c>
      <c r="G128" s="5"/>
      <c r="H128" s="13" t="str">
        <f t="shared" si="32"/>
        <v/>
      </c>
      <c r="I128" s="13" t="str">
        <f t="shared" si="32"/>
        <v/>
      </c>
      <c r="J128" s="13" t="str">
        <f t="shared" si="32"/>
        <v/>
      </c>
      <c r="K128" s="13" t="str">
        <f t="shared" si="32"/>
        <v/>
      </c>
      <c r="L128" s="13" t="str">
        <f t="shared" si="32"/>
        <v/>
      </c>
      <c r="M128" s="13" t="str">
        <f t="shared" si="32"/>
        <v/>
      </c>
      <c r="N128" s="13"/>
      <c r="O128" s="9"/>
    </row>
    <row r="129" spans="1:17" hidden="1" x14ac:dyDescent="0.25">
      <c r="A129" s="35"/>
      <c r="B129" s="45" t="s">
        <v>59</v>
      </c>
      <c r="C129" s="46" t="str">
        <f>IF(A129="","",VLOOKUP($A123,IF(LEN(A129)=2,MSB,MSA),VLOOKUP(LEFT(A129,1),Teams,4,FALSE),FALSE))</f>
        <v/>
      </c>
      <c r="D129" s="46" t="str">
        <f t="shared" si="31"/>
        <v/>
      </c>
      <c r="E129" s="47"/>
      <c r="F129" s="48">
        <v>1</v>
      </c>
      <c r="G129" s="5"/>
      <c r="H129" s="13" t="str">
        <f t="shared" si="32"/>
        <v/>
      </c>
      <c r="I129" s="13" t="str">
        <f t="shared" si="32"/>
        <v/>
      </c>
      <c r="J129" s="13" t="str">
        <f t="shared" si="32"/>
        <v/>
      </c>
      <c r="K129" s="13" t="str">
        <f t="shared" si="32"/>
        <v/>
      </c>
      <c r="L129" s="13" t="str">
        <f t="shared" si="32"/>
        <v/>
      </c>
      <c r="M129" s="13" t="str">
        <f t="shared" si="32"/>
        <v/>
      </c>
      <c r="N129" s="13">
        <f>21-SUM(H124:M129)</f>
        <v>6</v>
      </c>
      <c r="O129" s="9"/>
      <c r="Q129" t="s">
        <v>31</v>
      </c>
    </row>
    <row r="130" spans="1:17" ht="13" x14ac:dyDescent="0.3">
      <c r="A130" s="53" t="s">
        <v>208</v>
      </c>
      <c r="B130" s="40"/>
      <c r="C130" s="49" t="s">
        <v>207</v>
      </c>
      <c r="D130" s="52"/>
      <c r="E130" s="41"/>
      <c r="F130" s="34"/>
      <c r="G130" s="5"/>
      <c r="H130" s="13"/>
      <c r="I130" s="13"/>
      <c r="J130" s="13"/>
      <c r="K130" s="13"/>
      <c r="L130" s="13"/>
      <c r="M130" s="13"/>
      <c r="N130" s="13"/>
      <c r="O130" s="9" t="s">
        <v>14</v>
      </c>
    </row>
    <row r="131" spans="1:17" ht="12" customHeight="1" x14ac:dyDescent="0.25">
      <c r="A131" s="35" t="s">
        <v>369</v>
      </c>
      <c r="B131" s="45" t="s">
        <v>60</v>
      </c>
      <c r="C131" s="46" t="str">
        <f>IF(A131="","",VLOOKUP($A130,IF(LEN(A131)=2,MSB,MSA),VLOOKUP(LEFT(A131,1),Teams,4,FALSE),FALSE))</f>
        <v>Jaxon Ley</v>
      </c>
      <c r="D131" s="46" t="str">
        <f t="shared" ref="D131:D136" si="33">IF(A131="","",VLOOKUP(LEFT(A131,1),Teams,2,FALSE))</f>
        <v>Horsham Blue Star</v>
      </c>
      <c r="E131" s="47" t="s">
        <v>448</v>
      </c>
      <c r="F131" s="48">
        <v>6</v>
      </c>
      <c r="G131" s="5"/>
      <c r="H131" s="13" t="str">
        <f t="shared" ref="H131:M136" si="34">IF($A131="","",IF(LEFT($A131,1)=H$11,$F131,""))</f>
        <v/>
      </c>
      <c r="I131" s="13" t="str">
        <f t="shared" si="34"/>
        <v/>
      </c>
      <c r="J131" s="13">
        <f t="shared" si="34"/>
        <v>6</v>
      </c>
      <c r="K131" s="13" t="str">
        <f t="shared" si="34"/>
        <v/>
      </c>
      <c r="L131" s="13" t="str">
        <f t="shared" si="34"/>
        <v/>
      </c>
      <c r="M131" s="13" t="str">
        <f t="shared" si="34"/>
        <v/>
      </c>
      <c r="N131" s="13"/>
      <c r="O131" s="9"/>
      <c r="Q131" t="s">
        <v>31</v>
      </c>
    </row>
    <row r="132" spans="1:17" hidden="1" x14ac:dyDescent="0.25">
      <c r="A132" s="35"/>
      <c r="B132" s="45" t="s">
        <v>61</v>
      </c>
      <c r="C132" s="46" t="str">
        <f>IF(A132="","",VLOOKUP($A130,IF(LEN(A132)=2,MSB,MSA),VLOOKUP(LEFT(A132,1),Teams,4,FALSE),FALSE))</f>
        <v/>
      </c>
      <c r="D132" s="46" t="str">
        <f t="shared" si="33"/>
        <v/>
      </c>
      <c r="E132" s="47"/>
      <c r="F132" s="48">
        <v>5</v>
      </c>
      <c r="G132" s="5"/>
      <c r="H132" s="13" t="str">
        <f t="shared" si="34"/>
        <v/>
      </c>
      <c r="I132" s="13" t="str">
        <f t="shared" si="34"/>
        <v/>
      </c>
      <c r="J132" s="13" t="str">
        <f t="shared" si="34"/>
        <v/>
      </c>
      <c r="K132" s="13" t="str">
        <f t="shared" si="34"/>
        <v/>
      </c>
      <c r="L132" s="13" t="str">
        <f t="shared" si="34"/>
        <v/>
      </c>
      <c r="M132" s="13" t="str">
        <f t="shared" si="34"/>
        <v/>
      </c>
      <c r="N132" s="13"/>
      <c r="O132" s="9"/>
      <c r="Q132" t="s">
        <v>31</v>
      </c>
    </row>
    <row r="133" spans="1:17" hidden="1" x14ac:dyDescent="0.25">
      <c r="A133" s="35"/>
      <c r="B133" s="45" t="s">
        <v>36</v>
      </c>
      <c r="C133" s="46" t="str">
        <f>IF(A133="","",VLOOKUP($A130,IF(LEN(A133)=2,MSB,MSA),VLOOKUP(LEFT(A133,1),Teams,4,FALSE),FALSE))</f>
        <v/>
      </c>
      <c r="D133" s="46" t="str">
        <f t="shared" si="33"/>
        <v/>
      </c>
      <c r="E133" s="47"/>
      <c r="F133" s="48">
        <v>4</v>
      </c>
      <c r="G133" s="5"/>
      <c r="H133" s="13" t="str">
        <f t="shared" si="34"/>
        <v/>
      </c>
      <c r="I133" s="13" t="str">
        <f t="shared" si="34"/>
        <v/>
      </c>
      <c r="J133" s="13" t="str">
        <f t="shared" si="34"/>
        <v/>
      </c>
      <c r="K133" s="13" t="str">
        <f t="shared" si="34"/>
        <v/>
      </c>
      <c r="L133" s="13" t="str">
        <f t="shared" si="34"/>
        <v/>
      </c>
      <c r="M133" s="13" t="str">
        <f t="shared" si="34"/>
        <v/>
      </c>
      <c r="N133" s="13"/>
      <c r="O133" s="9"/>
    </row>
    <row r="134" spans="1:17" hidden="1" x14ac:dyDescent="0.25">
      <c r="A134" s="35"/>
      <c r="B134" s="45" t="s">
        <v>21</v>
      </c>
      <c r="C134" s="46" t="str">
        <f>IF(A134="","",VLOOKUP($A130,IF(LEN(A134)=2,MSB,MSA),VLOOKUP(LEFT(A134,1),Teams,4,FALSE),FALSE))</f>
        <v/>
      </c>
      <c r="D134" s="46" t="str">
        <f t="shared" si="33"/>
        <v/>
      </c>
      <c r="E134" s="47"/>
      <c r="F134" s="48">
        <v>3</v>
      </c>
      <c r="G134" s="5"/>
      <c r="H134" s="13" t="str">
        <f t="shared" si="34"/>
        <v/>
      </c>
      <c r="I134" s="13" t="str">
        <f t="shared" si="34"/>
        <v/>
      </c>
      <c r="J134" s="13" t="str">
        <f t="shared" si="34"/>
        <v/>
      </c>
      <c r="K134" s="13" t="str">
        <f t="shared" si="34"/>
        <v/>
      </c>
      <c r="L134" s="13" t="str">
        <f t="shared" si="34"/>
        <v/>
      </c>
      <c r="M134" s="13" t="str">
        <f t="shared" si="34"/>
        <v/>
      </c>
      <c r="N134" s="13"/>
      <c r="O134" s="9"/>
      <c r="Q134" t="s">
        <v>31</v>
      </c>
    </row>
    <row r="135" spans="1:17" hidden="1" x14ac:dyDescent="0.25">
      <c r="A135" s="35"/>
      <c r="B135" s="45" t="s">
        <v>37</v>
      </c>
      <c r="C135" s="46" t="str">
        <f>IF(A135="","",VLOOKUP($A130,IF(LEN(A135)=2,MSB,MSA),VLOOKUP(LEFT(A135,1),Teams,4,FALSE),FALSE))</f>
        <v/>
      </c>
      <c r="D135" s="46" t="str">
        <f t="shared" si="33"/>
        <v/>
      </c>
      <c r="E135" s="47"/>
      <c r="F135" s="48">
        <v>2</v>
      </c>
      <c r="G135" s="5"/>
      <c r="H135" s="13" t="str">
        <f t="shared" si="34"/>
        <v/>
      </c>
      <c r="I135" s="13" t="str">
        <f t="shared" si="34"/>
        <v/>
      </c>
      <c r="J135" s="13" t="str">
        <f t="shared" si="34"/>
        <v/>
      </c>
      <c r="K135" s="13" t="str">
        <f t="shared" si="34"/>
        <v/>
      </c>
      <c r="L135" s="13" t="str">
        <f t="shared" si="34"/>
        <v/>
      </c>
      <c r="M135" s="13" t="str">
        <f t="shared" si="34"/>
        <v/>
      </c>
      <c r="N135" s="13"/>
      <c r="O135" s="9"/>
    </row>
    <row r="136" spans="1:17" hidden="1" x14ac:dyDescent="0.25">
      <c r="A136" s="35"/>
      <c r="B136" s="45" t="s">
        <v>59</v>
      </c>
      <c r="C136" s="46" t="str">
        <f>IF(A136="","",VLOOKUP($A130,IF(LEN(A136)=2,MSB,MSA),VLOOKUP(LEFT(A136,1),Teams,4,FALSE),FALSE))</f>
        <v/>
      </c>
      <c r="D136" s="46" t="str">
        <f t="shared" si="33"/>
        <v/>
      </c>
      <c r="E136" s="47"/>
      <c r="F136" s="48">
        <v>1</v>
      </c>
      <c r="G136" s="5"/>
      <c r="H136" s="13" t="str">
        <f t="shared" si="34"/>
        <v/>
      </c>
      <c r="I136" s="13" t="str">
        <f t="shared" si="34"/>
        <v/>
      </c>
      <c r="J136" s="13" t="str">
        <f t="shared" si="34"/>
        <v/>
      </c>
      <c r="K136" s="13" t="str">
        <f t="shared" si="34"/>
        <v/>
      </c>
      <c r="L136" s="13" t="str">
        <f t="shared" si="34"/>
        <v/>
      </c>
      <c r="M136" s="13" t="str">
        <f t="shared" si="34"/>
        <v/>
      </c>
      <c r="N136" s="13">
        <f>21-SUM(H131:M136)</f>
        <v>15</v>
      </c>
      <c r="O136" s="9"/>
      <c r="Q136" t="s">
        <v>31</v>
      </c>
    </row>
    <row r="137" spans="1:17" ht="13" x14ac:dyDescent="0.3">
      <c r="A137" s="53" t="s">
        <v>23</v>
      </c>
      <c r="B137" s="40"/>
      <c r="C137" s="49" t="s">
        <v>56</v>
      </c>
      <c r="D137" s="52"/>
      <c r="E137" s="41"/>
      <c r="F137" s="34"/>
      <c r="G137" s="5"/>
      <c r="H137" s="13"/>
      <c r="I137" s="13"/>
      <c r="J137" s="13"/>
      <c r="K137" s="13"/>
      <c r="L137" s="13"/>
      <c r="M137" s="13"/>
      <c r="N137" s="13"/>
      <c r="O137" s="9" t="s">
        <v>15</v>
      </c>
    </row>
    <row r="138" spans="1:17" x14ac:dyDescent="0.25">
      <c r="A138" s="35" t="s">
        <v>378</v>
      </c>
      <c r="B138" s="45">
        <v>1</v>
      </c>
      <c r="C138" s="46" t="str">
        <f>IF(A138="","",VLOOKUP($A137,IF(LEN(A138)=2,MSB,MSA),VLOOKUP(LEFT(A138,1),Teams,4,FALSE),FALSE))</f>
        <v>Xander Wagjiani</v>
      </c>
      <c r="D138" s="46" t="str">
        <f t="shared" ref="D138:D143" si="35">IF(A138="","",VLOOKUP(LEFT(A138,1),Teams,2,FALSE))</f>
        <v>Crawley</v>
      </c>
      <c r="E138" s="47" t="s">
        <v>409</v>
      </c>
      <c r="F138" s="48">
        <v>6</v>
      </c>
      <c r="G138" s="5"/>
      <c r="H138" s="13">
        <f t="shared" ref="H138:M143" si="36">IF($A138="","",IF(LEFT($A138,1)=H$11,$F138,""))</f>
        <v>6</v>
      </c>
      <c r="I138" s="13" t="str">
        <f t="shared" si="36"/>
        <v/>
      </c>
      <c r="J138" s="13" t="str">
        <f t="shared" si="36"/>
        <v/>
      </c>
      <c r="K138" s="13" t="str">
        <f t="shared" si="36"/>
        <v/>
      </c>
      <c r="L138" s="13" t="str">
        <f t="shared" si="36"/>
        <v/>
      </c>
      <c r="M138" s="13" t="str">
        <f t="shared" si="36"/>
        <v/>
      </c>
      <c r="N138" s="13"/>
      <c r="O138" s="9"/>
      <c r="Q138" t="s">
        <v>33</v>
      </c>
    </row>
    <row r="139" spans="1:17" x14ac:dyDescent="0.25">
      <c r="A139" s="35" t="s">
        <v>369</v>
      </c>
      <c r="B139" s="45">
        <v>2</v>
      </c>
      <c r="C139" s="46" t="str">
        <f>IF(A139="","",VLOOKUP($A137,IF(LEN(A139)=2,MSB,MSA),VLOOKUP(LEFT(A139,1),Teams,4,FALSE),FALSE))</f>
        <v>Zach Thomas</v>
      </c>
      <c r="D139" s="46" t="str">
        <f t="shared" si="35"/>
        <v>Horsham Blue Star</v>
      </c>
      <c r="E139" s="47" t="s">
        <v>410</v>
      </c>
      <c r="F139" s="48">
        <v>5</v>
      </c>
      <c r="G139" s="5"/>
      <c r="H139" s="13" t="str">
        <f t="shared" si="36"/>
        <v/>
      </c>
      <c r="I139" s="13" t="str">
        <f t="shared" si="36"/>
        <v/>
      </c>
      <c r="J139" s="13">
        <f t="shared" si="36"/>
        <v>5</v>
      </c>
      <c r="K139" s="13" t="str">
        <f t="shared" si="36"/>
        <v/>
      </c>
      <c r="L139" s="13" t="str">
        <f t="shared" si="36"/>
        <v/>
      </c>
      <c r="M139" s="13" t="str">
        <f t="shared" si="36"/>
        <v/>
      </c>
      <c r="N139" s="13"/>
      <c r="O139" s="9"/>
      <c r="Q139" t="s">
        <v>33</v>
      </c>
    </row>
    <row r="140" spans="1:17" x14ac:dyDescent="0.25">
      <c r="A140" s="35" t="s">
        <v>383</v>
      </c>
      <c r="B140" s="45" t="s">
        <v>36</v>
      </c>
      <c r="C140" s="46" t="str">
        <f>IF(A140="","",VLOOKUP($A137,IF(LEN(A140)=2,MSB,MSA),VLOOKUP(LEFT(A140,1),Teams,4,FALSE),FALSE))</f>
        <v>Rohan Barnes</v>
      </c>
      <c r="D140" s="46" t="str">
        <f t="shared" si="35"/>
        <v>Haywards Heath</v>
      </c>
      <c r="E140" s="47" t="s">
        <v>411</v>
      </c>
      <c r="F140" s="48">
        <v>4</v>
      </c>
      <c r="G140" s="5"/>
      <c r="H140" s="13" t="str">
        <f t="shared" si="36"/>
        <v/>
      </c>
      <c r="I140" s="13" t="str">
        <f t="shared" si="36"/>
        <v/>
      </c>
      <c r="J140" s="13" t="str">
        <f t="shared" si="36"/>
        <v/>
      </c>
      <c r="K140" s="13" t="str">
        <f t="shared" si="36"/>
        <v/>
      </c>
      <c r="L140" s="13" t="str">
        <f t="shared" si="36"/>
        <v/>
      </c>
      <c r="M140" s="13">
        <f t="shared" si="36"/>
        <v>4</v>
      </c>
      <c r="N140" s="13"/>
      <c r="O140" s="9"/>
    </row>
    <row r="141" spans="1:17" x14ac:dyDescent="0.25">
      <c r="A141" s="35" t="s">
        <v>374</v>
      </c>
      <c r="B141" s="45" t="s">
        <v>21</v>
      </c>
      <c r="C141" s="46" t="str">
        <f>IF(A141="","",VLOOKUP($A137,IF(LEN(A141)=2,MSB,MSA),VLOOKUP(LEFT(A141,1),Teams,4,FALSE),FALSE))</f>
        <v>Tyler-Storm Alderson</v>
      </c>
      <c r="D141" s="46" t="str">
        <f t="shared" si="35"/>
        <v>East Grinstead</v>
      </c>
      <c r="E141" s="47" t="s">
        <v>413</v>
      </c>
      <c r="F141" s="48">
        <v>3</v>
      </c>
      <c r="G141" s="5"/>
      <c r="H141" s="13" t="str">
        <f t="shared" si="36"/>
        <v/>
      </c>
      <c r="I141" s="13" t="str">
        <f t="shared" si="36"/>
        <v/>
      </c>
      <c r="J141" s="13" t="str">
        <f t="shared" si="36"/>
        <v/>
      </c>
      <c r="K141" s="13">
        <f t="shared" si="36"/>
        <v>3</v>
      </c>
      <c r="L141" s="13" t="str">
        <f t="shared" si="36"/>
        <v/>
      </c>
      <c r="M141" s="13" t="str">
        <f t="shared" si="36"/>
        <v/>
      </c>
      <c r="N141" s="13"/>
      <c r="O141" s="9"/>
      <c r="Q141" t="s">
        <v>33</v>
      </c>
    </row>
    <row r="142" spans="1:17" x14ac:dyDescent="0.25">
      <c r="A142" s="35" t="s">
        <v>384</v>
      </c>
      <c r="B142" s="45" t="s">
        <v>37</v>
      </c>
      <c r="C142" s="46" t="str">
        <f>IF(A142="","",VLOOKUP($A137,IF(LEN(A142)=2,MSB,MSA),VLOOKUP(LEFT(A142,1),Teams,4,FALSE),FALSE))</f>
        <v>Archie Windham</v>
      </c>
      <c r="D142" s="46" t="str">
        <f t="shared" si="35"/>
        <v>Worthing</v>
      </c>
      <c r="E142" s="47" t="s">
        <v>414</v>
      </c>
      <c r="F142" s="48">
        <v>2</v>
      </c>
      <c r="G142" s="5"/>
      <c r="H142" s="13" t="str">
        <f t="shared" si="36"/>
        <v/>
      </c>
      <c r="I142" s="13" t="str">
        <f t="shared" si="36"/>
        <v/>
      </c>
      <c r="J142" s="13" t="str">
        <f t="shared" si="36"/>
        <v/>
      </c>
      <c r="K142" s="13" t="str">
        <f t="shared" si="36"/>
        <v/>
      </c>
      <c r="L142" s="13">
        <f t="shared" si="36"/>
        <v>2</v>
      </c>
      <c r="M142" s="13" t="str">
        <f t="shared" si="36"/>
        <v/>
      </c>
      <c r="N142" s="13"/>
      <c r="O142" s="9"/>
    </row>
    <row r="143" spans="1:17" x14ac:dyDescent="0.25">
      <c r="A143" s="35" t="s">
        <v>372</v>
      </c>
      <c r="B143" s="45" t="s">
        <v>59</v>
      </c>
      <c r="C143" s="46" t="str">
        <f>IF(A143="","",VLOOKUP($A137,IF(LEN(A143)=2,MSB,MSA),VLOOKUP(LEFT(A143,1),Teams,4,FALSE),FALSE))</f>
        <v>Finlay Hill</v>
      </c>
      <c r="D143" s="46" t="str">
        <f t="shared" si="35"/>
        <v>Chichester</v>
      </c>
      <c r="E143" s="47" t="s">
        <v>415</v>
      </c>
      <c r="F143" s="48">
        <v>1</v>
      </c>
      <c r="G143" s="5"/>
      <c r="H143" s="13" t="str">
        <f t="shared" si="36"/>
        <v/>
      </c>
      <c r="I143" s="13">
        <f t="shared" si="36"/>
        <v>1</v>
      </c>
      <c r="J143" s="13" t="str">
        <f t="shared" si="36"/>
        <v/>
      </c>
      <c r="K143" s="13" t="str">
        <f t="shared" si="36"/>
        <v/>
      </c>
      <c r="L143" s="13" t="str">
        <f t="shared" si="36"/>
        <v/>
      </c>
      <c r="M143" s="13" t="str">
        <f t="shared" si="36"/>
        <v/>
      </c>
      <c r="N143" s="13">
        <f>21-SUM(H138:M143)</f>
        <v>0</v>
      </c>
      <c r="O143" s="9"/>
      <c r="Q143" t="s">
        <v>33</v>
      </c>
    </row>
    <row r="144" spans="1:17" ht="13" x14ac:dyDescent="0.3">
      <c r="A144" s="53" t="s">
        <v>23</v>
      </c>
      <c r="B144" s="40"/>
      <c r="C144" s="49" t="s">
        <v>57</v>
      </c>
      <c r="D144" s="52"/>
      <c r="E144" s="41"/>
      <c r="F144" s="34"/>
      <c r="G144" s="5"/>
      <c r="H144" s="13"/>
      <c r="I144" s="13"/>
      <c r="J144" s="13"/>
      <c r="K144" s="13"/>
      <c r="L144" s="13"/>
      <c r="M144" s="13"/>
      <c r="N144" s="13"/>
      <c r="O144" s="9" t="s">
        <v>16</v>
      </c>
    </row>
    <row r="145" spans="1:17" x14ac:dyDescent="0.25">
      <c r="A145" s="35" t="s">
        <v>381</v>
      </c>
      <c r="B145" s="45">
        <v>1</v>
      </c>
      <c r="C145" s="46" t="str">
        <f>IF(A145="","",VLOOKUP($A144,IF(LEN(A145)=2,MSB,MSA),VLOOKUP(LEFT(A145,1),Teams,4,FALSE),FALSE))</f>
        <v>Harrison Sopp</v>
      </c>
      <c r="D145" s="46" t="str">
        <f t="shared" ref="D145:D150" si="37">IF(A145="","",VLOOKUP(LEFT(A145,1),Teams,2,FALSE))</f>
        <v>Chichester</v>
      </c>
      <c r="E145" s="47" t="s">
        <v>416</v>
      </c>
      <c r="F145" s="48">
        <v>6</v>
      </c>
      <c r="G145" s="5"/>
      <c r="H145" s="13" t="str">
        <f t="shared" ref="H145:M150" si="38">IF($A145="","",IF(LEFT($A145,1)=H$11,$F145,""))</f>
        <v/>
      </c>
      <c r="I145" s="13">
        <f t="shared" si="38"/>
        <v>6</v>
      </c>
      <c r="J145" s="13" t="str">
        <f t="shared" si="38"/>
        <v/>
      </c>
      <c r="K145" s="13" t="str">
        <f t="shared" si="38"/>
        <v/>
      </c>
      <c r="L145" s="13" t="str">
        <f t="shared" si="38"/>
        <v/>
      </c>
      <c r="M145" s="13" t="str">
        <f t="shared" si="38"/>
        <v/>
      </c>
      <c r="N145" s="13"/>
      <c r="O145" s="9"/>
      <c r="Q145" t="s">
        <v>33</v>
      </c>
    </row>
    <row r="146" spans="1:17" ht="12" customHeight="1" x14ac:dyDescent="0.25">
      <c r="A146" s="35" t="s">
        <v>379</v>
      </c>
      <c r="B146" s="45">
        <v>2</v>
      </c>
      <c r="C146" s="46" t="str">
        <f>IF(A146="","",VLOOKUP($A144,IF(LEN(A146)=2,MSB,MSA),VLOOKUP(LEFT(A146,1),Teams,4,FALSE),FALSE))</f>
        <v>Jaxon Ley</v>
      </c>
      <c r="D146" s="46" t="str">
        <f t="shared" si="37"/>
        <v>Horsham Blue Star</v>
      </c>
      <c r="E146" s="47" t="s">
        <v>417</v>
      </c>
      <c r="F146" s="48">
        <v>5</v>
      </c>
      <c r="G146" s="5"/>
      <c r="H146" s="13" t="str">
        <f t="shared" si="38"/>
        <v/>
      </c>
      <c r="I146" s="13" t="str">
        <f t="shared" si="38"/>
        <v/>
      </c>
      <c r="J146" s="13">
        <f t="shared" si="38"/>
        <v>5</v>
      </c>
      <c r="K146" s="13" t="str">
        <f t="shared" si="38"/>
        <v/>
      </c>
      <c r="L146" s="13" t="str">
        <f t="shared" si="38"/>
        <v/>
      </c>
      <c r="M146" s="13" t="str">
        <f t="shared" si="38"/>
        <v/>
      </c>
      <c r="N146" s="13"/>
      <c r="O146" s="9"/>
      <c r="Q146" t="s">
        <v>33</v>
      </c>
    </row>
    <row r="147" spans="1:17" hidden="1" x14ac:dyDescent="0.25">
      <c r="A147" s="35"/>
      <c r="B147" s="45" t="s">
        <v>36</v>
      </c>
      <c r="C147" s="46" t="str">
        <f>IF(A147="","",VLOOKUP($A144,IF(LEN(A147)=2,MSB,MSA),VLOOKUP(LEFT(A147,1),Teams,4,FALSE),FALSE))</f>
        <v/>
      </c>
      <c r="D147" s="46" t="str">
        <f t="shared" si="37"/>
        <v/>
      </c>
      <c r="E147" s="47"/>
      <c r="F147" s="48">
        <v>4</v>
      </c>
      <c r="G147" s="5"/>
      <c r="H147" s="13" t="str">
        <f t="shared" si="38"/>
        <v/>
      </c>
      <c r="I147" s="13" t="str">
        <f t="shared" si="38"/>
        <v/>
      </c>
      <c r="J147" s="13" t="str">
        <f t="shared" si="38"/>
        <v/>
      </c>
      <c r="K147" s="13" t="str">
        <f t="shared" si="38"/>
        <v/>
      </c>
      <c r="L147" s="13" t="str">
        <f t="shared" si="38"/>
        <v/>
      </c>
      <c r="M147" s="13" t="str">
        <f t="shared" si="38"/>
        <v/>
      </c>
      <c r="N147" s="13"/>
      <c r="O147" s="9"/>
    </row>
    <row r="148" spans="1:17" hidden="1" x14ac:dyDescent="0.25">
      <c r="A148" s="35"/>
      <c r="B148" s="45" t="s">
        <v>21</v>
      </c>
      <c r="C148" s="46" t="str">
        <f>IF(A148="","",VLOOKUP($A144,IF(LEN(A148)=2,MSB,MSA),VLOOKUP(LEFT(A148,1),Teams,4,FALSE),FALSE))</f>
        <v/>
      </c>
      <c r="D148" s="46" t="str">
        <f t="shared" si="37"/>
        <v/>
      </c>
      <c r="E148" s="47"/>
      <c r="F148" s="48">
        <v>3</v>
      </c>
      <c r="G148" s="5"/>
      <c r="H148" s="13" t="str">
        <f t="shared" si="38"/>
        <v/>
      </c>
      <c r="I148" s="13" t="str">
        <f t="shared" si="38"/>
        <v/>
      </c>
      <c r="J148" s="13" t="str">
        <f t="shared" si="38"/>
        <v/>
      </c>
      <c r="K148" s="13" t="str">
        <f t="shared" si="38"/>
        <v/>
      </c>
      <c r="L148" s="13" t="str">
        <f t="shared" si="38"/>
        <v/>
      </c>
      <c r="M148" s="13" t="str">
        <f t="shared" si="38"/>
        <v/>
      </c>
      <c r="N148" s="13"/>
      <c r="O148" s="9"/>
      <c r="Q148" t="s">
        <v>33</v>
      </c>
    </row>
    <row r="149" spans="1:17" hidden="1" x14ac:dyDescent="0.25">
      <c r="A149" s="35"/>
      <c r="B149" s="45" t="s">
        <v>37</v>
      </c>
      <c r="C149" s="46" t="str">
        <f>IF(A149="","",VLOOKUP($A144,IF(LEN(A149)=2,MSB,MSA),VLOOKUP(LEFT(A149,1),Teams,4,FALSE),FALSE))</f>
        <v/>
      </c>
      <c r="D149" s="46" t="str">
        <f t="shared" si="37"/>
        <v/>
      </c>
      <c r="E149" s="47"/>
      <c r="F149" s="48">
        <v>2</v>
      </c>
      <c r="G149" s="5"/>
      <c r="H149" s="13" t="str">
        <f t="shared" si="38"/>
        <v/>
      </c>
      <c r="I149" s="13" t="str">
        <f t="shared" si="38"/>
        <v/>
      </c>
      <c r="J149" s="13" t="str">
        <f t="shared" si="38"/>
        <v/>
      </c>
      <c r="K149" s="13" t="str">
        <f t="shared" si="38"/>
        <v/>
      </c>
      <c r="L149" s="13" t="str">
        <f t="shared" si="38"/>
        <v/>
      </c>
      <c r="M149" s="13" t="str">
        <f t="shared" si="38"/>
        <v/>
      </c>
      <c r="N149" s="13"/>
      <c r="O149" s="9"/>
    </row>
    <row r="150" spans="1:17" hidden="1" x14ac:dyDescent="0.25">
      <c r="A150" s="35"/>
      <c r="B150" s="45" t="s">
        <v>59</v>
      </c>
      <c r="C150" s="46" t="str">
        <f>IF(A150="","",VLOOKUP($A144,IF(LEN(A150)=2,MSB,MSA),VLOOKUP(LEFT(A150,1),Teams,4,FALSE),FALSE))</f>
        <v/>
      </c>
      <c r="D150" s="46" t="str">
        <f t="shared" si="37"/>
        <v/>
      </c>
      <c r="E150" s="47"/>
      <c r="F150" s="48">
        <v>1</v>
      </c>
      <c r="G150" s="5"/>
      <c r="H150" s="13" t="str">
        <f t="shared" si="38"/>
        <v/>
      </c>
      <c r="I150" s="13" t="str">
        <f t="shared" si="38"/>
        <v/>
      </c>
      <c r="J150" s="13" t="str">
        <f t="shared" si="38"/>
        <v/>
      </c>
      <c r="K150" s="13" t="str">
        <f t="shared" si="38"/>
        <v/>
      </c>
      <c r="L150" s="13" t="str">
        <f t="shared" si="38"/>
        <v/>
      </c>
      <c r="M150" s="13" t="str">
        <f t="shared" si="38"/>
        <v/>
      </c>
      <c r="N150" s="13">
        <f>21-SUM(H145:M150)</f>
        <v>10</v>
      </c>
      <c r="O150" s="9"/>
      <c r="Q150" t="s">
        <v>33</v>
      </c>
    </row>
    <row r="151" spans="1:17" ht="13" x14ac:dyDescent="0.3">
      <c r="A151" s="53" t="s">
        <v>6</v>
      </c>
      <c r="B151" s="40"/>
      <c r="C151" s="49" t="s">
        <v>58</v>
      </c>
      <c r="D151" s="52"/>
      <c r="E151" s="41"/>
      <c r="F151" s="34"/>
      <c r="G151" s="5"/>
      <c r="H151" s="13"/>
      <c r="I151" s="13"/>
      <c r="J151" s="13"/>
      <c r="K151" s="13"/>
      <c r="L151" s="13"/>
      <c r="M151" s="13"/>
      <c r="N151" s="13"/>
      <c r="O151" s="9" t="s">
        <v>6</v>
      </c>
    </row>
    <row r="152" spans="1:17" x14ac:dyDescent="0.25">
      <c r="A152" s="35" t="s">
        <v>369</v>
      </c>
      <c r="B152" s="45">
        <v>1</v>
      </c>
      <c r="C152" s="46" t="str">
        <f>IF(A152="","",VLOOKUP($A151,IF(LEN(A152)=2,MSB,MSA),VLOOKUP(LEFT(A152,1),Teams,4,FALSE),FALSE))</f>
        <v>Horsham Blue Star</v>
      </c>
      <c r="D152" s="46" t="str">
        <f t="shared" ref="D152:D157" si="39">IF(A152="","",VLOOKUP(LEFT(A152,1),Teams,2,FALSE))</f>
        <v>Horsham Blue Star</v>
      </c>
      <c r="E152" s="47" t="s">
        <v>516</v>
      </c>
      <c r="F152" s="48">
        <v>6</v>
      </c>
      <c r="G152" s="5"/>
      <c r="H152" s="13" t="str">
        <f t="shared" ref="H152:M167" si="40">IF($A152="","",IF(LEFT($A152,1)=H$11,$F152,""))</f>
        <v/>
      </c>
      <c r="I152" s="13" t="str">
        <f t="shared" si="40"/>
        <v/>
      </c>
      <c r="J152" s="13">
        <f t="shared" si="40"/>
        <v>6</v>
      </c>
      <c r="K152" s="13" t="str">
        <f t="shared" si="40"/>
        <v/>
      </c>
      <c r="L152" s="13" t="str">
        <f t="shared" si="40"/>
        <v/>
      </c>
      <c r="M152" s="13" t="str">
        <f t="shared" si="40"/>
        <v/>
      </c>
      <c r="N152" s="13"/>
      <c r="O152" s="9"/>
      <c r="Q152" t="s">
        <v>29</v>
      </c>
    </row>
    <row r="153" spans="1:17" x14ac:dyDescent="0.25">
      <c r="A153" s="35" t="s">
        <v>378</v>
      </c>
      <c r="B153" s="45">
        <v>2</v>
      </c>
      <c r="C153" s="46" t="str">
        <f>IF(A153="","",VLOOKUP($A151,IF(LEN(A153)=2,MSB,MSA),VLOOKUP(LEFT(A153,1),Teams,4,FALSE),FALSE))</f>
        <v>Crawley</v>
      </c>
      <c r="D153" s="46" t="str">
        <f t="shared" si="39"/>
        <v>Crawley</v>
      </c>
      <c r="E153" s="47" t="s">
        <v>517</v>
      </c>
      <c r="F153" s="48">
        <v>5</v>
      </c>
      <c r="G153" s="5"/>
      <c r="H153" s="13">
        <f t="shared" si="40"/>
        <v>5</v>
      </c>
      <c r="I153" s="13" t="str">
        <f t="shared" si="40"/>
        <v/>
      </c>
      <c r="J153" s="13" t="str">
        <f t="shared" si="40"/>
        <v/>
      </c>
      <c r="K153" s="13" t="str">
        <f t="shared" si="40"/>
        <v/>
      </c>
      <c r="L153" s="13" t="str">
        <f t="shared" si="40"/>
        <v/>
      </c>
      <c r="M153" s="13" t="str">
        <f t="shared" si="40"/>
        <v/>
      </c>
      <c r="N153" s="13"/>
      <c r="O153" s="9"/>
      <c r="Q153" t="s">
        <v>29</v>
      </c>
    </row>
    <row r="154" spans="1:17" x14ac:dyDescent="0.25">
      <c r="A154" s="35" t="s">
        <v>372</v>
      </c>
      <c r="B154" s="45" t="s">
        <v>36</v>
      </c>
      <c r="C154" s="46" t="str">
        <f>IF(A154="","",VLOOKUP($A151,IF(LEN(A154)=2,MSB,MSA),VLOOKUP(LEFT(A154,1),Teams,4,FALSE),FALSE))</f>
        <v>Chichester</v>
      </c>
      <c r="D154" s="46" t="str">
        <f t="shared" si="39"/>
        <v>Chichester</v>
      </c>
      <c r="E154" s="47" t="s">
        <v>518</v>
      </c>
      <c r="F154" s="48">
        <v>4</v>
      </c>
      <c r="G154" s="5"/>
      <c r="H154" s="13" t="str">
        <f t="shared" si="40"/>
        <v/>
      </c>
      <c r="I154" s="13">
        <f t="shared" si="40"/>
        <v>4</v>
      </c>
      <c r="J154" s="13" t="str">
        <f t="shared" si="40"/>
        <v/>
      </c>
      <c r="K154" s="13" t="str">
        <f t="shared" si="40"/>
        <v/>
      </c>
      <c r="L154" s="13" t="str">
        <f t="shared" si="40"/>
        <v/>
      </c>
      <c r="M154" s="13" t="str">
        <f t="shared" si="40"/>
        <v/>
      </c>
      <c r="N154" s="13"/>
      <c r="O154" s="9"/>
    </row>
    <row r="155" spans="1:17" x14ac:dyDescent="0.25">
      <c r="A155" s="35" t="s">
        <v>384</v>
      </c>
      <c r="B155" s="45" t="s">
        <v>21</v>
      </c>
      <c r="C155" s="46" t="str">
        <f>IF(A155="","",VLOOKUP($A151,IF(LEN(A155)=2,MSB,MSA),VLOOKUP(LEFT(A155,1),Teams,4,FALSE),FALSE))</f>
        <v>Worthing</v>
      </c>
      <c r="D155" s="46" t="str">
        <f t="shared" si="39"/>
        <v>Worthing</v>
      </c>
      <c r="E155" s="47" t="s">
        <v>519</v>
      </c>
      <c r="F155" s="48">
        <v>3</v>
      </c>
      <c r="G155" s="5"/>
      <c r="H155" s="13" t="str">
        <f t="shared" si="40"/>
        <v/>
      </c>
      <c r="I155" s="13" t="str">
        <f t="shared" si="40"/>
        <v/>
      </c>
      <c r="J155" s="13" t="str">
        <f t="shared" si="40"/>
        <v/>
      </c>
      <c r="K155" s="13" t="str">
        <f t="shared" si="40"/>
        <v/>
      </c>
      <c r="L155" s="13">
        <f t="shared" si="40"/>
        <v>3</v>
      </c>
      <c r="M155" s="13" t="str">
        <f t="shared" si="40"/>
        <v/>
      </c>
      <c r="N155" s="13"/>
      <c r="O155" s="9"/>
      <c r="Q155" t="s">
        <v>29</v>
      </c>
    </row>
    <row r="156" spans="1:17" x14ac:dyDescent="0.25">
      <c r="A156" s="35" t="s">
        <v>374</v>
      </c>
      <c r="B156" s="45" t="s">
        <v>37</v>
      </c>
      <c r="C156" s="46" t="str">
        <f>IF(A156="","",VLOOKUP($A151,IF(LEN(A156)=2,MSB,MSA),VLOOKUP(LEFT(A156,1),Teams,4,FALSE),FALSE))</f>
        <v>East Grinstead</v>
      </c>
      <c r="D156" s="46" t="str">
        <f t="shared" si="39"/>
        <v>East Grinstead</v>
      </c>
      <c r="E156" s="47" t="s">
        <v>520</v>
      </c>
      <c r="F156" s="48">
        <v>2</v>
      </c>
      <c r="G156" s="5"/>
      <c r="H156" s="13" t="str">
        <f t="shared" si="40"/>
        <v/>
      </c>
      <c r="I156" s="13" t="str">
        <f t="shared" si="40"/>
        <v/>
      </c>
      <c r="J156" s="13" t="str">
        <f t="shared" si="40"/>
        <v/>
      </c>
      <c r="K156" s="13">
        <f t="shared" si="40"/>
        <v>2</v>
      </c>
      <c r="L156" s="13" t="str">
        <f t="shared" si="40"/>
        <v/>
      </c>
      <c r="M156" s="13" t="str">
        <f t="shared" si="40"/>
        <v/>
      </c>
      <c r="N156" s="13"/>
      <c r="O156" s="9"/>
    </row>
    <row r="157" spans="1:17" hidden="1" x14ac:dyDescent="0.25">
      <c r="A157" s="35"/>
      <c r="B157" s="45" t="s">
        <v>59</v>
      </c>
      <c r="C157" s="46" t="str">
        <f>IF(A157="","",VLOOKUP($A151,IF(LEN(A157)=2,MSB,MSA),VLOOKUP(LEFT(A157,1),Teams,4,FALSE),FALSE))</f>
        <v/>
      </c>
      <c r="D157" s="46" t="str">
        <f t="shared" si="39"/>
        <v/>
      </c>
      <c r="E157" s="47"/>
      <c r="F157" s="48">
        <v>1</v>
      </c>
      <c r="G157" s="5"/>
      <c r="H157" s="13" t="str">
        <f t="shared" si="40"/>
        <v/>
      </c>
      <c r="I157" s="13" t="str">
        <f t="shared" si="40"/>
        <v/>
      </c>
      <c r="J157" s="13" t="str">
        <f t="shared" si="40"/>
        <v/>
      </c>
      <c r="K157" s="13" t="str">
        <f t="shared" si="40"/>
        <v/>
      </c>
      <c r="L157" s="13" t="str">
        <f t="shared" si="40"/>
        <v/>
      </c>
      <c r="M157" s="13" t="str">
        <f t="shared" si="40"/>
        <v/>
      </c>
      <c r="N157" s="13">
        <f>21-SUM(H152:M157)</f>
        <v>1</v>
      </c>
      <c r="O157" s="9"/>
      <c r="Q157" t="s">
        <v>29</v>
      </c>
    </row>
    <row r="158" spans="1:17" ht="13" x14ac:dyDescent="0.3">
      <c r="A158" s="42">
        <v>100</v>
      </c>
      <c r="B158" s="40"/>
      <c r="C158" s="43" t="s">
        <v>89</v>
      </c>
      <c r="D158" s="24"/>
      <c r="E158" s="44"/>
      <c r="F158" s="34"/>
      <c r="G158" s="5"/>
      <c r="H158" s="12"/>
      <c r="I158" s="12"/>
      <c r="J158" s="12"/>
      <c r="K158" s="12"/>
      <c r="L158" s="13"/>
      <c r="M158" s="13"/>
      <c r="N158" s="13"/>
      <c r="O158" s="9" t="s">
        <v>99</v>
      </c>
    </row>
    <row r="159" spans="1:17" x14ac:dyDescent="0.25">
      <c r="A159" s="35" t="s">
        <v>378</v>
      </c>
      <c r="B159" s="45">
        <v>1</v>
      </c>
      <c r="C159" s="46" t="str">
        <f>IF(A159="","",VLOOKUP($A158,IF(LEN(A159)=2,WSB,WSA),VLOOKUP(LEFT(A159,1),Teams,4,FALSE),FALSE))</f>
        <v>Isabella Carroll</v>
      </c>
      <c r="D159" s="46" t="str">
        <f t="shared" ref="D159:D164" si="41">IF(A159="","",VLOOKUP(LEFT(A159,1),Teams,2,FALSE))</f>
        <v>Crawley</v>
      </c>
      <c r="E159" s="47" t="s">
        <v>459</v>
      </c>
      <c r="F159" s="48">
        <v>6</v>
      </c>
      <c r="G159" s="5"/>
      <c r="H159" s="13">
        <f t="shared" si="40"/>
        <v>6</v>
      </c>
      <c r="I159" s="13" t="str">
        <f t="shared" si="40"/>
        <v/>
      </c>
      <c r="J159" s="13" t="str">
        <f t="shared" si="40"/>
        <v/>
      </c>
      <c r="K159" s="13" t="str">
        <f t="shared" si="40"/>
        <v/>
      </c>
      <c r="L159" s="13" t="str">
        <f t="shared" si="40"/>
        <v/>
      </c>
      <c r="M159" s="13" t="str">
        <f t="shared" si="40"/>
        <v/>
      </c>
      <c r="N159" s="13"/>
      <c r="O159" s="9"/>
      <c r="Q159" t="s">
        <v>24</v>
      </c>
    </row>
    <row r="160" spans="1:17" x14ac:dyDescent="0.25">
      <c r="A160" s="35" t="s">
        <v>369</v>
      </c>
      <c r="B160" s="45">
        <v>2</v>
      </c>
      <c r="C160" s="46" t="str">
        <f>IF(A160="","",VLOOKUP($A158,IF(LEN(A160)=2,WSB,WSA),VLOOKUP(LEFT(A160,1),Teams,4,FALSE),FALSE))</f>
        <v>Amelie Bonner</v>
      </c>
      <c r="D160" s="46" t="str">
        <f t="shared" si="41"/>
        <v>Horsham Blue Star</v>
      </c>
      <c r="E160" s="47" t="s">
        <v>460</v>
      </c>
      <c r="F160" s="48">
        <v>5</v>
      </c>
      <c r="G160" s="5"/>
      <c r="H160" s="13" t="str">
        <f t="shared" si="40"/>
        <v/>
      </c>
      <c r="I160" s="13" t="str">
        <f t="shared" si="40"/>
        <v/>
      </c>
      <c r="J160" s="13">
        <f t="shared" si="40"/>
        <v>5</v>
      </c>
      <c r="K160" s="13" t="str">
        <f t="shared" si="40"/>
        <v/>
      </c>
      <c r="L160" s="13" t="str">
        <f t="shared" si="40"/>
        <v/>
      </c>
      <c r="M160" s="13" t="str">
        <f t="shared" si="40"/>
        <v/>
      </c>
      <c r="N160" s="13"/>
      <c r="O160" s="9"/>
      <c r="Q160" t="s">
        <v>24</v>
      </c>
    </row>
    <row r="161" spans="1:17" x14ac:dyDescent="0.25">
      <c r="A161" s="35" t="s">
        <v>384</v>
      </c>
      <c r="B161" s="45" t="s">
        <v>36</v>
      </c>
      <c r="C161" s="46" t="str">
        <f>IF(A161="","",VLOOKUP($A158,IF(LEN(A161)=2,WSB,WSA),VLOOKUP(LEFT(A161,1),Teams,4,FALSE),FALSE))</f>
        <v>Jemima Cornwall</v>
      </c>
      <c r="D161" s="46" t="str">
        <f t="shared" si="41"/>
        <v>Worthing</v>
      </c>
      <c r="E161" s="47" t="s">
        <v>461</v>
      </c>
      <c r="F161" s="48">
        <v>4</v>
      </c>
      <c r="G161" s="5"/>
      <c r="H161" s="13" t="str">
        <f t="shared" si="40"/>
        <v/>
      </c>
      <c r="I161" s="13" t="str">
        <f t="shared" si="40"/>
        <v/>
      </c>
      <c r="J161" s="13" t="str">
        <f t="shared" si="40"/>
        <v/>
      </c>
      <c r="K161" s="13" t="str">
        <f t="shared" si="40"/>
        <v/>
      </c>
      <c r="L161" s="13">
        <f t="shared" si="40"/>
        <v>4</v>
      </c>
      <c r="M161" s="13" t="str">
        <f t="shared" si="40"/>
        <v/>
      </c>
      <c r="N161" s="13"/>
      <c r="O161" s="9"/>
    </row>
    <row r="162" spans="1:17" x14ac:dyDescent="0.25">
      <c r="A162" s="35" t="s">
        <v>374</v>
      </c>
      <c r="B162" s="45" t="s">
        <v>21</v>
      </c>
      <c r="C162" s="46" t="str">
        <f>IF(A162="","",VLOOKUP($A158,IF(LEN(A162)=2,WSB,WSA),VLOOKUP(LEFT(A162,1),Teams,4,FALSE),FALSE))</f>
        <v>Evie Tyler</v>
      </c>
      <c r="D162" s="46" t="str">
        <f t="shared" si="41"/>
        <v>East Grinstead</v>
      </c>
      <c r="E162" s="47" t="s">
        <v>462</v>
      </c>
      <c r="F162" s="48">
        <v>3</v>
      </c>
      <c r="G162" s="5"/>
      <c r="H162" s="13" t="str">
        <f t="shared" si="40"/>
        <v/>
      </c>
      <c r="I162" s="13" t="str">
        <f t="shared" si="40"/>
        <v/>
      </c>
      <c r="J162" s="13" t="str">
        <f t="shared" si="40"/>
        <v/>
      </c>
      <c r="K162" s="13">
        <f t="shared" si="40"/>
        <v>3</v>
      </c>
      <c r="L162" s="13" t="str">
        <f t="shared" si="40"/>
        <v/>
      </c>
      <c r="M162" s="13" t="str">
        <f t="shared" si="40"/>
        <v/>
      </c>
      <c r="N162" s="13"/>
      <c r="O162" s="9"/>
      <c r="Q162" t="s">
        <v>24</v>
      </c>
    </row>
    <row r="163" spans="1:17" x14ac:dyDescent="0.25">
      <c r="A163" s="35" t="s">
        <v>372</v>
      </c>
      <c r="B163" s="45" t="s">
        <v>37</v>
      </c>
      <c r="C163" s="46" t="str">
        <f>IF(A163="","",VLOOKUP($A158,IF(LEN(A163)=2,WSB,WSA),VLOOKUP(LEFT(A163,1),Teams,4,FALSE),FALSE))</f>
        <v>Xanthe Austin</v>
      </c>
      <c r="D163" s="46" t="str">
        <f t="shared" si="41"/>
        <v>Chichester</v>
      </c>
      <c r="E163" s="47" t="s">
        <v>463</v>
      </c>
      <c r="F163" s="48">
        <v>2</v>
      </c>
      <c r="G163" s="5"/>
      <c r="H163" s="13" t="str">
        <f t="shared" si="40"/>
        <v/>
      </c>
      <c r="I163" s="13">
        <f t="shared" si="40"/>
        <v>2</v>
      </c>
      <c r="J163" s="13" t="str">
        <f t="shared" si="40"/>
        <v/>
      </c>
      <c r="K163" s="13" t="str">
        <f t="shared" si="40"/>
        <v/>
      </c>
      <c r="L163" s="13" t="str">
        <f t="shared" si="40"/>
        <v/>
      </c>
      <c r="M163" s="13" t="str">
        <f t="shared" si="40"/>
        <v/>
      </c>
      <c r="N163" s="13"/>
      <c r="O163" s="9"/>
    </row>
    <row r="164" spans="1:17" ht="2.25" hidden="1" customHeight="1" x14ac:dyDescent="0.25">
      <c r="A164" s="35"/>
      <c r="B164" s="45" t="s">
        <v>59</v>
      </c>
      <c r="C164" s="46" t="str">
        <f>IF(A164="","",VLOOKUP($A158,IF(LEN(A164)=2,WSB,WSA),VLOOKUP(LEFT(A164,1),Teams,4,FALSE),FALSE))</f>
        <v/>
      </c>
      <c r="D164" s="46" t="str">
        <f t="shared" si="41"/>
        <v/>
      </c>
      <c r="E164" s="47"/>
      <c r="F164" s="48">
        <v>1</v>
      </c>
      <c r="G164" s="5"/>
      <c r="H164" s="13" t="str">
        <f t="shared" si="40"/>
        <v/>
      </c>
      <c r="I164" s="13" t="str">
        <f t="shared" si="40"/>
        <v/>
      </c>
      <c r="J164" s="13" t="str">
        <f t="shared" si="40"/>
        <v/>
      </c>
      <c r="K164" s="13" t="str">
        <f t="shared" si="40"/>
        <v/>
      </c>
      <c r="L164" s="13" t="str">
        <f t="shared" si="40"/>
        <v/>
      </c>
      <c r="M164" s="13" t="str">
        <f t="shared" si="40"/>
        <v/>
      </c>
      <c r="N164" s="13">
        <f>21-SUM(H159:M164)</f>
        <v>1</v>
      </c>
      <c r="O164" s="9"/>
      <c r="Q164" t="s">
        <v>24</v>
      </c>
    </row>
    <row r="165" spans="1:17" ht="13" x14ac:dyDescent="0.3">
      <c r="A165" s="42">
        <v>100</v>
      </c>
      <c r="B165" s="40"/>
      <c r="C165" s="49" t="s">
        <v>90</v>
      </c>
      <c r="D165" s="24"/>
      <c r="E165" s="44"/>
      <c r="F165" s="34"/>
      <c r="G165" s="5"/>
      <c r="H165" s="13"/>
      <c r="I165" s="13"/>
      <c r="J165" s="13"/>
      <c r="K165" s="13"/>
      <c r="L165" s="13"/>
      <c r="M165" s="13"/>
      <c r="N165" s="13"/>
      <c r="O165" s="9" t="s">
        <v>100</v>
      </c>
    </row>
    <row r="166" spans="1:17" x14ac:dyDescent="0.25">
      <c r="A166" s="50" t="s">
        <v>379</v>
      </c>
      <c r="B166" s="45">
        <v>1</v>
      </c>
      <c r="C166" s="46" t="str">
        <f>IF(A166="","",VLOOKUP($A165,IF(LEN(A166)=2,WSB,WSA),VLOOKUP(LEFT(A166,1),Teams,4,FALSE),FALSE))</f>
        <v>Olivia Poru</v>
      </c>
      <c r="D166" s="46" t="str">
        <f t="shared" ref="D166:D171" si="42">IF(A166="","",VLOOKUP(LEFT(A166,1),Teams,2,FALSE))</f>
        <v>Horsham Blue Star</v>
      </c>
      <c r="E166" s="47" t="s">
        <v>464</v>
      </c>
      <c r="F166" s="48">
        <v>6</v>
      </c>
      <c r="G166" s="5"/>
      <c r="H166" s="13" t="str">
        <f t="shared" si="40"/>
        <v/>
      </c>
      <c r="I166" s="13" t="str">
        <f t="shared" si="40"/>
        <v/>
      </c>
      <c r="J166" s="13">
        <f t="shared" si="40"/>
        <v>6</v>
      </c>
      <c r="K166" s="13" t="str">
        <f t="shared" si="40"/>
        <v/>
      </c>
      <c r="L166" s="13" t="str">
        <f t="shared" si="40"/>
        <v/>
      </c>
      <c r="M166" s="13" t="str">
        <f t="shared" si="40"/>
        <v/>
      </c>
      <c r="N166" s="13"/>
      <c r="O166" s="9"/>
      <c r="Q166" t="s">
        <v>24</v>
      </c>
    </row>
    <row r="167" spans="1:17" x14ac:dyDescent="0.25">
      <c r="A167" s="50" t="s">
        <v>407</v>
      </c>
      <c r="B167" s="45">
        <v>2</v>
      </c>
      <c r="C167" s="46" t="str">
        <f>IF(A167="","",VLOOKUP($A165,IF(LEN(A167)=2,WSB,WSA),VLOOKUP(LEFT(A167,1),Teams,4,FALSE),FALSE))</f>
        <v>Molly Newton</v>
      </c>
      <c r="D167" s="46" t="str">
        <f t="shared" si="42"/>
        <v>Worthing</v>
      </c>
      <c r="E167" s="47" t="s">
        <v>461</v>
      </c>
      <c r="F167" s="48">
        <v>5</v>
      </c>
      <c r="G167" s="5"/>
      <c r="H167" s="13" t="str">
        <f t="shared" si="40"/>
        <v/>
      </c>
      <c r="I167" s="13" t="str">
        <f t="shared" si="40"/>
        <v/>
      </c>
      <c r="J167" s="13" t="str">
        <f t="shared" si="40"/>
        <v/>
      </c>
      <c r="K167" s="13" t="str">
        <f t="shared" si="40"/>
        <v/>
      </c>
      <c r="L167" s="13">
        <f t="shared" si="40"/>
        <v>5</v>
      </c>
      <c r="M167" s="13" t="str">
        <f t="shared" si="40"/>
        <v/>
      </c>
      <c r="N167" s="13"/>
      <c r="O167" s="9"/>
      <c r="Q167" t="s">
        <v>24</v>
      </c>
    </row>
    <row r="168" spans="1:17" x14ac:dyDescent="0.25">
      <c r="A168" s="50" t="s">
        <v>381</v>
      </c>
      <c r="B168" s="45" t="s">
        <v>36</v>
      </c>
      <c r="C168" s="46" t="str">
        <f>IF(A168="","",VLOOKUP($A165,IF(LEN(A168)=2,WSB,WSA),VLOOKUP(LEFT(A168,1),Teams,4,FALSE),FALSE))</f>
        <v>Darcy Rose Winfield</v>
      </c>
      <c r="D168" s="46" t="str">
        <f t="shared" si="42"/>
        <v>Chichester</v>
      </c>
      <c r="E168" s="47" t="s">
        <v>465</v>
      </c>
      <c r="F168" s="48">
        <v>4</v>
      </c>
      <c r="G168" s="5"/>
      <c r="H168" s="13" t="str">
        <f t="shared" ref="H168:M171" si="43">IF($A168="","",IF(LEFT($A168,1)=H$11,$F168,""))</f>
        <v/>
      </c>
      <c r="I168" s="13">
        <f t="shared" si="43"/>
        <v>4</v>
      </c>
      <c r="J168" s="13" t="str">
        <f t="shared" si="43"/>
        <v/>
      </c>
      <c r="K168" s="13" t="str">
        <f t="shared" si="43"/>
        <v/>
      </c>
      <c r="L168" s="13" t="str">
        <f t="shared" si="43"/>
        <v/>
      </c>
      <c r="M168" s="13" t="str">
        <f t="shared" si="43"/>
        <v/>
      </c>
      <c r="N168" s="13"/>
      <c r="O168" s="9"/>
    </row>
    <row r="169" spans="1:17" x14ac:dyDescent="0.25">
      <c r="A169" s="50" t="s">
        <v>388</v>
      </c>
      <c r="B169" s="45" t="s">
        <v>21</v>
      </c>
      <c r="C169" s="46" t="str">
        <f>IF(A169="","",VLOOKUP($A165,IF(LEN(A169)=2,WSB,WSA),VLOOKUP(LEFT(A169,1),Teams,4,FALSE),FALSE))</f>
        <v>Annabel Robinson</v>
      </c>
      <c r="D169" s="46" t="str">
        <f t="shared" si="42"/>
        <v>Crawley</v>
      </c>
      <c r="E169" s="47" t="s">
        <v>462</v>
      </c>
      <c r="F169" s="48">
        <v>3</v>
      </c>
      <c r="G169" s="5"/>
      <c r="H169" s="13">
        <f t="shared" si="43"/>
        <v>3</v>
      </c>
      <c r="I169" s="13" t="str">
        <f t="shared" si="43"/>
        <v/>
      </c>
      <c r="J169" s="13" t="str">
        <f t="shared" si="43"/>
        <v/>
      </c>
      <c r="K169" s="13" t="str">
        <f t="shared" si="43"/>
        <v/>
      </c>
      <c r="L169" s="13" t="str">
        <f t="shared" si="43"/>
        <v/>
      </c>
      <c r="M169" s="13" t="str">
        <f t="shared" si="43"/>
        <v/>
      </c>
      <c r="N169" s="13"/>
      <c r="O169" s="9"/>
      <c r="Q169" t="s">
        <v>24</v>
      </c>
    </row>
    <row r="170" spans="1:17" x14ac:dyDescent="0.25">
      <c r="A170" s="50" t="s">
        <v>389</v>
      </c>
      <c r="B170" s="45" t="s">
        <v>37</v>
      </c>
      <c r="C170" s="46" t="str">
        <f>IF(A170="","",VLOOKUP($A165,IF(LEN(A170)=2,WSB,WSA),VLOOKUP(LEFT(A170,1),Teams,4,FALSE),FALSE))</f>
        <v>Rosa Knock</v>
      </c>
      <c r="D170" s="46" t="str">
        <f t="shared" si="42"/>
        <v>East Grinstead</v>
      </c>
      <c r="E170" s="47" t="s">
        <v>466</v>
      </c>
      <c r="F170" s="48">
        <v>2</v>
      </c>
      <c r="G170" s="5"/>
      <c r="H170" s="13" t="str">
        <f t="shared" si="43"/>
        <v/>
      </c>
      <c r="I170" s="13" t="str">
        <f t="shared" si="43"/>
        <v/>
      </c>
      <c r="J170" s="13" t="str">
        <f t="shared" si="43"/>
        <v/>
      </c>
      <c r="K170" s="13">
        <f t="shared" si="43"/>
        <v>2</v>
      </c>
      <c r="L170" s="13" t="str">
        <f t="shared" si="43"/>
        <v/>
      </c>
      <c r="M170" s="13" t="str">
        <f t="shared" si="43"/>
        <v/>
      </c>
      <c r="N170" s="13"/>
      <c r="O170" s="9"/>
    </row>
    <row r="171" spans="1:17" hidden="1" x14ac:dyDescent="0.25">
      <c r="A171" s="50"/>
      <c r="B171" s="45" t="s">
        <v>59</v>
      </c>
      <c r="C171" s="46" t="str">
        <f>IF(A171="","",VLOOKUP($A165,IF(LEN(A171)=2,WSB,WSA),VLOOKUP(LEFT(A171,1),Teams,4,FALSE),FALSE))</f>
        <v/>
      </c>
      <c r="D171" s="46" t="str">
        <f t="shared" si="42"/>
        <v/>
      </c>
      <c r="E171" s="47"/>
      <c r="F171" s="48">
        <v>1</v>
      </c>
      <c r="G171" s="5"/>
      <c r="H171" s="13" t="str">
        <f t="shared" si="43"/>
        <v/>
      </c>
      <c r="I171" s="13" t="str">
        <f t="shared" si="43"/>
        <v/>
      </c>
      <c r="J171" s="13" t="str">
        <f t="shared" si="43"/>
        <v/>
      </c>
      <c r="K171" s="13" t="str">
        <f t="shared" si="43"/>
        <v/>
      </c>
      <c r="L171" s="13" t="str">
        <f t="shared" si="43"/>
        <v/>
      </c>
      <c r="M171" s="13" t="str">
        <f t="shared" si="43"/>
        <v/>
      </c>
      <c r="N171" s="13">
        <f>21-SUM(H166:M171)</f>
        <v>1</v>
      </c>
      <c r="O171" s="9"/>
      <c r="Q171" t="s">
        <v>24</v>
      </c>
    </row>
    <row r="172" spans="1:17" ht="13" x14ac:dyDescent="0.3">
      <c r="A172" s="42">
        <v>200</v>
      </c>
      <c r="B172" s="40"/>
      <c r="C172" s="51" t="s">
        <v>91</v>
      </c>
      <c r="D172" s="24"/>
      <c r="E172" s="44"/>
      <c r="F172" s="34"/>
      <c r="G172" s="5"/>
      <c r="H172" s="13"/>
      <c r="I172" s="13"/>
      <c r="J172" s="13"/>
      <c r="K172" s="13"/>
      <c r="L172" s="13"/>
      <c r="M172" s="13"/>
      <c r="N172" s="13"/>
      <c r="O172" s="9" t="s">
        <v>101</v>
      </c>
    </row>
    <row r="173" spans="1:17" x14ac:dyDescent="0.25">
      <c r="A173" s="50" t="s">
        <v>369</v>
      </c>
      <c r="B173" s="45">
        <v>1</v>
      </c>
      <c r="C173" s="46" t="str">
        <f>IF(A173="","",VLOOKUP($A172,IF(LEN(A173)=2,WSB,WSA),VLOOKUP(LEFT(A173,1),Teams,4,FALSE),FALSE))</f>
        <v>Amelie Bonner</v>
      </c>
      <c r="D173" s="46" t="str">
        <f t="shared" ref="D173:D178" si="44">IF(A173="","",VLOOKUP(LEFT(A173,1),Teams,2,FALSE))</f>
        <v>Horsham Blue Star</v>
      </c>
      <c r="E173" s="47" t="s">
        <v>488</v>
      </c>
      <c r="F173" s="48">
        <v>6</v>
      </c>
      <c r="G173" s="5"/>
      <c r="H173" s="13" t="str">
        <f t="shared" ref="H173:M178" si="45">IF($A173="","",IF(LEFT($A173,1)=H$11,$F173,""))</f>
        <v/>
      </c>
      <c r="I173" s="13" t="str">
        <f t="shared" si="45"/>
        <v/>
      </c>
      <c r="J173" s="13">
        <f t="shared" si="45"/>
        <v>6</v>
      </c>
      <c r="K173" s="13" t="str">
        <f t="shared" si="45"/>
        <v/>
      </c>
      <c r="L173" s="13" t="str">
        <f t="shared" si="45"/>
        <v/>
      </c>
      <c r="M173" s="13" t="str">
        <f t="shared" si="45"/>
        <v/>
      </c>
      <c r="N173" s="13"/>
      <c r="O173" s="9"/>
      <c r="Q173" t="s">
        <v>27</v>
      </c>
    </row>
    <row r="174" spans="1:17" x14ac:dyDescent="0.25">
      <c r="A174" s="50" t="s">
        <v>378</v>
      </c>
      <c r="B174" s="45">
        <v>2</v>
      </c>
      <c r="C174" s="46" t="str">
        <f>IF(A174="","",VLOOKUP($A172,IF(LEN(A174)=2,WSB,WSA),VLOOKUP(LEFT(A174,1),Teams,4,FALSE),FALSE))</f>
        <v>Isla Atwell</v>
      </c>
      <c r="D174" s="46" t="str">
        <f t="shared" si="44"/>
        <v>Crawley</v>
      </c>
      <c r="E174" s="47" t="s">
        <v>488</v>
      </c>
      <c r="F174" s="48">
        <v>5</v>
      </c>
      <c r="G174" s="5"/>
      <c r="H174" s="13">
        <f t="shared" si="45"/>
        <v>5</v>
      </c>
      <c r="I174" s="13" t="str">
        <f t="shared" si="45"/>
        <v/>
      </c>
      <c r="J174" s="13" t="str">
        <f t="shared" si="45"/>
        <v/>
      </c>
      <c r="K174" s="13" t="str">
        <f t="shared" si="45"/>
        <v/>
      </c>
      <c r="L174" s="13" t="str">
        <f t="shared" si="45"/>
        <v/>
      </c>
      <c r="M174" s="13" t="str">
        <f t="shared" si="45"/>
        <v/>
      </c>
      <c r="N174" s="13"/>
      <c r="O174" s="9"/>
      <c r="Q174" t="s">
        <v>27</v>
      </c>
    </row>
    <row r="175" spans="1:17" x14ac:dyDescent="0.25">
      <c r="A175" s="50" t="s">
        <v>374</v>
      </c>
      <c r="B175" s="45" t="s">
        <v>36</v>
      </c>
      <c r="C175" s="46" t="str">
        <f>IF(A175="","",VLOOKUP($A172,IF(LEN(A175)=2,WSB,WSA),VLOOKUP(LEFT(A175,1),Teams,4,FALSE),FALSE))</f>
        <v>Beth Mitchell</v>
      </c>
      <c r="D175" s="46" t="str">
        <f t="shared" si="44"/>
        <v>East Grinstead</v>
      </c>
      <c r="E175" s="47" t="s">
        <v>489</v>
      </c>
      <c r="F175" s="48">
        <v>4</v>
      </c>
      <c r="G175" s="5"/>
      <c r="H175" s="13" t="str">
        <f t="shared" si="45"/>
        <v/>
      </c>
      <c r="I175" s="13" t="str">
        <f t="shared" si="45"/>
        <v/>
      </c>
      <c r="J175" s="13" t="str">
        <f t="shared" si="45"/>
        <v/>
      </c>
      <c r="K175" s="13">
        <f t="shared" si="45"/>
        <v>4</v>
      </c>
      <c r="L175" s="13" t="str">
        <f t="shared" si="45"/>
        <v/>
      </c>
      <c r="M175" s="13" t="str">
        <f t="shared" si="45"/>
        <v/>
      </c>
      <c r="N175" s="13"/>
      <c r="O175" s="9"/>
    </row>
    <row r="176" spans="1:17" x14ac:dyDescent="0.25">
      <c r="A176" s="50" t="s">
        <v>384</v>
      </c>
      <c r="B176" s="45" t="s">
        <v>21</v>
      </c>
      <c r="C176" s="46" t="str">
        <f>IF(A176="","",VLOOKUP($A172,IF(LEN(A176)=2,WSB,WSA),VLOOKUP(LEFT(A176,1),Teams,4,FALSE),FALSE))</f>
        <v>Molly Newton</v>
      </c>
      <c r="D176" s="46" t="str">
        <f t="shared" si="44"/>
        <v>Worthing</v>
      </c>
      <c r="E176" s="47" t="s">
        <v>490</v>
      </c>
      <c r="F176" s="48">
        <v>3</v>
      </c>
      <c r="G176" s="5"/>
      <c r="H176" s="13" t="str">
        <f t="shared" si="45"/>
        <v/>
      </c>
      <c r="I176" s="13" t="str">
        <f t="shared" si="45"/>
        <v/>
      </c>
      <c r="J176" s="13" t="str">
        <f t="shared" si="45"/>
        <v/>
      </c>
      <c r="K176" s="13" t="str">
        <f t="shared" si="45"/>
        <v/>
      </c>
      <c r="L176" s="13">
        <f t="shared" si="45"/>
        <v>3</v>
      </c>
      <c r="M176" s="13" t="str">
        <f t="shared" si="45"/>
        <v/>
      </c>
      <c r="N176" s="13"/>
      <c r="O176" s="9"/>
      <c r="Q176" t="s">
        <v>27</v>
      </c>
    </row>
    <row r="177" spans="1:17" x14ac:dyDescent="0.25">
      <c r="A177" s="50" t="s">
        <v>372</v>
      </c>
      <c r="B177" s="45" t="s">
        <v>37</v>
      </c>
      <c r="C177" s="46" t="str">
        <f>IF(A177="","",VLOOKUP($A172,IF(LEN(A177)=2,WSB,WSA),VLOOKUP(LEFT(A177,1),Teams,4,FALSE),FALSE))</f>
        <v>Gracie Huxtable</v>
      </c>
      <c r="D177" s="46" t="str">
        <f t="shared" si="44"/>
        <v>Chichester</v>
      </c>
      <c r="E177" s="47" t="s">
        <v>491</v>
      </c>
      <c r="F177" s="48">
        <v>2</v>
      </c>
      <c r="G177" s="5"/>
      <c r="H177" s="13" t="str">
        <f t="shared" si="45"/>
        <v/>
      </c>
      <c r="I177" s="13">
        <f t="shared" si="45"/>
        <v>2</v>
      </c>
      <c r="J177" s="13" t="str">
        <f t="shared" si="45"/>
        <v/>
      </c>
      <c r="K177" s="13" t="str">
        <f t="shared" si="45"/>
        <v/>
      </c>
      <c r="L177" s="13" t="str">
        <f t="shared" si="45"/>
        <v/>
      </c>
      <c r="M177" s="13" t="str">
        <f t="shared" si="45"/>
        <v/>
      </c>
      <c r="N177" s="13"/>
      <c r="O177" s="9"/>
    </row>
    <row r="178" spans="1:17" hidden="1" x14ac:dyDescent="0.25">
      <c r="A178" s="50"/>
      <c r="B178" s="45" t="s">
        <v>59</v>
      </c>
      <c r="C178" s="46" t="str">
        <f>IF(A178="","",VLOOKUP($A172,IF(LEN(A178)=2,WSB,WSA),VLOOKUP(LEFT(A178,1),Teams,4,FALSE),FALSE))</f>
        <v/>
      </c>
      <c r="D178" s="46" t="str">
        <f t="shared" si="44"/>
        <v/>
      </c>
      <c r="E178" s="47"/>
      <c r="F178" s="48">
        <v>1</v>
      </c>
      <c r="G178" s="5"/>
      <c r="H178" s="13" t="str">
        <f t="shared" si="45"/>
        <v/>
      </c>
      <c r="I178" s="13">
        <v>0</v>
      </c>
      <c r="J178" s="13" t="str">
        <f t="shared" si="45"/>
        <v/>
      </c>
      <c r="K178" s="13" t="str">
        <f t="shared" si="45"/>
        <v/>
      </c>
      <c r="L178" s="13" t="str">
        <f t="shared" si="45"/>
        <v/>
      </c>
      <c r="M178" s="13" t="str">
        <f t="shared" si="45"/>
        <v/>
      </c>
      <c r="N178" s="13">
        <f>21-SUM(H173:M178)</f>
        <v>1</v>
      </c>
      <c r="O178" s="9"/>
      <c r="Q178" t="s">
        <v>27</v>
      </c>
    </row>
    <row r="179" spans="1:17" ht="13" x14ac:dyDescent="0.3">
      <c r="A179" s="42">
        <v>200</v>
      </c>
      <c r="B179" s="40"/>
      <c r="C179" s="49" t="s">
        <v>92</v>
      </c>
      <c r="D179" s="24"/>
      <c r="E179" s="44"/>
      <c r="F179" s="34"/>
      <c r="G179" s="5"/>
      <c r="H179" s="13"/>
      <c r="I179" s="13"/>
      <c r="J179" s="13"/>
      <c r="K179" s="13"/>
      <c r="L179" s="13"/>
      <c r="M179" s="13"/>
      <c r="N179" s="13"/>
      <c r="O179" s="9" t="s">
        <v>102</v>
      </c>
    </row>
    <row r="180" spans="1:17" x14ac:dyDescent="0.25">
      <c r="A180" s="50" t="s">
        <v>379</v>
      </c>
      <c r="B180" s="45">
        <v>1</v>
      </c>
      <c r="C180" s="46" t="str">
        <f>IF(A180="","",VLOOKUP($A179,IF(LEN(A180)=2,WSB,WSA),VLOOKUP(LEFT(A180,1),Teams,4,FALSE),FALSE))</f>
        <v>Poppy Goddard</v>
      </c>
      <c r="D180" s="46" t="str">
        <f t="shared" ref="D180:D185" si="46">IF(A180="","",VLOOKUP(LEFT(A180,1),Teams,2,FALSE))</f>
        <v>Horsham Blue Star</v>
      </c>
      <c r="E180" s="47" t="s">
        <v>492</v>
      </c>
      <c r="F180" s="48">
        <v>6</v>
      </c>
      <c r="G180" s="5"/>
      <c r="H180" s="13" t="str">
        <f t="shared" ref="H180:M185" si="47">IF($A180="","",IF(LEFT($A180,1)=H$11,$F180,""))</f>
        <v/>
      </c>
      <c r="I180" s="13" t="str">
        <f t="shared" si="47"/>
        <v/>
      </c>
      <c r="J180" s="13">
        <f t="shared" si="47"/>
        <v>6</v>
      </c>
      <c r="K180" s="13" t="str">
        <f t="shared" si="47"/>
        <v/>
      </c>
      <c r="L180" s="13" t="str">
        <f t="shared" si="47"/>
        <v/>
      </c>
      <c r="M180" s="13" t="str">
        <f t="shared" si="47"/>
        <v/>
      </c>
      <c r="N180" s="13"/>
      <c r="O180" s="9"/>
      <c r="Q180" t="s">
        <v>27</v>
      </c>
    </row>
    <row r="181" spans="1:17" x14ac:dyDescent="0.25">
      <c r="A181" s="50" t="s">
        <v>381</v>
      </c>
      <c r="B181" s="45">
        <v>2</v>
      </c>
      <c r="C181" s="46" t="str">
        <f>IF(A181="","",VLOOKUP($A179,IF(LEN(A181)=2,WSB,WSA),VLOOKUP(LEFT(A181,1),Teams,4,FALSE),FALSE))</f>
        <v>Matilda Hammond</v>
      </c>
      <c r="D181" s="46" t="str">
        <f t="shared" si="46"/>
        <v>Chichester</v>
      </c>
      <c r="E181" s="47" t="s">
        <v>494</v>
      </c>
      <c r="F181" s="48">
        <v>5</v>
      </c>
      <c r="G181" s="5"/>
      <c r="H181" s="13" t="str">
        <f t="shared" si="47"/>
        <v/>
      </c>
      <c r="I181" s="13">
        <f t="shared" si="47"/>
        <v>5</v>
      </c>
      <c r="J181" s="13" t="str">
        <f t="shared" si="47"/>
        <v/>
      </c>
      <c r="K181" s="13" t="str">
        <f t="shared" si="47"/>
        <v/>
      </c>
      <c r="L181" s="13" t="str">
        <f t="shared" si="47"/>
        <v/>
      </c>
      <c r="M181" s="13" t="str">
        <f t="shared" si="47"/>
        <v/>
      </c>
      <c r="N181" s="13"/>
      <c r="O181" s="9"/>
      <c r="Q181" t="s">
        <v>27</v>
      </c>
    </row>
    <row r="182" spans="1:17" x14ac:dyDescent="0.25">
      <c r="A182" s="50" t="s">
        <v>388</v>
      </c>
      <c r="B182" s="45" t="s">
        <v>36</v>
      </c>
      <c r="C182" s="46" t="str">
        <f>IF(A182="","",VLOOKUP($A179,IF(LEN(A182)=2,WSB,WSA),VLOOKUP(LEFT(A182,1),Teams,4,FALSE),FALSE))</f>
        <v>Leila Modarres</v>
      </c>
      <c r="D182" s="46" t="str">
        <f t="shared" si="46"/>
        <v>Crawley</v>
      </c>
      <c r="E182" s="47" t="s">
        <v>495</v>
      </c>
      <c r="F182" s="48">
        <v>4</v>
      </c>
      <c r="G182" s="5"/>
      <c r="H182" s="13">
        <f t="shared" si="47"/>
        <v>4</v>
      </c>
      <c r="I182" s="13" t="str">
        <f t="shared" si="47"/>
        <v/>
      </c>
      <c r="J182" s="13" t="str">
        <f t="shared" si="47"/>
        <v/>
      </c>
      <c r="K182" s="13" t="str">
        <f t="shared" si="47"/>
        <v/>
      </c>
      <c r="L182" s="13" t="str">
        <f t="shared" si="47"/>
        <v/>
      </c>
      <c r="M182" s="13" t="str">
        <f t="shared" si="47"/>
        <v/>
      </c>
      <c r="N182" s="13"/>
      <c r="O182" s="9"/>
    </row>
    <row r="183" spans="1:17" x14ac:dyDescent="0.25">
      <c r="A183" s="50" t="s">
        <v>389</v>
      </c>
      <c r="B183" s="45" t="s">
        <v>21</v>
      </c>
      <c r="C183" s="46" t="str">
        <f>IF(A183="","",VLOOKUP($A179,IF(LEN(A183)=2,WSB,WSA),VLOOKUP(LEFT(A183,1),Teams,4,FALSE),FALSE))</f>
        <v>Emily Robinson</v>
      </c>
      <c r="D183" s="46" t="str">
        <f t="shared" si="46"/>
        <v>East Grinstead</v>
      </c>
      <c r="E183" s="47" t="s">
        <v>496</v>
      </c>
      <c r="F183" s="48">
        <v>3</v>
      </c>
      <c r="G183" s="5"/>
      <c r="H183" s="13" t="str">
        <f t="shared" si="47"/>
        <v/>
      </c>
      <c r="I183" s="13" t="str">
        <f t="shared" si="47"/>
        <v/>
      </c>
      <c r="J183" s="13" t="str">
        <f t="shared" si="47"/>
        <v/>
      </c>
      <c r="K183" s="13">
        <f t="shared" si="47"/>
        <v>3</v>
      </c>
      <c r="L183" s="13" t="str">
        <f t="shared" si="47"/>
        <v/>
      </c>
      <c r="M183" s="13" t="str">
        <f t="shared" si="47"/>
        <v/>
      </c>
      <c r="N183" s="13"/>
      <c r="O183" s="9"/>
      <c r="Q183" t="s">
        <v>27</v>
      </c>
    </row>
    <row r="184" spans="1:17" x14ac:dyDescent="0.25">
      <c r="A184" s="50" t="s">
        <v>407</v>
      </c>
      <c r="B184" s="45" t="s">
        <v>37</v>
      </c>
      <c r="C184" s="46" t="str">
        <f>IF(A184="","",VLOOKUP($A179,IF(LEN(A184)=2,WSB,WSA),VLOOKUP(LEFT(A184,1),Teams,4,FALSE),FALSE))</f>
        <v>Lana Birdsey</v>
      </c>
      <c r="D184" s="46" t="str">
        <f t="shared" si="46"/>
        <v>Worthing</v>
      </c>
      <c r="E184" s="47" t="s">
        <v>497</v>
      </c>
      <c r="F184" s="48">
        <v>2</v>
      </c>
      <c r="G184" s="5"/>
      <c r="H184" s="13" t="str">
        <f t="shared" si="47"/>
        <v/>
      </c>
      <c r="I184" s="13" t="str">
        <f t="shared" si="47"/>
        <v/>
      </c>
      <c r="J184" s="13" t="str">
        <f t="shared" si="47"/>
        <v/>
      </c>
      <c r="K184" s="13" t="str">
        <f t="shared" si="47"/>
        <v/>
      </c>
      <c r="L184" s="13">
        <f t="shared" si="47"/>
        <v>2</v>
      </c>
      <c r="M184" s="13" t="str">
        <f t="shared" si="47"/>
        <v/>
      </c>
      <c r="N184" s="13"/>
      <c r="O184" s="9"/>
    </row>
    <row r="185" spans="1:17" hidden="1" x14ac:dyDescent="0.25">
      <c r="A185" s="50"/>
      <c r="B185" s="45" t="s">
        <v>59</v>
      </c>
      <c r="C185" s="46" t="str">
        <f>IF(A185="","",VLOOKUP($A179,IF(LEN(A185)=2,WSB,WSA),VLOOKUP(LEFT(A185,1),Teams,4,FALSE),FALSE))</f>
        <v/>
      </c>
      <c r="D185" s="46" t="str">
        <f t="shared" si="46"/>
        <v/>
      </c>
      <c r="E185" s="47"/>
      <c r="F185" s="48">
        <v>1</v>
      </c>
      <c r="G185" s="5"/>
      <c r="H185" s="13" t="str">
        <f t="shared" si="47"/>
        <v/>
      </c>
      <c r="I185" s="13" t="str">
        <f t="shared" si="47"/>
        <v/>
      </c>
      <c r="J185" s="13" t="str">
        <f t="shared" si="47"/>
        <v/>
      </c>
      <c r="K185" s="13" t="str">
        <f t="shared" si="47"/>
        <v/>
      </c>
      <c r="L185" s="13" t="str">
        <f t="shared" si="47"/>
        <v/>
      </c>
      <c r="M185" s="13" t="str">
        <f t="shared" si="47"/>
        <v/>
      </c>
      <c r="N185" s="13">
        <f>21-SUM(H180:M185)</f>
        <v>1</v>
      </c>
      <c r="O185" s="9"/>
      <c r="Q185" t="s">
        <v>27</v>
      </c>
    </row>
    <row r="186" spans="1:17" ht="13" x14ac:dyDescent="0.3">
      <c r="A186" s="42">
        <v>800</v>
      </c>
      <c r="B186" s="40"/>
      <c r="C186" s="51" t="s">
        <v>93</v>
      </c>
      <c r="D186" s="52"/>
      <c r="E186" s="44"/>
      <c r="F186" s="34"/>
      <c r="G186" s="5"/>
      <c r="H186" s="13"/>
      <c r="I186" s="13"/>
      <c r="J186" s="13"/>
      <c r="K186" s="13"/>
      <c r="L186" s="13"/>
      <c r="M186" s="13"/>
      <c r="N186" s="13"/>
      <c r="O186" s="9" t="s">
        <v>103</v>
      </c>
    </row>
    <row r="187" spans="1:17" x14ac:dyDescent="0.25">
      <c r="A187" s="75" t="s">
        <v>369</v>
      </c>
      <c r="B187" s="45">
        <v>1</v>
      </c>
      <c r="C187" s="46" t="str">
        <f>IF(A187="","",VLOOKUP($A186,IF(LEN(A187)=2,WSB,WSA),VLOOKUP(LEFT(A187,1),Teams,4,FALSE),FALSE))</f>
        <v>Tilly Anderson</v>
      </c>
      <c r="D187" s="46" t="str">
        <f t="shared" ref="D187:D192" si="48">IF(A187="","",VLOOKUP(LEFT(A187,1),Teams,2,FALSE))</f>
        <v>Horsham Blue Star</v>
      </c>
      <c r="E187" s="47" t="s">
        <v>471</v>
      </c>
      <c r="F187" s="48">
        <v>6</v>
      </c>
      <c r="G187" s="5"/>
      <c r="H187" s="13" t="str">
        <f t="shared" ref="H187:M192" si="49">IF($A187="","",IF(LEFT($A187,1)=H$11,$F187,""))</f>
        <v/>
      </c>
      <c r="I187" s="13" t="str">
        <f t="shared" si="49"/>
        <v/>
      </c>
      <c r="J187" s="13">
        <f t="shared" si="49"/>
        <v>6</v>
      </c>
      <c r="K187" s="13" t="str">
        <f t="shared" si="49"/>
        <v/>
      </c>
      <c r="L187" s="13" t="str">
        <f t="shared" si="49"/>
        <v/>
      </c>
      <c r="M187" s="13" t="str">
        <f t="shared" si="49"/>
        <v/>
      </c>
      <c r="N187" s="13"/>
      <c r="O187" s="9"/>
      <c r="Q187" t="s">
        <v>28</v>
      </c>
    </row>
    <row r="188" spans="1:17" x14ac:dyDescent="0.25">
      <c r="A188" s="75" t="s">
        <v>384</v>
      </c>
      <c r="B188" s="45">
        <v>2</v>
      </c>
      <c r="C188" s="46" t="str">
        <f>IF(A188="","",VLOOKUP($A186,IF(LEN(A188)=2,WSB,WSA),VLOOKUP(LEFT(A188,1),Teams,4,FALSE),FALSE))</f>
        <v>Willow Hickey</v>
      </c>
      <c r="D188" s="46" t="str">
        <f t="shared" si="48"/>
        <v>Worthing</v>
      </c>
      <c r="E188" s="47" t="s">
        <v>472</v>
      </c>
      <c r="F188" s="48">
        <v>5</v>
      </c>
      <c r="G188" s="5"/>
      <c r="H188" s="13" t="str">
        <f t="shared" si="49"/>
        <v/>
      </c>
      <c r="I188" s="13" t="str">
        <f t="shared" si="49"/>
        <v/>
      </c>
      <c r="J188" s="13" t="str">
        <f t="shared" si="49"/>
        <v/>
      </c>
      <c r="K188" s="13" t="str">
        <f t="shared" si="49"/>
        <v/>
      </c>
      <c r="L188" s="13">
        <f t="shared" si="49"/>
        <v>5</v>
      </c>
      <c r="M188" s="13" t="str">
        <f t="shared" si="49"/>
        <v/>
      </c>
      <c r="N188" s="13"/>
      <c r="O188" s="9"/>
      <c r="Q188" t="s">
        <v>28</v>
      </c>
    </row>
    <row r="189" spans="1:17" x14ac:dyDescent="0.25">
      <c r="A189" s="75" t="s">
        <v>372</v>
      </c>
      <c r="B189" s="45" t="s">
        <v>36</v>
      </c>
      <c r="C189" s="46" t="str">
        <f>IF(A189="","",VLOOKUP($A186,IF(LEN(A189)=2,WSB,WSA),VLOOKUP(LEFT(A189,1),Teams,4,FALSE),FALSE))</f>
        <v>Poppy Alden</v>
      </c>
      <c r="D189" s="46" t="str">
        <f t="shared" si="48"/>
        <v>Chichester</v>
      </c>
      <c r="E189" s="47" t="s">
        <v>474</v>
      </c>
      <c r="F189" s="48">
        <v>4</v>
      </c>
      <c r="G189" s="5"/>
      <c r="H189" s="13" t="str">
        <f t="shared" si="49"/>
        <v/>
      </c>
      <c r="I189" s="13">
        <f t="shared" si="49"/>
        <v>4</v>
      </c>
      <c r="J189" s="13" t="str">
        <f t="shared" si="49"/>
        <v/>
      </c>
      <c r="K189" s="13" t="str">
        <f t="shared" si="49"/>
        <v/>
      </c>
      <c r="L189" s="13" t="str">
        <f t="shared" si="49"/>
        <v/>
      </c>
      <c r="M189" s="13" t="str">
        <f t="shared" si="49"/>
        <v/>
      </c>
      <c r="N189" s="13"/>
      <c r="O189" s="9"/>
    </row>
    <row r="190" spans="1:17" x14ac:dyDescent="0.25">
      <c r="A190" s="75" t="s">
        <v>383</v>
      </c>
      <c r="B190" s="45" t="s">
        <v>21</v>
      </c>
      <c r="C190" s="46" t="str">
        <f>IF(A190="","",VLOOKUP($A186,IF(LEN(A190)=2,WSB,WSA),VLOOKUP(LEFT(A190,1),Teams,4,FALSE),FALSE))</f>
        <v>Elodie Laura</v>
      </c>
      <c r="D190" s="46" t="str">
        <f t="shared" si="48"/>
        <v>Haywards Heath</v>
      </c>
      <c r="E190" s="47" t="s">
        <v>477</v>
      </c>
      <c r="F190" s="48">
        <v>3</v>
      </c>
      <c r="G190" s="5"/>
      <c r="H190" s="13" t="str">
        <f t="shared" si="49"/>
        <v/>
      </c>
      <c r="I190" s="13" t="str">
        <f t="shared" si="49"/>
        <v/>
      </c>
      <c r="J190" s="13" t="str">
        <f t="shared" si="49"/>
        <v/>
      </c>
      <c r="K190" s="13" t="str">
        <f t="shared" si="49"/>
        <v/>
      </c>
      <c r="L190" s="13" t="str">
        <f t="shared" si="49"/>
        <v/>
      </c>
      <c r="M190" s="13">
        <f t="shared" si="49"/>
        <v>3</v>
      </c>
      <c r="N190" s="13"/>
      <c r="O190" s="9"/>
      <c r="Q190" t="s">
        <v>28</v>
      </c>
    </row>
    <row r="191" spans="1:17" x14ac:dyDescent="0.25">
      <c r="A191" s="116" t="s">
        <v>374</v>
      </c>
      <c r="B191" s="45" t="s">
        <v>37</v>
      </c>
      <c r="C191" s="46" t="str">
        <f>IF(A191="","",VLOOKUP($A186,IF(LEN(A191)=2,WSB,WSA),VLOOKUP(LEFT(A191,1),Teams,4,FALSE),FALSE))</f>
        <v>Chloe Crowley</v>
      </c>
      <c r="D191" s="46" t="str">
        <f t="shared" si="48"/>
        <v>East Grinstead</v>
      </c>
      <c r="E191" s="47" t="s">
        <v>477</v>
      </c>
      <c r="F191" s="48">
        <v>2</v>
      </c>
      <c r="G191" s="5"/>
      <c r="H191" s="13" t="str">
        <f t="shared" si="49"/>
        <v/>
      </c>
      <c r="I191" s="13" t="str">
        <f t="shared" si="49"/>
        <v/>
      </c>
      <c r="J191" s="13" t="str">
        <f t="shared" si="49"/>
        <v/>
      </c>
      <c r="K191" s="13">
        <f t="shared" si="49"/>
        <v>2</v>
      </c>
      <c r="L191" s="13" t="str">
        <f t="shared" si="49"/>
        <v/>
      </c>
      <c r="M191" s="13" t="str">
        <f t="shared" si="49"/>
        <v/>
      </c>
      <c r="N191" s="13"/>
      <c r="O191" s="9"/>
    </row>
    <row r="192" spans="1:17" hidden="1" x14ac:dyDescent="0.25">
      <c r="A192" s="29"/>
      <c r="B192" s="45" t="s">
        <v>59</v>
      </c>
      <c r="C192" s="46" t="str">
        <f>IF(A192="","",VLOOKUP($A186,IF(LEN(A192)=2,WSB,WSA),VLOOKUP(LEFT(A192,1),Teams,4,FALSE),FALSE))</f>
        <v/>
      </c>
      <c r="D192" s="46" t="str">
        <f t="shared" si="48"/>
        <v/>
      </c>
      <c r="E192" s="47"/>
      <c r="F192" s="48">
        <v>1</v>
      </c>
      <c r="G192" s="5"/>
      <c r="H192" s="13" t="str">
        <f t="shared" si="49"/>
        <v/>
      </c>
      <c r="I192" s="13" t="str">
        <f t="shared" si="49"/>
        <v/>
      </c>
      <c r="J192" s="13" t="str">
        <f t="shared" si="49"/>
        <v/>
      </c>
      <c r="K192" s="13" t="str">
        <f t="shared" si="49"/>
        <v/>
      </c>
      <c r="L192" s="13" t="str">
        <f t="shared" si="49"/>
        <v/>
      </c>
      <c r="M192" s="13" t="str">
        <f t="shared" si="49"/>
        <v/>
      </c>
      <c r="N192" s="13">
        <f>21-SUM(H187:M192)</f>
        <v>1</v>
      </c>
      <c r="O192" s="9"/>
      <c r="Q192" t="s">
        <v>28</v>
      </c>
    </row>
    <row r="193" spans="1:17" ht="13" x14ac:dyDescent="0.3">
      <c r="A193" s="42">
        <v>800</v>
      </c>
      <c r="B193" s="40"/>
      <c r="C193" s="49" t="s">
        <v>94</v>
      </c>
      <c r="D193" s="52"/>
      <c r="E193" s="44"/>
      <c r="F193" s="34"/>
      <c r="G193" s="5"/>
      <c r="H193" s="13"/>
      <c r="I193" s="13"/>
      <c r="J193" s="13"/>
      <c r="K193" s="13"/>
      <c r="L193" s="13"/>
      <c r="M193" s="13"/>
      <c r="N193" s="13"/>
      <c r="O193" s="9" t="s">
        <v>104</v>
      </c>
    </row>
    <row r="194" spans="1:17" x14ac:dyDescent="0.25">
      <c r="A194" s="35" t="s">
        <v>379</v>
      </c>
      <c r="B194" s="45">
        <v>1</v>
      </c>
      <c r="C194" s="46" t="str">
        <f>IF(A194="","",VLOOKUP($A193,IF(LEN(A194)=2,WSB,WSA),VLOOKUP(LEFT(A194,1),Teams,4,FALSE),FALSE))</f>
        <v>Meg McDonagh</v>
      </c>
      <c r="D194" s="46" t="str">
        <f t="shared" ref="D194:D199" si="50">IF(A194="","",VLOOKUP(LEFT(A194,1),Teams,2,FALSE))</f>
        <v>Horsham Blue Star</v>
      </c>
      <c r="E194" s="47" t="s">
        <v>473</v>
      </c>
      <c r="F194" s="48">
        <v>6</v>
      </c>
      <c r="G194" s="5"/>
      <c r="H194" s="13" t="str">
        <f t="shared" ref="H194:M199" si="51">IF($A194="","",IF(LEFT($A194,1)=H$11,$F194,""))</f>
        <v/>
      </c>
      <c r="I194" s="13" t="str">
        <f t="shared" si="51"/>
        <v/>
      </c>
      <c r="J194" s="13">
        <f t="shared" si="51"/>
        <v>6</v>
      </c>
      <c r="K194" s="13" t="str">
        <f t="shared" si="51"/>
        <v/>
      </c>
      <c r="L194" s="13" t="str">
        <f t="shared" si="51"/>
        <v/>
      </c>
      <c r="M194" s="13" t="str">
        <f t="shared" si="51"/>
        <v/>
      </c>
      <c r="N194" s="13"/>
      <c r="O194" s="9"/>
      <c r="Q194" t="s">
        <v>28</v>
      </c>
    </row>
    <row r="195" spans="1:17" x14ac:dyDescent="0.25">
      <c r="A195" s="35" t="s">
        <v>407</v>
      </c>
      <c r="B195" s="45">
        <v>2</v>
      </c>
      <c r="C195" s="46" t="str">
        <f>IF(A195="","",VLOOKUP($A193,IF(LEN(A195)=2,WSB,WSA),VLOOKUP(LEFT(A195,1),Teams,4,FALSE),FALSE))</f>
        <v>Nora Mason</v>
      </c>
      <c r="D195" s="46" t="str">
        <f t="shared" si="50"/>
        <v>Worthing</v>
      </c>
      <c r="E195" s="47" t="s">
        <v>475</v>
      </c>
      <c r="F195" s="48">
        <v>5</v>
      </c>
      <c r="G195" s="5"/>
      <c r="H195" s="13" t="str">
        <f t="shared" si="51"/>
        <v/>
      </c>
      <c r="I195" s="13" t="str">
        <f t="shared" si="51"/>
        <v/>
      </c>
      <c r="J195" s="13" t="str">
        <f t="shared" si="51"/>
        <v/>
      </c>
      <c r="K195" s="13" t="str">
        <f t="shared" si="51"/>
        <v/>
      </c>
      <c r="L195" s="13">
        <f t="shared" si="51"/>
        <v>5</v>
      </c>
      <c r="M195" s="13" t="str">
        <f t="shared" si="51"/>
        <v/>
      </c>
      <c r="N195" s="13"/>
      <c r="O195" s="9"/>
      <c r="Q195" t="s">
        <v>28</v>
      </c>
    </row>
    <row r="196" spans="1:17" x14ac:dyDescent="0.25">
      <c r="A196" s="35" t="s">
        <v>381</v>
      </c>
      <c r="B196" s="45" t="s">
        <v>36</v>
      </c>
      <c r="C196" s="46" t="str">
        <f>IF(A196="","",VLOOKUP($A193,IF(LEN(A196)=2,WSB,WSA),VLOOKUP(LEFT(A196,1),Teams,4,FALSE),FALSE))</f>
        <v>Leah Stopps</v>
      </c>
      <c r="D196" s="46" t="str">
        <f t="shared" si="50"/>
        <v>Chichester</v>
      </c>
      <c r="E196" s="47" t="s">
        <v>476</v>
      </c>
      <c r="F196" s="48">
        <v>4</v>
      </c>
      <c r="G196" s="5"/>
      <c r="H196" s="13" t="str">
        <f t="shared" si="51"/>
        <v/>
      </c>
      <c r="I196" s="13">
        <f t="shared" si="51"/>
        <v>4</v>
      </c>
      <c r="J196" s="13" t="str">
        <f t="shared" si="51"/>
        <v/>
      </c>
      <c r="K196" s="13" t="str">
        <f t="shared" si="51"/>
        <v/>
      </c>
      <c r="L196" s="13" t="str">
        <f t="shared" si="51"/>
        <v/>
      </c>
      <c r="M196" s="13" t="str">
        <f t="shared" si="51"/>
        <v/>
      </c>
      <c r="N196" s="13"/>
      <c r="O196" s="9"/>
    </row>
    <row r="197" spans="1:17" hidden="1" x14ac:dyDescent="0.25">
      <c r="A197" s="35"/>
      <c r="B197" s="45" t="s">
        <v>21</v>
      </c>
      <c r="C197" s="46" t="str">
        <f>IF(A197="","",VLOOKUP($A193,IF(LEN(A197)=2,WSB,WSA),VLOOKUP(LEFT(A197,1),Teams,4,FALSE),FALSE))</f>
        <v/>
      </c>
      <c r="D197" s="46" t="str">
        <f t="shared" si="50"/>
        <v/>
      </c>
      <c r="E197" s="47"/>
      <c r="F197" s="48">
        <v>3</v>
      </c>
      <c r="G197" s="5"/>
      <c r="H197" s="13" t="str">
        <f t="shared" si="51"/>
        <v/>
      </c>
      <c r="I197" s="13" t="str">
        <f t="shared" si="51"/>
        <v/>
      </c>
      <c r="J197" s="13" t="str">
        <f t="shared" si="51"/>
        <v/>
      </c>
      <c r="K197" s="13" t="str">
        <f t="shared" si="51"/>
        <v/>
      </c>
      <c r="L197" s="13" t="str">
        <f t="shared" si="51"/>
        <v/>
      </c>
      <c r="M197" s="13" t="str">
        <f t="shared" si="51"/>
        <v/>
      </c>
      <c r="N197" s="13"/>
      <c r="O197" s="9"/>
      <c r="Q197" t="s">
        <v>28</v>
      </c>
    </row>
    <row r="198" spans="1:17" hidden="1" x14ac:dyDescent="0.25">
      <c r="A198" s="35"/>
      <c r="B198" s="45" t="s">
        <v>37</v>
      </c>
      <c r="C198" s="46" t="str">
        <f>IF(A198="","",VLOOKUP($A193,IF(LEN(A198)=2,WSB,WSA),VLOOKUP(LEFT(A198,1),Teams,4,FALSE),FALSE))</f>
        <v/>
      </c>
      <c r="D198" s="46" t="str">
        <f t="shared" si="50"/>
        <v/>
      </c>
      <c r="E198" s="47"/>
      <c r="F198" s="48">
        <v>2</v>
      </c>
      <c r="G198" s="5"/>
      <c r="H198" s="13" t="str">
        <f t="shared" si="51"/>
        <v/>
      </c>
      <c r="I198" s="13" t="str">
        <f t="shared" si="51"/>
        <v/>
      </c>
      <c r="J198" s="13" t="str">
        <f t="shared" si="51"/>
        <v/>
      </c>
      <c r="K198" s="13" t="str">
        <f t="shared" si="51"/>
        <v/>
      </c>
      <c r="L198" s="13" t="str">
        <f t="shared" si="51"/>
        <v/>
      </c>
      <c r="M198" s="13" t="str">
        <f t="shared" si="51"/>
        <v/>
      </c>
      <c r="N198" s="13"/>
      <c r="O198" s="9"/>
    </row>
    <row r="199" spans="1:17" hidden="1" x14ac:dyDescent="0.25">
      <c r="A199" s="35"/>
      <c r="B199" s="45" t="s">
        <v>59</v>
      </c>
      <c r="C199" s="46" t="str">
        <f>IF(A199="","",VLOOKUP($A193,IF(LEN(A199)=2,WSB,WSA),VLOOKUP(LEFT(A199,1),Teams,4,FALSE),FALSE))</f>
        <v/>
      </c>
      <c r="D199" s="46" t="str">
        <f t="shared" si="50"/>
        <v/>
      </c>
      <c r="E199" s="47"/>
      <c r="F199" s="48">
        <v>1</v>
      </c>
      <c r="G199" s="5"/>
      <c r="H199" s="13" t="str">
        <f t="shared" si="51"/>
        <v/>
      </c>
      <c r="I199" s="13" t="str">
        <f t="shared" si="51"/>
        <v/>
      </c>
      <c r="J199" s="13" t="str">
        <f t="shared" si="51"/>
        <v/>
      </c>
      <c r="K199" s="13" t="str">
        <f t="shared" si="51"/>
        <v/>
      </c>
      <c r="L199" s="13" t="str">
        <f t="shared" si="51"/>
        <v/>
      </c>
      <c r="M199" s="13" t="str">
        <f t="shared" si="51"/>
        <v/>
      </c>
      <c r="N199" s="13">
        <f>21-SUM(H194:M199)</f>
        <v>6</v>
      </c>
      <c r="O199" s="9"/>
      <c r="Q199" t="s">
        <v>28</v>
      </c>
    </row>
    <row r="200" spans="1:17" ht="13" x14ac:dyDescent="0.3">
      <c r="A200" s="42">
        <v>1500</v>
      </c>
      <c r="B200" s="40"/>
      <c r="C200" s="51" t="s">
        <v>95</v>
      </c>
      <c r="D200" s="52"/>
      <c r="E200" s="41"/>
      <c r="F200" s="34"/>
      <c r="G200" s="5"/>
      <c r="H200" s="13"/>
      <c r="I200" s="13"/>
      <c r="J200" s="13"/>
      <c r="K200" s="13"/>
      <c r="L200" s="13"/>
      <c r="M200" s="13"/>
      <c r="N200" s="13"/>
      <c r="O200" s="9" t="s">
        <v>105</v>
      </c>
    </row>
    <row r="201" spans="1:17" x14ac:dyDescent="0.25">
      <c r="A201" s="35" t="s">
        <v>372</v>
      </c>
      <c r="B201" s="45">
        <v>1</v>
      </c>
      <c r="C201" s="46" t="str">
        <f>IF(A201="","",VLOOKUP($A200,IF(LEN(A201)=2,WSB,WSA),VLOOKUP(LEFT(A201,1),Teams,4,FALSE),FALSE))</f>
        <v>Heather Hand</v>
      </c>
      <c r="D201" s="46" t="str">
        <f t="shared" ref="D201:D206" si="52">IF(A201="","",VLOOKUP(LEFT(A201,1),Teams,2,FALSE))</f>
        <v>Chichester</v>
      </c>
      <c r="E201" s="47" t="s">
        <v>503</v>
      </c>
      <c r="F201" s="48">
        <v>6</v>
      </c>
      <c r="G201" s="5"/>
      <c r="H201" s="13" t="str">
        <f t="shared" ref="H201:M201" si="53">IF($A201="","",IF(LEFT($A201,1)=H$11,$F201,""))</f>
        <v/>
      </c>
      <c r="I201" s="13">
        <f t="shared" si="53"/>
        <v>6</v>
      </c>
      <c r="J201" s="13" t="str">
        <f t="shared" si="53"/>
        <v/>
      </c>
      <c r="K201" s="13" t="str">
        <f t="shared" si="53"/>
        <v/>
      </c>
      <c r="L201" s="13" t="str">
        <f t="shared" si="53"/>
        <v/>
      </c>
      <c r="M201" s="13" t="str">
        <f t="shared" si="53"/>
        <v/>
      </c>
      <c r="N201" s="13"/>
      <c r="O201" s="9"/>
      <c r="Q201" t="s">
        <v>30</v>
      </c>
    </row>
    <row r="202" spans="1:17" x14ac:dyDescent="0.25">
      <c r="A202" s="35" t="s">
        <v>379</v>
      </c>
      <c r="B202" s="45">
        <v>2</v>
      </c>
      <c r="C202" s="46" t="str">
        <f>IF(A202="","",VLOOKUP($A200,IF(LEN(A202)=2,WSB,WSA),VLOOKUP(LEFT(A202,1),Teams,4,FALSE),FALSE))</f>
        <v>Florence Sampson</v>
      </c>
      <c r="D202" s="46" t="str">
        <f t="shared" si="52"/>
        <v>Horsham Blue Star</v>
      </c>
      <c r="E202" s="47" t="s">
        <v>504</v>
      </c>
      <c r="F202" s="48">
        <v>5</v>
      </c>
      <c r="G202" s="5"/>
      <c r="H202" s="13" t="str">
        <f>IF($A202="","",IF(LEFT($A202,1)=H$11,$F202,""))</f>
        <v/>
      </c>
      <c r="I202" s="13"/>
      <c r="J202" s="13"/>
      <c r="K202" s="13"/>
      <c r="L202" s="13"/>
      <c r="M202" s="13"/>
      <c r="N202" s="13"/>
      <c r="O202" s="9"/>
      <c r="Q202" t="s">
        <v>30</v>
      </c>
    </row>
    <row r="203" spans="1:17" hidden="1" x14ac:dyDescent="0.25">
      <c r="A203" s="35"/>
      <c r="B203" s="45" t="s">
        <v>36</v>
      </c>
      <c r="C203" s="46" t="str">
        <f>IF(A203="","",VLOOKUP($A200,IF(LEN(A203)=2,WSB,WSA),VLOOKUP(LEFT(A203,1),Teams,4,FALSE),FALSE))</f>
        <v/>
      </c>
      <c r="D203" s="46" t="str">
        <f t="shared" si="52"/>
        <v/>
      </c>
      <c r="E203" s="47"/>
      <c r="F203" s="48">
        <v>4</v>
      </c>
      <c r="G203" s="5"/>
      <c r="H203" s="13" t="str">
        <f>IF($A203="","",IF(LEFT($A203,1)=H$11,$F203,""))</f>
        <v/>
      </c>
      <c r="I203" s="13"/>
      <c r="J203" s="13"/>
      <c r="K203" s="13"/>
      <c r="L203" s="13"/>
      <c r="M203" s="13"/>
      <c r="N203" s="13"/>
      <c r="O203" s="9"/>
    </row>
    <row r="204" spans="1:17" hidden="1" x14ac:dyDescent="0.25">
      <c r="A204" s="35"/>
      <c r="B204" s="45" t="s">
        <v>21</v>
      </c>
      <c r="C204" s="46" t="str">
        <f>IF(A204="","",VLOOKUP($A200,IF(LEN(A204)=2,WSB,WSA),VLOOKUP(LEFT(A204,1),Teams,4,FALSE),FALSE))</f>
        <v/>
      </c>
      <c r="D204" s="46" t="str">
        <f t="shared" si="52"/>
        <v/>
      </c>
      <c r="E204" s="47"/>
      <c r="F204" s="48">
        <v>3</v>
      </c>
      <c r="G204" s="5"/>
      <c r="H204" s="13" t="str">
        <f>IF($A204="","",IF(LEFT($A204,1)=H$11,$F204,""))</f>
        <v/>
      </c>
      <c r="I204" s="13"/>
      <c r="J204" s="13"/>
      <c r="K204" s="13"/>
      <c r="L204" s="13"/>
      <c r="M204" s="13"/>
      <c r="N204" s="13"/>
      <c r="O204" s="9"/>
      <c r="Q204" t="s">
        <v>30</v>
      </c>
    </row>
    <row r="205" spans="1:17" hidden="1" x14ac:dyDescent="0.25">
      <c r="A205" s="35"/>
      <c r="B205" s="45" t="s">
        <v>37</v>
      </c>
      <c r="C205" s="46" t="str">
        <f>IF(A205="","",VLOOKUP($A200,IF(LEN(A205)=2,WSB,WSA),VLOOKUP(LEFT(A205,1),Teams,4,FALSE),FALSE))</f>
        <v/>
      </c>
      <c r="D205" s="46" t="str">
        <f t="shared" si="52"/>
        <v/>
      </c>
      <c r="E205" s="47"/>
      <c r="F205" s="48">
        <v>2</v>
      </c>
      <c r="G205" s="5"/>
      <c r="H205" s="13" t="str">
        <f>IF($A205="","",IF(LEFT($A205,1)=H$11,$F205,""))</f>
        <v/>
      </c>
      <c r="I205" s="13"/>
      <c r="J205" s="13"/>
      <c r="K205" s="13"/>
      <c r="L205" s="13"/>
      <c r="M205" s="13"/>
      <c r="N205" s="13"/>
      <c r="O205" s="9"/>
    </row>
    <row r="206" spans="1:17" hidden="1" x14ac:dyDescent="0.25">
      <c r="A206" s="35"/>
      <c r="B206" s="45" t="s">
        <v>59</v>
      </c>
      <c r="C206" s="46" t="str">
        <f>IF(A206="","",VLOOKUP($A200,IF(LEN(A206)=2,WSB,WSA),VLOOKUP(LEFT(A206,1),Teams,4,FALSE),FALSE))</f>
        <v/>
      </c>
      <c r="D206" s="46" t="str">
        <f t="shared" si="52"/>
        <v/>
      </c>
      <c r="E206" s="47"/>
      <c r="F206" s="48">
        <v>1</v>
      </c>
      <c r="G206" s="5"/>
      <c r="H206" s="13" t="str">
        <f>IF($A206="","",IF(LEFT($A206,1)=H$11,$F206,""))</f>
        <v/>
      </c>
      <c r="I206" s="13"/>
      <c r="J206" s="13"/>
      <c r="K206" s="13"/>
      <c r="L206" s="13"/>
      <c r="M206" s="13"/>
      <c r="N206" s="13">
        <f>21-SUM(H201:M206)</f>
        <v>15</v>
      </c>
      <c r="O206" s="9"/>
      <c r="Q206" t="s">
        <v>30</v>
      </c>
    </row>
    <row r="207" spans="1:17" ht="13" x14ac:dyDescent="0.3">
      <c r="A207" s="42">
        <v>1500</v>
      </c>
      <c r="B207" s="40"/>
      <c r="C207" s="49" t="s">
        <v>96</v>
      </c>
      <c r="D207" s="52"/>
      <c r="E207" s="41"/>
      <c r="F207" s="34"/>
      <c r="G207" s="5"/>
      <c r="H207" s="13"/>
      <c r="I207" s="13"/>
      <c r="J207" s="13"/>
      <c r="K207" s="13"/>
      <c r="L207" s="13"/>
      <c r="M207" s="13"/>
      <c r="N207" s="13"/>
      <c r="O207" s="9" t="s">
        <v>106</v>
      </c>
    </row>
    <row r="208" spans="1:17" x14ac:dyDescent="0.25">
      <c r="A208" s="35" t="s">
        <v>381</v>
      </c>
      <c r="B208" s="45">
        <v>1</v>
      </c>
      <c r="C208" s="46" t="str">
        <f>IF(A208="","",VLOOKUP($A207,IF(LEN(A208)=2,WSB,WSA),VLOOKUP(LEFT(A208,1),Teams,4,FALSE),FALSE))</f>
        <v>Imogen Younghusband</v>
      </c>
      <c r="D208" s="46" t="str">
        <f t="shared" ref="D208:D213" si="54">IF(A208="","",VLOOKUP(LEFT(A208,1),Teams,2,FALSE))</f>
        <v>Chichester</v>
      </c>
      <c r="E208" s="47" t="s">
        <v>505</v>
      </c>
      <c r="F208" s="48">
        <v>6</v>
      </c>
      <c r="G208" s="5"/>
      <c r="H208" s="13"/>
      <c r="I208" s="13"/>
      <c r="J208" s="13"/>
      <c r="K208" s="13"/>
      <c r="L208" s="13"/>
      <c r="M208" s="13"/>
      <c r="N208" s="13"/>
      <c r="O208" s="9"/>
      <c r="Q208" t="s">
        <v>30</v>
      </c>
    </row>
    <row r="209" spans="1:17" x14ac:dyDescent="0.25">
      <c r="A209" s="35" t="s">
        <v>369</v>
      </c>
      <c r="B209" s="45">
        <v>2</v>
      </c>
      <c r="C209" s="46" t="str">
        <f>IF(A209="","",VLOOKUP($A207,IF(LEN(A209)=2,WSB,WSA),VLOOKUP(LEFT(A209,1),Teams,4,FALSE),FALSE))</f>
        <v>Sophie Prosser</v>
      </c>
      <c r="D209" s="46" t="str">
        <f t="shared" si="54"/>
        <v>Horsham Blue Star</v>
      </c>
      <c r="E209" s="47" t="s">
        <v>506</v>
      </c>
      <c r="F209" s="48">
        <v>5</v>
      </c>
      <c r="G209" s="5"/>
      <c r="H209" s="13"/>
      <c r="I209" s="13"/>
      <c r="J209" s="13"/>
      <c r="K209" s="13"/>
      <c r="L209" s="13"/>
      <c r="M209" s="13"/>
      <c r="N209" s="13"/>
      <c r="O209" s="9"/>
      <c r="Q209" t="s">
        <v>30</v>
      </c>
    </row>
    <row r="210" spans="1:17" hidden="1" x14ac:dyDescent="0.25">
      <c r="A210" s="35"/>
      <c r="B210" s="45" t="s">
        <v>36</v>
      </c>
      <c r="C210" s="46" t="str">
        <f>IF(A210="","",VLOOKUP($A207,IF(LEN(A210)=2,WSB,WSA),VLOOKUP(LEFT(A210,1),Teams,4,FALSE),FALSE))</f>
        <v/>
      </c>
      <c r="D210" s="46" t="str">
        <f t="shared" si="54"/>
        <v/>
      </c>
      <c r="E210" s="47"/>
      <c r="F210" s="48">
        <v>4</v>
      </c>
      <c r="G210" s="5"/>
      <c r="H210" s="13"/>
      <c r="I210" s="13"/>
      <c r="J210" s="13"/>
      <c r="K210" s="13"/>
      <c r="L210" s="13"/>
      <c r="M210" s="13"/>
      <c r="N210" s="13"/>
      <c r="O210" s="9"/>
    </row>
    <row r="211" spans="1:17" hidden="1" x14ac:dyDescent="0.25">
      <c r="A211" s="35"/>
      <c r="B211" s="45" t="s">
        <v>21</v>
      </c>
      <c r="C211" s="46" t="str">
        <f>IF(A211="","",VLOOKUP($A207,IF(LEN(A211)=2,WSB,WSA),VLOOKUP(LEFT(A211,1),Teams,4,FALSE),FALSE))</f>
        <v/>
      </c>
      <c r="D211" s="46" t="str">
        <f t="shared" si="54"/>
        <v/>
      </c>
      <c r="F211" s="48">
        <v>3</v>
      </c>
      <c r="G211" s="5"/>
      <c r="H211" s="13"/>
      <c r="I211" s="13"/>
      <c r="J211" s="13"/>
      <c r="K211" s="13"/>
      <c r="L211" s="13"/>
      <c r="M211" s="13"/>
      <c r="N211" s="13"/>
      <c r="O211" s="9"/>
      <c r="Q211" t="s">
        <v>30</v>
      </c>
    </row>
    <row r="212" spans="1:17" hidden="1" x14ac:dyDescent="0.25">
      <c r="A212" s="35"/>
      <c r="B212" s="45" t="s">
        <v>37</v>
      </c>
      <c r="C212" s="46" t="str">
        <f>IF(A212="","",VLOOKUP($A207,IF(LEN(A212)=2,WSB,WSA),VLOOKUP(LEFT(A212,1),Teams,4,FALSE),FALSE))</f>
        <v/>
      </c>
      <c r="D212" s="46" t="str">
        <f t="shared" si="54"/>
        <v/>
      </c>
      <c r="E212" s="47"/>
      <c r="F212" s="48">
        <v>2</v>
      </c>
      <c r="G212" s="5"/>
      <c r="H212" s="13"/>
      <c r="I212" s="13"/>
      <c r="J212" s="13"/>
      <c r="K212" s="13"/>
      <c r="L212" s="13"/>
      <c r="M212" s="13"/>
      <c r="N212" s="13"/>
      <c r="O212" s="9"/>
    </row>
    <row r="213" spans="1:17" hidden="1" x14ac:dyDescent="0.25">
      <c r="A213" s="35"/>
      <c r="B213" s="45" t="s">
        <v>59</v>
      </c>
      <c r="C213" s="46" t="str">
        <f>IF(A213="","",VLOOKUP($A207,IF(LEN(A213)=2,WSB,WSA),VLOOKUP(LEFT(A213,1),Teams,4,FALSE),FALSE))</f>
        <v/>
      </c>
      <c r="D213" s="46" t="str">
        <f t="shared" si="54"/>
        <v/>
      </c>
      <c r="E213" s="47"/>
      <c r="F213" s="48">
        <v>1</v>
      </c>
      <c r="G213" s="5"/>
      <c r="H213" s="13"/>
      <c r="I213" s="13"/>
      <c r="J213" s="13"/>
      <c r="K213" s="13"/>
      <c r="L213" s="13"/>
      <c r="M213" s="13"/>
      <c r="N213" s="13">
        <f>21-SUM(H208:M213)</f>
        <v>21</v>
      </c>
      <c r="O213" s="9"/>
      <c r="Q213" t="s">
        <v>30</v>
      </c>
    </row>
    <row r="214" spans="1:17" ht="13" x14ac:dyDescent="0.3">
      <c r="A214" s="53" t="s">
        <v>40</v>
      </c>
      <c r="B214" s="40"/>
      <c r="C214" s="49" t="s">
        <v>97</v>
      </c>
      <c r="D214" s="24"/>
      <c r="E214" s="44"/>
      <c r="F214" s="34"/>
      <c r="G214" s="5"/>
      <c r="H214" s="13"/>
      <c r="I214" s="13"/>
      <c r="J214" s="13"/>
      <c r="K214" s="13"/>
      <c r="L214" s="13"/>
      <c r="M214" s="13"/>
      <c r="N214" s="13"/>
      <c r="O214" s="9" t="s">
        <v>109</v>
      </c>
    </row>
    <row r="215" spans="1:17" x14ac:dyDescent="0.25">
      <c r="A215" s="35" t="s">
        <v>378</v>
      </c>
      <c r="B215" s="45">
        <v>1</v>
      </c>
      <c r="C215" s="46" t="str">
        <f>IF(A215="","",VLOOKUP($A214,IF(LEN(A215)=2,WSB,WSA),VLOOKUP(LEFT(A215,1),Teams,4,FALSE),FALSE))</f>
        <v>Averie Gates</v>
      </c>
      <c r="D215" s="46" t="str">
        <f t="shared" ref="D215:D220" si="55">IF(A215="","",VLOOKUP(LEFT(A215,1),Teams,2,FALSE))</f>
        <v>Crawley</v>
      </c>
      <c r="E215" s="47" t="s">
        <v>455</v>
      </c>
      <c r="F215" s="48">
        <v>6</v>
      </c>
      <c r="G215" s="5"/>
      <c r="H215" s="13">
        <f t="shared" ref="H215:M220" si="56">IF($A215="","",IF(LEFT($A215,1)=H$11,$F215,""))</f>
        <v>6</v>
      </c>
      <c r="I215" s="13" t="str">
        <f t="shared" si="56"/>
        <v/>
      </c>
      <c r="J215" s="13" t="str">
        <f t="shared" si="56"/>
        <v/>
      </c>
      <c r="K215" s="13" t="str">
        <f t="shared" si="56"/>
        <v/>
      </c>
      <c r="L215" s="13" t="str">
        <f t="shared" si="56"/>
        <v/>
      </c>
      <c r="M215" s="13" t="str">
        <f t="shared" si="56"/>
        <v/>
      </c>
      <c r="N215" s="13"/>
      <c r="O215" s="9"/>
      <c r="Q215" t="s">
        <v>26</v>
      </c>
    </row>
    <row r="216" spans="1:17" x14ac:dyDescent="0.25">
      <c r="A216" s="35" t="s">
        <v>369</v>
      </c>
      <c r="B216" s="45">
        <v>2</v>
      </c>
      <c r="C216" s="46" t="str">
        <f>IF(A216="","",VLOOKUP($A214,IF(LEN(A216)=2,WSB,WSA),VLOOKUP(LEFT(A216,1),Teams,4,FALSE),FALSE))</f>
        <v>Poppy Goddard</v>
      </c>
      <c r="D216" s="46" t="str">
        <f t="shared" si="55"/>
        <v>Horsham Blue Star</v>
      </c>
      <c r="E216" s="47" t="s">
        <v>457</v>
      </c>
      <c r="F216" s="48">
        <v>5</v>
      </c>
      <c r="G216" s="5"/>
      <c r="H216" s="13" t="str">
        <f t="shared" si="56"/>
        <v/>
      </c>
      <c r="I216" s="13" t="str">
        <f t="shared" si="56"/>
        <v/>
      </c>
      <c r="J216" s="13">
        <f t="shared" si="56"/>
        <v>5</v>
      </c>
      <c r="K216" s="13" t="str">
        <f t="shared" si="56"/>
        <v/>
      </c>
      <c r="L216" s="13" t="str">
        <f t="shared" si="56"/>
        <v/>
      </c>
      <c r="M216" s="13" t="str">
        <f t="shared" si="56"/>
        <v/>
      </c>
      <c r="N216" s="13"/>
      <c r="O216" s="9"/>
      <c r="Q216" t="s">
        <v>26</v>
      </c>
    </row>
    <row r="217" spans="1:17" x14ac:dyDescent="0.25">
      <c r="A217" s="35" t="s">
        <v>374</v>
      </c>
      <c r="B217" s="45" t="s">
        <v>36</v>
      </c>
      <c r="C217" s="46" t="str">
        <f>IF(A217="","",VLOOKUP($A214,IF(LEN(A217)=2,WSB,WSA),VLOOKUP(LEFT(A217,1),Teams,4,FALSE),FALSE))</f>
        <v>Evie Tyler</v>
      </c>
      <c r="D217" s="46" t="str">
        <f t="shared" si="55"/>
        <v>East Grinstead</v>
      </c>
      <c r="E217" s="47" t="s">
        <v>458</v>
      </c>
      <c r="F217" s="48">
        <v>4</v>
      </c>
      <c r="G217" s="5"/>
      <c r="H217" s="13" t="str">
        <f t="shared" si="56"/>
        <v/>
      </c>
      <c r="I217" s="13" t="str">
        <f t="shared" si="56"/>
        <v/>
      </c>
      <c r="J217" s="13" t="str">
        <f t="shared" si="56"/>
        <v/>
      </c>
      <c r="K217" s="13">
        <f t="shared" si="56"/>
        <v>4</v>
      </c>
      <c r="L217" s="13" t="str">
        <f t="shared" si="56"/>
        <v/>
      </c>
      <c r="M217" s="13" t="str">
        <f t="shared" si="56"/>
        <v/>
      </c>
      <c r="N217" s="13"/>
      <c r="O217" s="9"/>
    </row>
    <row r="218" spans="1:17" x14ac:dyDescent="0.25">
      <c r="A218" s="35" t="s">
        <v>372</v>
      </c>
      <c r="B218" s="45" t="s">
        <v>21</v>
      </c>
      <c r="C218" s="46" t="str">
        <f>IF(A218="","",VLOOKUP($A214,IF(LEN(A218)=2,WSB,WSA),VLOOKUP(LEFT(A218,1),Teams,4,FALSE),FALSE))</f>
        <v>Leah Stopps</v>
      </c>
      <c r="D218" s="46" t="str">
        <f t="shared" si="55"/>
        <v>Chichester</v>
      </c>
      <c r="E218" s="47" t="s">
        <v>452</v>
      </c>
      <c r="F218" s="48">
        <v>3</v>
      </c>
      <c r="G218" s="5"/>
      <c r="H218" s="13" t="str">
        <f t="shared" si="56"/>
        <v/>
      </c>
      <c r="I218" s="13">
        <f t="shared" si="56"/>
        <v>3</v>
      </c>
      <c r="J218" s="13" t="str">
        <f t="shared" si="56"/>
        <v/>
      </c>
      <c r="K218" s="13" t="str">
        <f t="shared" si="56"/>
        <v/>
      </c>
      <c r="L218" s="13" t="str">
        <f t="shared" si="56"/>
        <v/>
      </c>
      <c r="M218" s="13" t="str">
        <f t="shared" si="56"/>
        <v/>
      </c>
      <c r="N218" s="13"/>
      <c r="O218" s="9"/>
      <c r="Q218" t="s">
        <v>26</v>
      </c>
    </row>
    <row r="219" spans="1:17" hidden="1" x14ac:dyDescent="0.25">
      <c r="A219" s="35"/>
      <c r="B219" s="45" t="s">
        <v>37</v>
      </c>
      <c r="C219" s="46" t="str">
        <f>IF(A219="","",VLOOKUP($A214,IF(LEN(A219)=2,WSB,WSA),VLOOKUP(LEFT(A219,1),Teams,4,FALSE),FALSE))</f>
        <v/>
      </c>
      <c r="D219" s="46" t="str">
        <f t="shared" si="55"/>
        <v/>
      </c>
      <c r="E219" s="47"/>
      <c r="F219" s="48">
        <v>2</v>
      </c>
      <c r="G219" s="5"/>
      <c r="H219" s="13" t="str">
        <f t="shared" si="56"/>
        <v/>
      </c>
      <c r="I219" s="13" t="str">
        <f t="shared" si="56"/>
        <v/>
      </c>
      <c r="J219" s="13" t="str">
        <f t="shared" si="56"/>
        <v/>
      </c>
      <c r="K219" s="13" t="str">
        <f t="shared" si="56"/>
        <v/>
      </c>
      <c r="L219" s="13" t="str">
        <f t="shared" si="56"/>
        <v/>
      </c>
      <c r="M219" s="13" t="str">
        <f t="shared" si="56"/>
        <v/>
      </c>
      <c r="N219" s="13"/>
      <c r="O219" s="9"/>
    </row>
    <row r="220" spans="1:17" hidden="1" x14ac:dyDescent="0.25">
      <c r="A220" s="35"/>
      <c r="B220" s="45" t="s">
        <v>59</v>
      </c>
      <c r="C220" s="46" t="str">
        <f>IF(A220="","",VLOOKUP($A214,IF(LEN(A220)=2,WSB,WSA),VLOOKUP(LEFT(A220,1),Teams,4,FALSE),FALSE))</f>
        <v/>
      </c>
      <c r="D220" s="46" t="str">
        <f t="shared" si="55"/>
        <v/>
      </c>
      <c r="E220" s="47"/>
      <c r="F220" s="48">
        <v>1</v>
      </c>
      <c r="G220" s="5"/>
      <c r="H220" s="13" t="str">
        <f t="shared" si="56"/>
        <v/>
      </c>
      <c r="I220" s="13" t="str">
        <f t="shared" si="56"/>
        <v/>
      </c>
      <c r="J220" s="13" t="str">
        <f t="shared" si="56"/>
        <v/>
      </c>
      <c r="K220" s="13" t="str">
        <f t="shared" si="56"/>
        <v/>
      </c>
      <c r="L220" s="13" t="str">
        <f t="shared" si="56"/>
        <v/>
      </c>
      <c r="M220" s="13" t="str">
        <f t="shared" si="56"/>
        <v/>
      </c>
      <c r="N220" s="13">
        <f>21-SUM(H215:M220)</f>
        <v>3</v>
      </c>
      <c r="O220" s="9"/>
      <c r="Q220" t="s">
        <v>26</v>
      </c>
    </row>
    <row r="221" spans="1:17" ht="13" x14ac:dyDescent="0.3">
      <c r="A221" s="53" t="s">
        <v>40</v>
      </c>
      <c r="B221" s="40"/>
      <c r="C221" s="49" t="s">
        <v>98</v>
      </c>
      <c r="D221" s="24"/>
      <c r="E221" s="44"/>
      <c r="F221" s="34"/>
      <c r="G221" s="5"/>
      <c r="H221" s="13"/>
      <c r="I221" s="13"/>
      <c r="J221" s="13"/>
      <c r="K221" s="13"/>
      <c r="L221" s="13"/>
      <c r="M221" s="13"/>
      <c r="N221" s="13"/>
      <c r="O221" s="9" t="s">
        <v>110</v>
      </c>
    </row>
    <row r="222" spans="1:17" x14ac:dyDescent="0.25">
      <c r="A222" s="35" t="s">
        <v>388</v>
      </c>
      <c r="B222" s="45">
        <v>1</v>
      </c>
      <c r="C222" s="46" t="str">
        <f>IF(A222="","",VLOOKUP($A221,IF(LEN(A222)=2,WSB,WSA),VLOOKUP(LEFT(A222,1),Teams,4,FALSE),FALSE))</f>
        <v>Ava Taylor-Knott</v>
      </c>
      <c r="D222" s="46" t="str">
        <f t="shared" ref="D222:D227" si="57">IF(A222="","",VLOOKUP(LEFT(A222,1),Teams,2,FALSE))</f>
        <v>Crawley</v>
      </c>
      <c r="E222" s="47" t="s">
        <v>456</v>
      </c>
      <c r="F222" s="48">
        <v>6</v>
      </c>
      <c r="G222" s="5"/>
      <c r="H222" s="13">
        <f t="shared" ref="H222:M227" si="58">IF($A222="","",IF(LEFT($A222,1)=H$11,$F222,""))</f>
        <v>6</v>
      </c>
      <c r="I222" s="13" t="str">
        <f t="shared" si="58"/>
        <v/>
      </c>
      <c r="J222" s="13" t="str">
        <f t="shared" si="58"/>
        <v/>
      </c>
      <c r="K222" s="13" t="str">
        <f t="shared" si="58"/>
        <v/>
      </c>
      <c r="L222" s="13" t="str">
        <f t="shared" si="58"/>
        <v/>
      </c>
      <c r="M222" s="13" t="str">
        <f t="shared" si="58"/>
        <v/>
      </c>
      <c r="N222" s="13"/>
      <c r="O222" s="9"/>
      <c r="Q222" t="s">
        <v>26</v>
      </c>
    </row>
    <row r="223" spans="1:17" x14ac:dyDescent="0.25">
      <c r="A223" s="35" t="s">
        <v>381</v>
      </c>
      <c r="B223" s="45">
        <v>2</v>
      </c>
      <c r="C223" s="46" t="str">
        <f>IF(A223="","",VLOOKUP($A221,IF(LEN(A223)=2,WSB,WSA),VLOOKUP(LEFT(A223,1),Teams,4,FALSE),FALSE))</f>
        <v>Ella Ford</v>
      </c>
      <c r="D223" s="46" t="str">
        <f t="shared" si="57"/>
        <v>Chichester</v>
      </c>
      <c r="E223" s="47" t="s">
        <v>452</v>
      </c>
      <c r="F223" s="48">
        <v>5</v>
      </c>
      <c r="G223" s="5"/>
      <c r="H223" s="13" t="str">
        <f t="shared" si="58"/>
        <v/>
      </c>
      <c r="I223" s="13">
        <f t="shared" si="58"/>
        <v>5</v>
      </c>
      <c r="J223" s="13" t="str">
        <f t="shared" si="58"/>
        <v/>
      </c>
      <c r="K223" s="13" t="str">
        <f t="shared" si="58"/>
        <v/>
      </c>
      <c r="L223" s="13" t="str">
        <f t="shared" si="58"/>
        <v/>
      </c>
      <c r="M223" s="13" t="str">
        <f t="shared" si="58"/>
        <v/>
      </c>
      <c r="N223" s="13"/>
      <c r="O223" s="9"/>
      <c r="Q223" t="s">
        <v>26</v>
      </c>
    </row>
    <row r="224" spans="1:17" hidden="1" x14ac:dyDescent="0.25">
      <c r="A224" s="35"/>
      <c r="B224" s="45" t="s">
        <v>36</v>
      </c>
      <c r="C224" s="46" t="str">
        <f>IF(A224="","",VLOOKUP($A221,IF(LEN(A224)=2,WSB,WSA),VLOOKUP(LEFT(A224,1),Teams,4,FALSE),FALSE))</f>
        <v/>
      </c>
      <c r="D224" s="46" t="str">
        <f t="shared" si="57"/>
        <v/>
      </c>
      <c r="E224" s="47"/>
      <c r="F224" s="48">
        <v>4</v>
      </c>
      <c r="G224" s="5"/>
      <c r="H224" s="13" t="str">
        <f t="shared" si="58"/>
        <v/>
      </c>
      <c r="I224" s="13" t="str">
        <f t="shared" si="58"/>
        <v/>
      </c>
      <c r="J224" s="13" t="str">
        <f t="shared" si="58"/>
        <v/>
      </c>
      <c r="K224" s="13" t="str">
        <f t="shared" si="58"/>
        <v/>
      </c>
      <c r="L224" s="13" t="str">
        <f t="shared" si="58"/>
        <v/>
      </c>
      <c r="M224" s="13" t="str">
        <f t="shared" si="58"/>
        <v/>
      </c>
      <c r="N224" s="13"/>
      <c r="O224" s="9"/>
    </row>
    <row r="225" spans="1:17" hidden="1" x14ac:dyDescent="0.25">
      <c r="A225" s="35"/>
      <c r="B225" s="45" t="s">
        <v>21</v>
      </c>
      <c r="C225" s="46" t="str">
        <f>IF(A225="","",VLOOKUP($A221,IF(LEN(A225)=2,WSB,WSA),VLOOKUP(LEFT(A225,1),Teams,4,FALSE),FALSE))</f>
        <v/>
      </c>
      <c r="D225" s="46" t="str">
        <f t="shared" si="57"/>
        <v/>
      </c>
      <c r="E225" s="47"/>
      <c r="F225" s="48">
        <v>3</v>
      </c>
      <c r="G225" s="5"/>
      <c r="H225" s="13" t="str">
        <f t="shared" si="58"/>
        <v/>
      </c>
      <c r="I225" s="13" t="str">
        <f t="shared" si="58"/>
        <v/>
      </c>
      <c r="J225" s="13" t="str">
        <f t="shared" si="58"/>
        <v/>
      </c>
      <c r="K225" s="13" t="str">
        <f t="shared" si="58"/>
        <v/>
      </c>
      <c r="L225" s="13" t="str">
        <f t="shared" si="58"/>
        <v/>
      </c>
      <c r="M225" s="13" t="str">
        <f t="shared" si="58"/>
        <v/>
      </c>
      <c r="N225" s="13"/>
      <c r="O225" s="9"/>
      <c r="Q225" t="s">
        <v>26</v>
      </c>
    </row>
    <row r="226" spans="1:17" hidden="1" x14ac:dyDescent="0.25">
      <c r="A226" s="35"/>
      <c r="B226" s="45" t="s">
        <v>37</v>
      </c>
      <c r="C226" s="46" t="str">
        <f>IF(A226="","",VLOOKUP($A221,IF(LEN(A226)=2,WSB,WSA),VLOOKUP(LEFT(A226,1),Teams,4,FALSE),FALSE))</f>
        <v/>
      </c>
      <c r="D226" s="46" t="str">
        <f t="shared" si="57"/>
        <v/>
      </c>
      <c r="E226" s="47"/>
      <c r="F226" s="48">
        <v>2</v>
      </c>
      <c r="G226" s="5"/>
      <c r="H226" s="13" t="str">
        <f t="shared" si="58"/>
        <v/>
      </c>
      <c r="I226" s="13" t="str">
        <f t="shared" si="58"/>
        <v/>
      </c>
      <c r="J226" s="13" t="str">
        <f t="shared" si="58"/>
        <v/>
      </c>
      <c r="K226" s="13" t="str">
        <f t="shared" si="58"/>
        <v/>
      </c>
      <c r="L226" s="13" t="str">
        <f t="shared" si="58"/>
        <v/>
      </c>
      <c r="M226" s="13" t="str">
        <f t="shared" si="58"/>
        <v/>
      </c>
      <c r="N226" s="13"/>
      <c r="O226" s="9"/>
    </row>
    <row r="227" spans="1:17" hidden="1" x14ac:dyDescent="0.25">
      <c r="A227" s="35"/>
      <c r="B227" s="45" t="s">
        <v>59</v>
      </c>
      <c r="C227" s="46" t="str">
        <f>IF(A227="","",VLOOKUP($A221,IF(LEN(A227)=2,WSB,WSA),VLOOKUP(LEFT(A227,1),Teams,4,FALSE),FALSE))</f>
        <v/>
      </c>
      <c r="D227" s="46" t="str">
        <f t="shared" si="57"/>
        <v/>
      </c>
      <c r="E227" s="47"/>
      <c r="F227" s="48">
        <v>1</v>
      </c>
      <c r="G227" s="5"/>
      <c r="H227" s="13" t="str">
        <f t="shared" si="58"/>
        <v/>
      </c>
      <c r="I227" s="13" t="str">
        <f t="shared" si="58"/>
        <v/>
      </c>
      <c r="J227" s="13" t="str">
        <f t="shared" si="58"/>
        <v/>
      </c>
      <c r="K227" s="13" t="str">
        <f t="shared" si="58"/>
        <v/>
      </c>
      <c r="L227" s="13" t="str">
        <f t="shared" si="58"/>
        <v/>
      </c>
      <c r="M227" s="13" t="str">
        <f t="shared" si="58"/>
        <v/>
      </c>
      <c r="N227" s="13">
        <f>21-SUM(H222:M227)</f>
        <v>10</v>
      </c>
      <c r="O227" s="9"/>
      <c r="Q227" t="s">
        <v>26</v>
      </c>
    </row>
    <row r="228" spans="1:17" ht="13" x14ac:dyDescent="0.3">
      <c r="A228" s="53" t="s">
        <v>0</v>
      </c>
      <c r="B228" s="40"/>
      <c r="C228" s="49" t="s">
        <v>41</v>
      </c>
      <c r="D228" s="52"/>
      <c r="E228" s="41"/>
      <c r="F228" s="34"/>
      <c r="G228" s="5"/>
      <c r="H228" s="13"/>
      <c r="I228" s="13"/>
      <c r="J228" s="13"/>
      <c r="K228" s="13"/>
      <c r="L228" s="13"/>
      <c r="M228" s="13"/>
      <c r="N228" s="13"/>
      <c r="O228" s="9" t="s">
        <v>7</v>
      </c>
    </row>
    <row r="229" spans="1:17" x14ac:dyDescent="0.25">
      <c r="A229" s="35" t="s">
        <v>378</v>
      </c>
      <c r="B229" s="45">
        <v>1</v>
      </c>
      <c r="C229" s="46" t="str">
        <f>IF(A229="","",VLOOKUP($A228,IF(LEN(A229)=2,WSB,WSA),VLOOKUP(LEFT(A229,1),Teams,4,FALSE),FALSE))</f>
        <v>Isabella Carroll</v>
      </c>
      <c r="D229" s="46" t="str">
        <f t="shared" ref="D229:D234" si="59">IF(A229="","",VLOOKUP(LEFT(A229,1),Teams,2,FALSE))</f>
        <v>Crawley</v>
      </c>
      <c r="E229" s="47" t="s">
        <v>375</v>
      </c>
      <c r="F229" s="48">
        <v>6</v>
      </c>
      <c r="G229" s="5"/>
      <c r="H229" s="13">
        <f t="shared" ref="H229:M234" si="60">IF($A229="","",IF(LEFT($A229,1)=H$11,$F229,""))</f>
        <v>6</v>
      </c>
      <c r="I229" s="13" t="str">
        <f t="shared" si="60"/>
        <v/>
      </c>
      <c r="J229" s="13" t="str">
        <f t="shared" si="60"/>
        <v/>
      </c>
      <c r="K229" s="13" t="str">
        <f t="shared" si="60"/>
        <v/>
      </c>
      <c r="L229" s="13" t="str">
        <f t="shared" si="60"/>
        <v/>
      </c>
      <c r="M229" s="13" t="str">
        <f t="shared" si="60"/>
        <v/>
      </c>
      <c r="N229" s="13"/>
      <c r="O229" s="9"/>
      <c r="Q229" t="s">
        <v>32</v>
      </c>
    </row>
    <row r="230" spans="1:17" x14ac:dyDescent="0.25">
      <c r="A230" s="35" t="s">
        <v>383</v>
      </c>
      <c r="B230" s="45">
        <v>2</v>
      </c>
      <c r="C230" s="46" t="str">
        <f>IF(A230="","",VLOOKUP($A228,IF(LEN(A230)=2,WSB,WSA),VLOOKUP(LEFT(A230,1),Teams,4,FALSE),FALSE))</f>
        <v>Clara Humphrey</v>
      </c>
      <c r="D230" s="46" t="str">
        <f t="shared" si="59"/>
        <v>Haywards Heath</v>
      </c>
      <c r="E230" s="47" t="s">
        <v>382</v>
      </c>
      <c r="F230" s="48">
        <v>5</v>
      </c>
      <c r="G230" s="5"/>
      <c r="H230" s="13" t="str">
        <f t="shared" si="60"/>
        <v/>
      </c>
      <c r="I230" s="13" t="str">
        <f t="shared" si="60"/>
        <v/>
      </c>
      <c r="J230" s="13" t="str">
        <f t="shared" si="60"/>
        <v/>
      </c>
      <c r="K230" s="13" t="str">
        <f t="shared" si="60"/>
        <v/>
      </c>
      <c r="L230" s="13" t="str">
        <f t="shared" si="60"/>
        <v/>
      </c>
      <c r="M230" s="13">
        <f t="shared" si="60"/>
        <v>5</v>
      </c>
      <c r="N230" s="13"/>
      <c r="O230" s="9"/>
      <c r="Q230" t="s">
        <v>32</v>
      </c>
    </row>
    <row r="231" spans="1:17" x14ac:dyDescent="0.25">
      <c r="A231" s="35" t="s">
        <v>384</v>
      </c>
      <c r="B231" s="45" t="s">
        <v>36</v>
      </c>
      <c r="C231" s="46" t="str">
        <f>IF(A231="","",VLOOKUP($A228,IF(LEN(A231)=2,WSB,WSA),VLOOKUP(LEFT(A231,1),Teams,4,FALSE),FALSE))</f>
        <v>Willow Hickey</v>
      </c>
      <c r="D231" s="46" t="str">
        <f t="shared" si="59"/>
        <v>Worthing</v>
      </c>
      <c r="E231" s="47" t="s">
        <v>377</v>
      </c>
      <c r="F231" s="48">
        <v>4</v>
      </c>
      <c r="G231" s="5"/>
      <c r="H231" s="13" t="str">
        <f t="shared" si="60"/>
        <v/>
      </c>
      <c r="I231" s="13" t="str">
        <f t="shared" si="60"/>
        <v/>
      </c>
      <c r="J231" s="13" t="str">
        <f t="shared" si="60"/>
        <v/>
      </c>
      <c r="K231" s="13" t="str">
        <f t="shared" si="60"/>
        <v/>
      </c>
      <c r="L231" s="13">
        <f t="shared" si="60"/>
        <v>4</v>
      </c>
      <c r="M231" s="13" t="str">
        <f t="shared" si="60"/>
        <v/>
      </c>
      <c r="N231" s="13"/>
      <c r="O231" s="9"/>
    </row>
    <row r="232" spans="1:17" x14ac:dyDescent="0.25">
      <c r="A232" s="35" t="s">
        <v>374</v>
      </c>
      <c r="B232" s="45" t="s">
        <v>21</v>
      </c>
      <c r="C232" s="46" t="str">
        <f>IF(A232="","",VLOOKUP($A228,IF(LEN(A232)=2,WSB,WSA),VLOOKUP(LEFT(A232,1),Teams,4,FALSE),FALSE))</f>
        <v>Chloe Crowley</v>
      </c>
      <c r="D232" s="46" t="str">
        <f t="shared" si="59"/>
        <v>East Grinstead</v>
      </c>
      <c r="E232" s="47" t="s">
        <v>377</v>
      </c>
      <c r="F232" s="48">
        <v>3</v>
      </c>
      <c r="G232" s="5"/>
      <c r="H232" s="13" t="str">
        <f t="shared" si="60"/>
        <v/>
      </c>
      <c r="I232" s="13" t="str">
        <f t="shared" si="60"/>
        <v/>
      </c>
      <c r="J232" s="13" t="str">
        <f t="shared" si="60"/>
        <v/>
      </c>
      <c r="K232" s="13">
        <f t="shared" si="60"/>
        <v>3</v>
      </c>
      <c r="L232" s="13" t="str">
        <f t="shared" si="60"/>
        <v/>
      </c>
      <c r="M232" s="13" t="str">
        <f t="shared" si="60"/>
        <v/>
      </c>
      <c r="N232" s="13"/>
      <c r="O232" s="9"/>
      <c r="Q232" t="s">
        <v>32</v>
      </c>
    </row>
    <row r="233" spans="1:17" x14ac:dyDescent="0.25">
      <c r="A233" s="35" t="s">
        <v>379</v>
      </c>
      <c r="B233" s="45" t="s">
        <v>37</v>
      </c>
      <c r="C233" s="46" t="str">
        <f>IF(A233="","",VLOOKUP($A228,IF(LEN(A233)=2,WSB,WSA),VLOOKUP(LEFT(A233,1),Teams,4,FALSE),FALSE))</f>
        <v>Jasmine John</v>
      </c>
      <c r="D233" s="46" t="str">
        <f t="shared" si="59"/>
        <v>Horsham Blue Star</v>
      </c>
      <c r="E233" s="47" t="s">
        <v>385</v>
      </c>
      <c r="F233" s="48">
        <v>2</v>
      </c>
      <c r="G233" s="5"/>
      <c r="H233" s="13" t="str">
        <f t="shared" si="60"/>
        <v/>
      </c>
      <c r="I233" s="13" t="str">
        <f t="shared" si="60"/>
        <v/>
      </c>
      <c r="J233" s="13">
        <f t="shared" si="60"/>
        <v>2</v>
      </c>
      <c r="K233" s="13" t="str">
        <f t="shared" si="60"/>
        <v/>
      </c>
      <c r="L233" s="13" t="str">
        <f t="shared" si="60"/>
        <v/>
      </c>
      <c r="M233" s="13"/>
      <c r="N233" s="13"/>
      <c r="O233" s="9"/>
    </row>
    <row r="234" spans="1:17" x14ac:dyDescent="0.25">
      <c r="A234" s="35" t="s">
        <v>381</v>
      </c>
      <c r="B234" s="45" t="s">
        <v>59</v>
      </c>
      <c r="C234" s="46" t="str">
        <f>IF(A234="","",VLOOKUP($A228,IF(LEN(A234)=2,WSB,WSA),VLOOKUP(LEFT(A234,1),Teams,4,FALSE),FALSE))</f>
        <v>Imogen Younghusband</v>
      </c>
      <c r="D234" s="46" t="str">
        <f t="shared" si="59"/>
        <v>Chichester</v>
      </c>
      <c r="E234" s="47" t="s">
        <v>386</v>
      </c>
      <c r="F234" s="48">
        <v>1</v>
      </c>
      <c r="G234" s="5"/>
      <c r="H234" s="13" t="str">
        <f t="shared" si="60"/>
        <v/>
      </c>
      <c r="I234" s="13"/>
      <c r="J234" s="13" t="str">
        <f t="shared" si="60"/>
        <v/>
      </c>
      <c r="K234" s="13" t="str">
        <f t="shared" si="60"/>
        <v/>
      </c>
      <c r="L234" s="13" t="str">
        <f t="shared" si="60"/>
        <v/>
      </c>
      <c r="M234" s="13" t="str">
        <f t="shared" si="60"/>
        <v/>
      </c>
      <c r="N234" s="13">
        <f>21-SUM(H229:M234)</f>
        <v>1</v>
      </c>
      <c r="O234" s="9"/>
      <c r="Q234" t="s">
        <v>32</v>
      </c>
    </row>
    <row r="235" spans="1:17" ht="13" x14ac:dyDescent="0.3">
      <c r="A235" s="53" t="s">
        <v>0</v>
      </c>
      <c r="B235" s="40"/>
      <c r="C235" s="49" t="s">
        <v>42</v>
      </c>
      <c r="D235" s="52"/>
      <c r="E235" s="41"/>
      <c r="F235" s="34"/>
      <c r="G235" s="5"/>
      <c r="H235" s="13"/>
      <c r="I235" s="13"/>
      <c r="J235" s="13"/>
      <c r="K235" s="13"/>
      <c r="L235" s="13"/>
      <c r="M235" s="13"/>
      <c r="N235" s="13"/>
      <c r="O235" s="9" t="s">
        <v>8</v>
      </c>
    </row>
    <row r="236" spans="1:17" x14ac:dyDescent="0.25">
      <c r="A236" s="35" t="s">
        <v>388</v>
      </c>
      <c r="B236" s="45">
        <v>1</v>
      </c>
      <c r="C236" s="46" t="str">
        <f>IF(A236="","",VLOOKUP($A235,IF(LEN(A236)=2,WSB,WSA),VLOOKUP(LEFT(A236,1),Teams,4,FALSE),FALSE))</f>
        <v>Isla Atwell</v>
      </c>
      <c r="D236" s="46" t="str">
        <f t="shared" ref="D236:D241" si="61">IF(A236="","",VLOOKUP(LEFT(A236,1),Teams,2,FALSE))</f>
        <v>Crawley</v>
      </c>
      <c r="E236" s="47" t="s">
        <v>382</v>
      </c>
      <c r="F236" s="48">
        <v>6</v>
      </c>
      <c r="G236" s="5"/>
      <c r="H236" s="13">
        <f t="shared" ref="H236:M241" si="62">IF($A236="","",IF(LEFT($A236,1)=H$11,$F236,""))</f>
        <v>6</v>
      </c>
      <c r="I236" s="13" t="str">
        <f t="shared" si="62"/>
        <v/>
      </c>
      <c r="J236" s="13" t="str">
        <f t="shared" si="62"/>
        <v/>
      </c>
      <c r="K236" s="13" t="str">
        <f t="shared" si="62"/>
        <v/>
      </c>
      <c r="L236" s="13" t="str">
        <f t="shared" si="62"/>
        <v/>
      </c>
      <c r="M236" s="13" t="str">
        <f t="shared" si="62"/>
        <v/>
      </c>
      <c r="N236" s="13"/>
      <c r="O236" s="9"/>
      <c r="Q236" t="s">
        <v>32</v>
      </c>
    </row>
    <row r="237" spans="1:17" x14ac:dyDescent="0.25">
      <c r="A237" s="35" t="s">
        <v>389</v>
      </c>
      <c r="B237" s="45" t="s">
        <v>391</v>
      </c>
      <c r="C237" s="46" t="str">
        <f>IF(A237="","",VLOOKUP($A235,IF(LEN(A237)=2,WSB,WSA),VLOOKUP(LEFT(A237,1),Teams,4,FALSE),FALSE))</f>
        <v>Fern Lock</v>
      </c>
      <c r="D237" s="46" t="str">
        <f t="shared" si="61"/>
        <v>East Grinstead</v>
      </c>
      <c r="E237" s="47" t="s">
        <v>386</v>
      </c>
      <c r="F237" s="48">
        <v>4.5</v>
      </c>
      <c r="G237" s="5"/>
      <c r="H237" s="13" t="str">
        <f t="shared" si="62"/>
        <v/>
      </c>
      <c r="I237" s="13" t="str">
        <f t="shared" si="62"/>
        <v/>
      </c>
      <c r="J237" s="13" t="str">
        <f t="shared" si="62"/>
        <v/>
      </c>
      <c r="K237" s="13">
        <f t="shared" si="62"/>
        <v>4.5</v>
      </c>
      <c r="L237" s="13" t="str">
        <f t="shared" si="62"/>
        <v/>
      </c>
      <c r="M237" s="13" t="str">
        <f t="shared" si="62"/>
        <v/>
      </c>
      <c r="N237" s="13"/>
      <c r="O237" s="9"/>
      <c r="Q237" t="s">
        <v>32</v>
      </c>
    </row>
    <row r="238" spans="1:17" ht="12" customHeight="1" x14ac:dyDescent="0.25">
      <c r="A238" s="35" t="s">
        <v>369</v>
      </c>
      <c r="B238" s="45" t="s">
        <v>391</v>
      </c>
      <c r="C238" s="46" t="str">
        <f>IF(A238="","",VLOOKUP($A235,IF(LEN(A238)=2,WSB,WSA),VLOOKUP(LEFT(A238,1),Teams,4,FALSE),FALSE))</f>
        <v>Kayleigh Cleaver</v>
      </c>
      <c r="D238" s="46" t="str">
        <f t="shared" si="61"/>
        <v>Horsham Blue Star</v>
      </c>
      <c r="E238" s="47" t="s">
        <v>386</v>
      </c>
      <c r="F238" s="48">
        <v>4.5</v>
      </c>
      <c r="G238" s="5"/>
      <c r="H238" s="13" t="str">
        <f t="shared" si="62"/>
        <v/>
      </c>
      <c r="I238" s="13" t="str">
        <f t="shared" si="62"/>
        <v/>
      </c>
      <c r="J238" s="13">
        <f t="shared" si="62"/>
        <v>4.5</v>
      </c>
      <c r="K238" s="13" t="str">
        <f t="shared" si="62"/>
        <v/>
      </c>
      <c r="L238" s="13" t="str">
        <f t="shared" si="62"/>
        <v/>
      </c>
      <c r="M238" s="13" t="str">
        <f t="shared" si="62"/>
        <v/>
      </c>
      <c r="N238" s="13"/>
      <c r="O238" s="9"/>
    </row>
    <row r="239" spans="1:17" hidden="1" x14ac:dyDescent="0.25">
      <c r="A239" s="35"/>
      <c r="B239" s="45" t="s">
        <v>21</v>
      </c>
      <c r="C239" s="46" t="str">
        <f>IF(A239="","",VLOOKUP($A235,IF(LEN(A239)=2,WSB,WSA),VLOOKUP(LEFT(A239,1),Teams,4,FALSE),FALSE))</f>
        <v/>
      </c>
      <c r="D239" s="46" t="str">
        <f t="shared" si="61"/>
        <v/>
      </c>
      <c r="E239" s="47"/>
      <c r="F239" s="48">
        <v>3</v>
      </c>
      <c r="G239" s="5"/>
      <c r="H239" s="13" t="str">
        <f t="shared" si="62"/>
        <v/>
      </c>
      <c r="I239" s="13" t="str">
        <f t="shared" si="62"/>
        <v/>
      </c>
      <c r="J239" s="13" t="str">
        <f t="shared" si="62"/>
        <v/>
      </c>
      <c r="K239" s="13" t="str">
        <f t="shared" si="62"/>
        <v/>
      </c>
      <c r="L239" s="13" t="str">
        <f t="shared" si="62"/>
        <v/>
      </c>
      <c r="M239" s="13" t="str">
        <f t="shared" si="62"/>
        <v/>
      </c>
      <c r="N239" s="13"/>
      <c r="O239" s="9"/>
      <c r="Q239" t="s">
        <v>32</v>
      </c>
    </row>
    <row r="240" spans="1:17" hidden="1" x14ac:dyDescent="0.25">
      <c r="A240" s="35"/>
      <c r="B240" s="45" t="s">
        <v>37</v>
      </c>
      <c r="C240" s="46" t="str">
        <f>IF(A240="","",VLOOKUP($A235,IF(LEN(A240)=2,WSB,WSA),VLOOKUP(LEFT(A240,1),Teams,4,FALSE),FALSE))</f>
        <v/>
      </c>
      <c r="D240" s="46" t="str">
        <f t="shared" si="61"/>
        <v/>
      </c>
      <c r="E240" s="47"/>
      <c r="F240" s="48">
        <v>2</v>
      </c>
      <c r="G240" s="5"/>
      <c r="H240" s="13" t="str">
        <f t="shared" si="62"/>
        <v/>
      </c>
      <c r="I240" s="13" t="str">
        <f t="shared" si="62"/>
        <v/>
      </c>
      <c r="J240" s="13" t="str">
        <f t="shared" si="62"/>
        <v/>
      </c>
      <c r="K240" s="13" t="str">
        <f t="shared" si="62"/>
        <v/>
      </c>
      <c r="L240" s="13" t="str">
        <f t="shared" si="62"/>
        <v/>
      </c>
      <c r="M240" s="13" t="str">
        <f t="shared" si="62"/>
        <v/>
      </c>
      <c r="N240" s="13"/>
      <c r="O240" s="9"/>
    </row>
    <row r="241" spans="1:17" hidden="1" x14ac:dyDescent="0.25">
      <c r="A241" s="35"/>
      <c r="B241" s="45" t="s">
        <v>59</v>
      </c>
      <c r="C241" s="46" t="str">
        <f>IF(A241="","",VLOOKUP($A235,IF(LEN(A241)=2,WSB,WSA),VLOOKUP(LEFT(A241,1),Teams,4,FALSE),FALSE))</f>
        <v/>
      </c>
      <c r="D241" s="46" t="str">
        <f t="shared" si="61"/>
        <v/>
      </c>
      <c r="E241" s="47"/>
      <c r="F241" s="48">
        <v>1</v>
      </c>
      <c r="G241" s="5"/>
      <c r="H241" s="13" t="str">
        <f t="shared" si="62"/>
        <v/>
      </c>
      <c r="I241" s="13" t="str">
        <f t="shared" si="62"/>
        <v/>
      </c>
      <c r="J241" s="13" t="str">
        <f t="shared" si="62"/>
        <v/>
      </c>
      <c r="K241" s="13" t="str">
        <f t="shared" si="62"/>
        <v/>
      </c>
      <c r="L241" s="13" t="str">
        <f t="shared" si="62"/>
        <v/>
      </c>
      <c r="M241" s="13"/>
      <c r="N241" s="13">
        <f>21-SUM(H236:M241)</f>
        <v>6</v>
      </c>
      <c r="O241" s="9"/>
      <c r="Q241" t="s">
        <v>32</v>
      </c>
    </row>
    <row r="242" spans="1:17" ht="13" x14ac:dyDescent="0.3">
      <c r="A242" s="53" t="s">
        <v>1</v>
      </c>
      <c r="B242" s="40"/>
      <c r="C242" s="49" t="s">
        <v>43</v>
      </c>
      <c r="D242" s="52"/>
      <c r="E242" s="41"/>
      <c r="F242" s="34"/>
      <c r="G242" s="5"/>
      <c r="H242" s="13"/>
      <c r="I242" s="13"/>
      <c r="J242" s="13"/>
      <c r="K242" s="13"/>
      <c r="L242" s="13"/>
      <c r="M242" s="13"/>
      <c r="N242" s="13"/>
      <c r="O242" s="9" t="s">
        <v>9</v>
      </c>
    </row>
    <row r="243" spans="1:17" x14ac:dyDescent="0.25">
      <c r="A243" s="35" t="s">
        <v>378</v>
      </c>
      <c r="B243" s="45">
        <v>1</v>
      </c>
      <c r="C243" s="46" t="str">
        <f>IF(A243="","",VLOOKUP($A242,IF(LEN(A243)=2,WSB,WSA),VLOOKUP(LEFT(A243,1),Teams,4,FALSE),FALSE))</f>
        <v>Leila Modarres</v>
      </c>
      <c r="D243" s="46" t="str">
        <f t="shared" ref="D243:D248" si="63">IF(A243="","",VLOOKUP(LEFT(A243,1),Teams,2,FALSE))</f>
        <v>Crawley</v>
      </c>
      <c r="E243" s="47" t="s">
        <v>430</v>
      </c>
      <c r="F243" s="48">
        <v>6</v>
      </c>
      <c r="G243" s="5"/>
      <c r="H243" s="13">
        <f t="shared" ref="H243:M248" si="64">IF($A243="","",IF(LEFT($A243,1)=H$11,$F243,""))</f>
        <v>6</v>
      </c>
      <c r="I243" s="13" t="str">
        <f t="shared" si="64"/>
        <v/>
      </c>
      <c r="J243" s="13" t="str">
        <f t="shared" si="64"/>
        <v/>
      </c>
      <c r="K243" s="13" t="str">
        <f t="shared" si="64"/>
        <v/>
      </c>
      <c r="L243" s="13" t="str">
        <f t="shared" si="64"/>
        <v/>
      </c>
      <c r="M243" s="13" t="str">
        <f t="shared" si="64"/>
        <v/>
      </c>
      <c r="N243" s="13"/>
      <c r="O243" s="9"/>
      <c r="Q243" t="s">
        <v>34</v>
      </c>
    </row>
    <row r="244" spans="1:17" x14ac:dyDescent="0.25">
      <c r="A244" s="35" t="s">
        <v>369</v>
      </c>
      <c r="B244" s="45">
        <v>2</v>
      </c>
      <c r="C244" s="46" t="str">
        <f>IF(A244="","",VLOOKUP($A242,IF(LEN(A244)=2,WSB,WSA),VLOOKUP(LEFT(A244,1),Teams,4,FALSE),FALSE))</f>
        <v>Jasmine John</v>
      </c>
      <c r="D244" s="46" t="str">
        <f t="shared" si="63"/>
        <v>Horsham Blue Star</v>
      </c>
      <c r="E244" s="47" t="s">
        <v>431</v>
      </c>
      <c r="F244" s="48">
        <v>5</v>
      </c>
      <c r="G244" s="5"/>
      <c r="H244" s="13" t="str">
        <f t="shared" si="64"/>
        <v/>
      </c>
      <c r="I244" s="13" t="str">
        <f t="shared" si="64"/>
        <v/>
      </c>
      <c r="J244" s="13">
        <f t="shared" si="64"/>
        <v>5</v>
      </c>
      <c r="K244" s="13" t="str">
        <f t="shared" si="64"/>
        <v/>
      </c>
      <c r="L244" s="13" t="str">
        <f t="shared" si="64"/>
        <v/>
      </c>
      <c r="M244" s="13" t="str">
        <f t="shared" si="64"/>
        <v/>
      </c>
      <c r="N244" s="13"/>
      <c r="O244" s="9"/>
      <c r="Q244" t="s">
        <v>34</v>
      </c>
    </row>
    <row r="245" spans="1:17" x14ac:dyDescent="0.25">
      <c r="A245" s="35" t="s">
        <v>374</v>
      </c>
      <c r="B245" s="45" t="s">
        <v>36</v>
      </c>
      <c r="C245" s="46" t="str">
        <f>IF(A245="","",VLOOKUP($A242,IF(LEN(A245)=2,WSB,WSA),VLOOKUP(LEFT(A245,1),Teams,4,FALSE),FALSE))</f>
        <v>Beth Mitchell</v>
      </c>
      <c r="D245" s="46" t="str">
        <f t="shared" si="63"/>
        <v>East Grinstead</v>
      </c>
      <c r="E245" s="47" t="s">
        <v>432</v>
      </c>
      <c r="F245" s="48">
        <v>4</v>
      </c>
      <c r="G245" s="5"/>
      <c r="H245" s="13" t="str">
        <f t="shared" si="64"/>
        <v/>
      </c>
      <c r="I245" s="13" t="str">
        <f t="shared" si="64"/>
        <v/>
      </c>
      <c r="J245" s="13" t="str">
        <f t="shared" si="64"/>
        <v/>
      </c>
      <c r="K245" s="13">
        <f t="shared" si="64"/>
        <v>4</v>
      </c>
      <c r="L245" s="13" t="str">
        <f t="shared" si="64"/>
        <v/>
      </c>
      <c r="M245" s="13" t="str">
        <f t="shared" si="64"/>
        <v/>
      </c>
      <c r="N245" s="13"/>
      <c r="O245" s="9"/>
    </row>
    <row r="246" spans="1:17" x14ac:dyDescent="0.25">
      <c r="A246" s="35" t="s">
        <v>381</v>
      </c>
      <c r="B246" s="45" t="s">
        <v>21</v>
      </c>
      <c r="C246" s="46" t="str">
        <f>IF(A246="","",VLOOKUP($A242,IF(LEN(A246)=2,WSB,WSA),VLOOKUP(LEFT(A246,1),Teams,4,FALSE),FALSE))</f>
        <v>Heather Hand</v>
      </c>
      <c r="D246" s="46" t="str">
        <f t="shared" si="63"/>
        <v>Chichester</v>
      </c>
      <c r="E246" s="47" t="s">
        <v>433</v>
      </c>
      <c r="F246" s="48">
        <v>3</v>
      </c>
      <c r="G246" s="5"/>
      <c r="H246" s="13" t="str">
        <f t="shared" si="64"/>
        <v/>
      </c>
      <c r="I246" s="13">
        <f t="shared" si="64"/>
        <v>3</v>
      </c>
      <c r="J246" s="13" t="str">
        <f t="shared" si="64"/>
        <v/>
      </c>
      <c r="K246" s="13" t="str">
        <f t="shared" si="64"/>
        <v/>
      </c>
      <c r="L246" s="13" t="str">
        <f t="shared" si="64"/>
        <v/>
      </c>
      <c r="M246" s="13" t="str">
        <f t="shared" si="64"/>
        <v/>
      </c>
      <c r="N246" s="13"/>
      <c r="O246" s="9"/>
      <c r="Q246" t="s">
        <v>34</v>
      </c>
    </row>
    <row r="247" spans="1:17" x14ac:dyDescent="0.25">
      <c r="A247" s="35" t="s">
        <v>407</v>
      </c>
      <c r="B247" s="45" t="s">
        <v>37</v>
      </c>
      <c r="C247" s="46" t="str">
        <f>IF(A247="","",VLOOKUP($A242,IF(LEN(A247)=2,WSB,WSA),VLOOKUP(LEFT(A247,1),Teams,4,FALSE),FALSE))</f>
        <v>Mabel Creswell</v>
      </c>
      <c r="D247" s="46" t="str">
        <f t="shared" si="63"/>
        <v>Worthing</v>
      </c>
      <c r="E247" s="47" t="s">
        <v>434</v>
      </c>
      <c r="F247" s="48">
        <v>2</v>
      </c>
      <c r="G247" s="5"/>
      <c r="H247" s="13" t="str">
        <f t="shared" si="64"/>
        <v/>
      </c>
      <c r="I247" s="13" t="str">
        <f t="shared" si="64"/>
        <v/>
      </c>
      <c r="J247" s="13" t="str">
        <f t="shared" si="64"/>
        <v/>
      </c>
      <c r="K247" s="13" t="str">
        <f t="shared" si="64"/>
        <v/>
      </c>
      <c r="L247" s="13">
        <f t="shared" si="64"/>
        <v>2</v>
      </c>
      <c r="M247" s="13" t="str">
        <f t="shared" si="64"/>
        <v/>
      </c>
      <c r="N247" s="13"/>
      <c r="O247" s="9"/>
    </row>
    <row r="248" spans="1:17" x14ac:dyDescent="0.25">
      <c r="A248" s="35" t="s">
        <v>435</v>
      </c>
      <c r="B248" s="45" t="s">
        <v>59</v>
      </c>
      <c r="C248" s="46" t="str">
        <f>IF(A248="","",VLOOKUP($A242,IF(LEN(A248)=2,WSB,WSA),VLOOKUP(LEFT(A248,1),Teams,4,FALSE),FALSE))</f>
        <v>Edie Gleeson</v>
      </c>
      <c r="D248" s="46" t="str">
        <f t="shared" si="63"/>
        <v>Haywards Heath</v>
      </c>
      <c r="E248" s="47" t="s">
        <v>436</v>
      </c>
      <c r="F248" s="48">
        <v>1</v>
      </c>
      <c r="G248" s="5"/>
      <c r="H248" s="13" t="str">
        <f t="shared" si="64"/>
        <v/>
      </c>
      <c r="I248" s="13" t="str">
        <f t="shared" si="64"/>
        <v/>
      </c>
      <c r="J248" s="13" t="str">
        <f t="shared" si="64"/>
        <v/>
      </c>
      <c r="K248" s="13" t="str">
        <f t="shared" si="64"/>
        <v/>
      </c>
      <c r="L248" s="13" t="str">
        <f t="shared" si="64"/>
        <v/>
      </c>
      <c r="M248" s="13">
        <f t="shared" si="64"/>
        <v>1</v>
      </c>
      <c r="N248" s="13">
        <f>21-SUM(H243:M248)</f>
        <v>0</v>
      </c>
      <c r="O248" s="9"/>
      <c r="Q248" t="s">
        <v>34</v>
      </c>
    </row>
    <row r="249" spans="1:17" ht="13" x14ac:dyDescent="0.3">
      <c r="A249" s="53" t="s">
        <v>1</v>
      </c>
      <c r="B249" s="40"/>
      <c r="C249" s="49" t="s">
        <v>44</v>
      </c>
      <c r="D249" s="52"/>
      <c r="E249" s="41"/>
      <c r="F249" s="34"/>
      <c r="G249" s="25"/>
      <c r="H249" s="13"/>
      <c r="I249" s="13"/>
      <c r="J249" s="13"/>
      <c r="K249" s="13"/>
      <c r="L249" s="13"/>
      <c r="M249" s="13"/>
      <c r="N249" s="13"/>
      <c r="O249" s="9" t="s">
        <v>10</v>
      </c>
    </row>
    <row r="250" spans="1:17" x14ac:dyDescent="0.25">
      <c r="A250" s="35" t="s">
        <v>388</v>
      </c>
      <c r="B250" s="45">
        <v>1</v>
      </c>
      <c r="C250" s="46" t="str">
        <f>IF(A250="","",VLOOKUP($A249,IF(LEN(A250)=2,WSB,WSA),VLOOKUP(LEFT(A250,1),Teams,4,FALSE),FALSE))</f>
        <v>Averie Gates</v>
      </c>
      <c r="D250" s="46" t="str">
        <f t="shared" ref="D250:D255" si="65">IF(A250="","",VLOOKUP(LEFT(A250,1),Teams,2,FALSE))</f>
        <v>Crawley</v>
      </c>
      <c r="E250" s="47" t="s">
        <v>437</v>
      </c>
      <c r="F250" s="48">
        <v>6</v>
      </c>
      <c r="G250" s="5"/>
      <c r="H250" s="13">
        <f t="shared" ref="H250:M255" si="66">IF($A250="","",IF(LEFT($A250,1)=H$11,$F250,""))</f>
        <v>6</v>
      </c>
      <c r="I250" s="13" t="str">
        <f t="shared" si="66"/>
        <v/>
      </c>
      <c r="J250" s="13" t="str">
        <f t="shared" si="66"/>
        <v/>
      </c>
      <c r="K250" s="13" t="str">
        <f t="shared" si="66"/>
        <v/>
      </c>
      <c r="L250" s="13" t="str">
        <f t="shared" si="66"/>
        <v/>
      </c>
      <c r="M250" s="13" t="str">
        <f t="shared" si="66"/>
        <v/>
      </c>
      <c r="N250" s="13"/>
      <c r="O250" s="9"/>
      <c r="Q250" t="s">
        <v>34</v>
      </c>
    </row>
    <row r="251" spans="1:17" x14ac:dyDescent="0.25">
      <c r="A251" s="35" t="s">
        <v>379</v>
      </c>
      <c r="B251" s="45">
        <v>2</v>
      </c>
      <c r="C251" s="46" t="str">
        <f>IF(A251="","",VLOOKUP($A249,IF(LEN(A251)=2,WSB,WSA),VLOOKUP(LEFT(A251,1),Teams,4,FALSE),FALSE))</f>
        <v>Olivia Poru</v>
      </c>
      <c r="D251" s="46" t="str">
        <f t="shared" si="65"/>
        <v>Horsham Blue Star</v>
      </c>
      <c r="E251" s="47" t="s">
        <v>438</v>
      </c>
      <c r="F251" s="48">
        <v>5</v>
      </c>
      <c r="G251" s="5"/>
      <c r="H251" s="13" t="str">
        <f t="shared" si="66"/>
        <v/>
      </c>
      <c r="I251" s="13" t="str">
        <f t="shared" si="66"/>
        <v/>
      </c>
      <c r="J251" s="13">
        <f t="shared" si="66"/>
        <v>5</v>
      </c>
      <c r="K251" s="13" t="str">
        <f t="shared" si="66"/>
        <v/>
      </c>
      <c r="L251" s="13" t="str">
        <f t="shared" si="66"/>
        <v/>
      </c>
      <c r="M251" s="13" t="str">
        <f t="shared" si="66"/>
        <v/>
      </c>
      <c r="N251" s="13"/>
      <c r="O251" s="9"/>
      <c r="Q251" t="s">
        <v>34</v>
      </c>
    </row>
    <row r="252" spans="1:17" x14ac:dyDescent="0.25">
      <c r="A252" s="35" t="s">
        <v>389</v>
      </c>
      <c r="B252" s="45" t="s">
        <v>36</v>
      </c>
      <c r="C252" s="46" t="str">
        <f>IF(A252="","",VLOOKUP($A249,IF(LEN(A252)=2,WSB,WSA),VLOOKUP(LEFT(A252,1),Teams,4,FALSE),FALSE))</f>
        <v>Emily Robinson</v>
      </c>
      <c r="D252" s="46" t="str">
        <f t="shared" si="65"/>
        <v>East Grinstead</v>
      </c>
      <c r="E252" s="47" t="s">
        <v>439</v>
      </c>
      <c r="F252" s="48">
        <v>4</v>
      </c>
      <c r="G252" s="5"/>
      <c r="H252" s="13" t="str">
        <f t="shared" si="66"/>
        <v/>
      </c>
      <c r="I252" s="13" t="str">
        <f t="shared" si="66"/>
        <v/>
      </c>
      <c r="J252" s="13" t="str">
        <f t="shared" si="66"/>
        <v/>
      </c>
      <c r="K252" s="13">
        <f t="shared" si="66"/>
        <v>4</v>
      </c>
      <c r="L252" s="13" t="str">
        <f t="shared" si="66"/>
        <v/>
      </c>
      <c r="M252" s="13" t="str">
        <f t="shared" si="66"/>
        <v/>
      </c>
      <c r="N252" s="13"/>
      <c r="O252" s="9"/>
    </row>
    <row r="253" spans="1:17" x14ac:dyDescent="0.25">
      <c r="A253" s="35" t="s">
        <v>372</v>
      </c>
      <c r="B253" s="45" t="s">
        <v>21</v>
      </c>
      <c r="C253" s="46" t="str">
        <f>IF(A253="","",VLOOKUP($A249,IF(LEN(A253)=2,WSB,WSA),VLOOKUP(LEFT(A253,1),Teams,4,FALSE),FALSE))</f>
        <v>Matilda Hammond</v>
      </c>
      <c r="D253" s="46" t="str">
        <f t="shared" si="65"/>
        <v>Chichester</v>
      </c>
      <c r="E253" s="47" t="s">
        <v>428</v>
      </c>
      <c r="F253" s="48">
        <v>3</v>
      </c>
      <c r="G253" s="5"/>
      <c r="H253" s="13" t="str">
        <f t="shared" si="66"/>
        <v/>
      </c>
      <c r="I253" s="13">
        <f t="shared" si="66"/>
        <v>3</v>
      </c>
      <c r="J253" s="13" t="str">
        <f t="shared" si="66"/>
        <v/>
      </c>
      <c r="K253" s="13" t="str">
        <f t="shared" si="66"/>
        <v/>
      </c>
      <c r="L253" s="13" t="str">
        <f t="shared" si="66"/>
        <v/>
      </c>
      <c r="M253" s="13" t="str">
        <f t="shared" si="66"/>
        <v/>
      </c>
      <c r="N253" s="13"/>
      <c r="O253" s="9"/>
      <c r="Q253" t="s">
        <v>34</v>
      </c>
    </row>
    <row r="254" spans="1:17" x14ac:dyDescent="0.25">
      <c r="A254" s="35" t="s">
        <v>384</v>
      </c>
      <c r="B254" s="45" t="s">
        <v>37</v>
      </c>
      <c r="C254" s="46" t="str">
        <f>IF(A254="","",VLOOKUP($A249,IF(LEN(A254)=2,WSB,WSA),VLOOKUP(LEFT(A254,1),Teams,4,FALSE),FALSE))</f>
        <v>Jemima Cornwall</v>
      </c>
      <c r="D254" s="46" t="str">
        <f t="shared" si="65"/>
        <v>Worthing</v>
      </c>
      <c r="E254" s="47" t="s">
        <v>440</v>
      </c>
      <c r="F254" s="48">
        <v>2</v>
      </c>
      <c r="G254" s="5"/>
      <c r="H254" s="13" t="str">
        <f t="shared" si="66"/>
        <v/>
      </c>
      <c r="I254" s="13" t="str">
        <f t="shared" si="66"/>
        <v/>
      </c>
      <c r="J254" s="13" t="str">
        <f t="shared" si="66"/>
        <v/>
      </c>
      <c r="K254" s="13" t="str">
        <f t="shared" si="66"/>
        <v/>
      </c>
      <c r="L254" s="13">
        <f t="shared" si="66"/>
        <v>2</v>
      </c>
      <c r="M254" s="13" t="str">
        <f t="shared" si="66"/>
        <v/>
      </c>
      <c r="N254" s="13"/>
      <c r="O254" s="9"/>
    </row>
    <row r="255" spans="1:17" x14ac:dyDescent="0.25">
      <c r="A255" s="35" t="s">
        <v>383</v>
      </c>
      <c r="B255" s="45" t="s">
        <v>59</v>
      </c>
      <c r="C255" s="46" t="str">
        <f>IF(A255="","",VLOOKUP($A249,IF(LEN(A255)=2,WSB,WSA),VLOOKUP(LEFT(A255,1),Teams,4,FALSE),FALSE))</f>
        <v>Roseanna Edwards</v>
      </c>
      <c r="D255" s="46" t="str">
        <f t="shared" si="65"/>
        <v>Haywards Heath</v>
      </c>
      <c r="E255" s="47" t="s">
        <v>441</v>
      </c>
      <c r="F255" s="48">
        <v>1</v>
      </c>
      <c r="G255" s="5"/>
      <c r="H255" s="13" t="str">
        <f t="shared" si="66"/>
        <v/>
      </c>
      <c r="I255" s="13" t="str">
        <f t="shared" si="66"/>
        <v/>
      </c>
      <c r="J255" s="13" t="str">
        <f t="shared" si="66"/>
        <v/>
      </c>
      <c r="K255" s="13" t="str">
        <f t="shared" si="66"/>
        <v/>
      </c>
      <c r="L255" s="13" t="str">
        <f t="shared" si="66"/>
        <v/>
      </c>
      <c r="M255" s="13">
        <f t="shared" si="66"/>
        <v>1</v>
      </c>
      <c r="N255" s="13">
        <f>21-SUM(H250:M255)</f>
        <v>0</v>
      </c>
      <c r="O255" s="9"/>
      <c r="Q255" t="s">
        <v>34</v>
      </c>
    </row>
    <row r="256" spans="1:17" ht="13" x14ac:dyDescent="0.3">
      <c r="A256" s="53" t="s">
        <v>22</v>
      </c>
      <c r="B256" s="40"/>
      <c r="C256" s="49" t="s">
        <v>45</v>
      </c>
      <c r="D256" s="52"/>
      <c r="E256" s="41"/>
      <c r="F256" s="34"/>
      <c r="G256" s="5"/>
      <c r="H256" s="13"/>
      <c r="I256" s="13"/>
      <c r="J256" s="13"/>
      <c r="K256" s="13"/>
      <c r="L256" s="13"/>
      <c r="M256" s="13"/>
      <c r="N256" s="13"/>
      <c r="O256" s="9" t="s">
        <v>11</v>
      </c>
    </row>
    <row r="257" spans="1:17" x14ac:dyDescent="0.25">
      <c r="A257" s="35" t="s">
        <v>378</v>
      </c>
      <c r="B257" s="45">
        <v>1</v>
      </c>
      <c r="C257" s="46" t="str">
        <f>IF(A257="","",VLOOKUP($A256,IF(LEN(A257)=2,WSB,WSA),VLOOKUP(LEFT(A257,1),Teams,4,FALSE),FALSE))</f>
        <v>Evie Walker</v>
      </c>
      <c r="D257" s="46" t="str">
        <f t="shared" ref="D257:D262" si="67">IF(A257="","",VLOOKUP(LEFT(A257,1),Teams,2,FALSE))</f>
        <v>Crawley</v>
      </c>
      <c r="E257" s="47" t="s">
        <v>400</v>
      </c>
      <c r="F257" s="48">
        <v>6</v>
      </c>
      <c r="G257" s="5"/>
      <c r="H257" s="13">
        <f t="shared" ref="H257:M262" si="68">IF($A257="","",IF(LEFT($A257,1)=H$11,$F257,""))</f>
        <v>6</v>
      </c>
      <c r="I257" s="13" t="str">
        <f t="shared" si="68"/>
        <v/>
      </c>
      <c r="J257" s="13" t="str">
        <f t="shared" si="68"/>
        <v/>
      </c>
      <c r="K257" s="13" t="str">
        <f t="shared" si="68"/>
        <v/>
      </c>
      <c r="L257" s="13" t="str">
        <f t="shared" si="68"/>
        <v/>
      </c>
      <c r="M257" s="13" t="str">
        <f t="shared" si="68"/>
        <v/>
      </c>
      <c r="N257" s="13"/>
      <c r="O257" s="9"/>
      <c r="Q257" t="s">
        <v>35</v>
      </c>
    </row>
    <row r="258" spans="1:17" x14ac:dyDescent="0.25">
      <c r="A258" s="35" t="s">
        <v>369</v>
      </c>
      <c r="B258" s="45">
        <v>2</v>
      </c>
      <c r="C258" s="46" t="str">
        <f>IF(A258="","",VLOOKUP($A256,IF(LEN(A258)=2,WSB,WSA),VLOOKUP(LEFT(A258,1),Teams,4,FALSE),FALSE))</f>
        <v>Abigail Hockings</v>
      </c>
      <c r="D258" s="46" t="str">
        <f t="shared" si="67"/>
        <v>Horsham Blue Star</v>
      </c>
      <c r="E258" s="47" t="s">
        <v>401</v>
      </c>
      <c r="F258" s="48">
        <v>5</v>
      </c>
      <c r="G258" s="5"/>
      <c r="H258" s="13" t="str">
        <f t="shared" si="68"/>
        <v/>
      </c>
      <c r="I258" s="13" t="str">
        <f t="shared" si="68"/>
        <v/>
      </c>
      <c r="J258" s="13">
        <f t="shared" si="68"/>
        <v>5</v>
      </c>
      <c r="K258" s="13" t="str">
        <f t="shared" si="68"/>
        <v/>
      </c>
      <c r="L258" s="13" t="str">
        <f t="shared" si="68"/>
        <v/>
      </c>
      <c r="M258" s="13" t="str">
        <f t="shared" si="68"/>
        <v/>
      </c>
      <c r="N258" s="13"/>
      <c r="O258" s="9"/>
      <c r="Q258" t="s">
        <v>35</v>
      </c>
    </row>
    <row r="259" spans="1:17" x14ac:dyDescent="0.25">
      <c r="A259" s="35" t="s">
        <v>384</v>
      </c>
      <c r="B259" s="45" t="s">
        <v>36</v>
      </c>
      <c r="C259" s="46" t="str">
        <f>IF(A259="","",VLOOKUP($A256,IF(LEN(A259)=2,WSB,WSA),VLOOKUP(LEFT(A259,1),Teams,4,FALSE),FALSE))</f>
        <v>Jessica Body</v>
      </c>
      <c r="D259" s="46" t="str">
        <f t="shared" si="67"/>
        <v>Worthing</v>
      </c>
      <c r="E259" s="47" t="s">
        <v>402</v>
      </c>
      <c r="F259" s="48">
        <v>4</v>
      </c>
      <c r="G259" s="5"/>
      <c r="H259" s="13" t="str">
        <f t="shared" si="68"/>
        <v/>
      </c>
      <c r="I259" s="13" t="str">
        <f t="shared" si="68"/>
        <v/>
      </c>
      <c r="J259" s="13" t="str">
        <f t="shared" si="68"/>
        <v/>
      </c>
      <c r="K259" s="13" t="str">
        <f t="shared" si="68"/>
        <v/>
      </c>
      <c r="L259" s="13">
        <f t="shared" si="68"/>
        <v>4</v>
      </c>
      <c r="M259" s="13" t="str">
        <f t="shared" si="68"/>
        <v/>
      </c>
      <c r="N259" s="13"/>
      <c r="O259" s="9"/>
    </row>
    <row r="260" spans="1:17" x14ac:dyDescent="0.25">
      <c r="A260" s="35" t="s">
        <v>372</v>
      </c>
      <c r="B260" s="45" t="s">
        <v>21</v>
      </c>
      <c r="C260" s="46" t="str">
        <f>IF(A260="","",VLOOKUP($A256,IF(LEN(A260)=2,WSB,WSA),VLOOKUP(LEFT(A260,1),Teams,4,FALSE),FALSE))</f>
        <v>Gracie Huxtable</v>
      </c>
      <c r="D260" s="46" t="str">
        <f t="shared" si="67"/>
        <v>Chichester</v>
      </c>
      <c r="E260" s="47" t="s">
        <v>403</v>
      </c>
      <c r="F260" s="48">
        <v>3</v>
      </c>
      <c r="G260" s="5"/>
      <c r="H260" s="13" t="str">
        <f t="shared" si="68"/>
        <v/>
      </c>
      <c r="I260" s="13">
        <f t="shared" si="68"/>
        <v>3</v>
      </c>
      <c r="J260" s="13" t="str">
        <f t="shared" si="68"/>
        <v/>
      </c>
      <c r="K260" s="13" t="str">
        <f t="shared" si="68"/>
        <v/>
      </c>
      <c r="L260" s="13" t="str">
        <f t="shared" si="68"/>
        <v/>
      </c>
      <c r="M260" s="13" t="str">
        <f t="shared" si="68"/>
        <v/>
      </c>
      <c r="N260" s="13"/>
      <c r="O260" s="9"/>
      <c r="Q260" t="s">
        <v>35</v>
      </c>
    </row>
    <row r="261" spans="1:17" x14ac:dyDescent="0.25">
      <c r="A261" s="35" t="s">
        <v>374</v>
      </c>
      <c r="B261" s="45" t="s">
        <v>37</v>
      </c>
      <c r="C261" s="46" t="str">
        <f>IF(A261="","",VLOOKUP($A256,IF(LEN(A261)=2,WSB,WSA),VLOOKUP(LEFT(A261,1),Teams,4,FALSE),FALSE))</f>
        <v>Rosa Knock</v>
      </c>
      <c r="D261" s="46" t="str">
        <f t="shared" si="67"/>
        <v>East Grinstead</v>
      </c>
      <c r="E261" s="47" t="s">
        <v>404</v>
      </c>
      <c r="F261" s="48">
        <v>2</v>
      </c>
      <c r="G261" s="5"/>
      <c r="H261" s="13" t="str">
        <f t="shared" si="68"/>
        <v/>
      </c>
      <c r="I261" s="13" t="str">
        <f t="shared" si="68"/>
        <v/>
      </c>
      <c r="J261" s="13" t="str">
        <f t="shared" si="68"/>
        <v/>
      </c>
      <c r="K261" s="13">
        <f t="shared" si="68"/>
        <v>2</v>
      </c>
      <c r="L261" s="13" t="str">
        <f t="shared" si="68"/>
        <v/>
      </c>
      <c r="M261" s="13" t="str">
        <f t="shared" si="68"/>
        <v/>
      </c>
      <c r="N261" s="13"/>
      <c r="O261" s="9"/>
    </row>
    <row r="262" spans="1:17" hidden="1" x14ac:dyDescent="0.25">
      <c r="A262" s="35"/>
      <c r="B262" s="45" t="s">
        <v>59</v>
      </c>
      <c r="C262" s="46" t="str">
        <f>IF(A262="","",VLOOKUP($A256,IF(LEN(A262)=2,WSB,WSA),VLOOKUP(LEFT(A262,1),Teams,4,FALSE),FALSE))</f>
        <v/>
      </c>
      <c r="D262" s="46" t="str">
        <f t="shared" si="67"/>
        <v/>
      </c>
      <c r="E262" s="47"/>
      <c r="F262" s="48">
        <v>1</v>
      </c>
      <c r="G262" s="5"/>
      <c r="H262" s="13" t="str">
        <f t="shared" si="68"/>
        <v/>
      </c>
      <c r="I262" s="13" t="str">
        <f t="shared" si="68"/>
        <v/>
      </c>
      <c r="J262" s="13" t="str">
        <f t="shared" si="68"/>
        <v/>
      </c>
      <c r="K262" s="13" t="str">
        <f t="shared" si="68"/>
        <v/>
      </c>
      <c r="L262" s="13" t="str">
        <f t="shared" si="68"/>
        <v/>
      </c>
      <c r="M262" s="13" t="str">
        <f t="shared" si="68"/>
        <v/>
      </c>
      <c r="N262" s="13">
        <f>21-SUM(H257:M262)</f>
        <v>1</v>
      </c>
      <c r="O262" s="9"/>
      <c r="Q262" t="s">
        <v>35</v>
      </c>
    </row>
    <row r="263" spans="1:17" ht="13" x14ac:dyDescent="0.3">
      <c r="A263" s="53" t="s">
        <v>22</v>
      </c>
      <c r="B263" s="40"/>
      <c r="C263" s="49" t="s">
        <v>46</v>
      </c>
      <c r="D263" s="52"/>
      <c r="E263" s="41"/>
      <c r="F263" s="34"/>
      <c r="G263" s="5"/>
      <c r="H263" s="13"/>
      <c r="I263" s="13"/>
      <c r="J263" s="13"/>
      <c r="K263" s="13"/>
      <c r="L263" s="13"/>
      <c r="M263" s="13"/>
      <c r="N263" s="13"/>
      <c r="O263" s="9" t="s">
        <v>12</v>
      </c>
    </row>
    <row r="264" spans="1:17" x14ac:dyDescent="0.25">
      <c r="A264" s="35" t="s">
        <v>388</v>
      </c>
      <c r="B264" s="45">
        <v>1</v>
      </c>
      <c r="C264" s="46" t="str">
        <f>IF(A264="","",VLOOKUP($A263,IF(LEN(A264)=2,WSB,WSA),VLOOKUP(LEFT(A264,1),Teams,4,FALSE),FALSE))</f>
        <v>Marianne Ddamba</v>
      </c>
      <c r="D264" s="46" t="str">
        <f t="shared" ref="D264:D269" si="69">IF(A264="","",VLOOKUP(LEFT(A264,1),Teams,2,FALSE))</f>
        <v>Crawley</v>
      </c>
      <c r="E264" s="47" t="s">
        <v>396</v>
      </c>
      <c r="F264" s="48">
        <v>6</v>
      </c>
      <c r="G264" s="5"/>
      <c r="H264" s="13">
        <f t="shared" ref="H264:M269" si="70">IF($A264="","",IF(LEFT($A264,1)=H$11,$F264,""))</f>
        <v>6</v>
      </c>
      <c r="I264" s="13" t="str">
        <f t="shared" si="70"/>
        <v/>
      </c>
      <c r="J264" s="13" t="str">
        <f t="shared" si="70"/>
        <v/>
      </c>
      <c r="K264" s="13" t="str">
        <f t="shared" si="70"/>
        <v/>
      </c>
      <c r="L264" s="13" t="str">
        <f t="shared" si="70"/>
        <v/>
      </c>
      <c r="M264" s="13" t="str">
        <f t="shared" si="70"/>
        <v/>
      </c>
      <c r="N264" s="13"/>
      <c r="O264" s="9"/>
      <c r="Q264" t="s">
        <v>35</v>
      </c>
    </row>
    <row r="265" spans="1:17" x14ac:dyDescent="0.25">
      <c r="A265" s="35" t="s">
        <v>379</v>
      </c>
      <c r="B265" s="45">
        <v>2</v>
      </c>
      <c r="C265" s="46" t="str">
        <f>IF(A265="","",VLOOKUP($A263,IF(LEN(A265)=2,WSB,WSA),VLOOKUP(LEFT(A265,1),Teams,4,FALSE),FALSE))</f>
        <v>Evie Thomas-Wright</v>
      </c>
      <c r="D265" s="46" t="str">
        <f t="shared" si="69"/>
        <v>Horsham Blue Star</v>
      </c>
      <c r="E265" s="47" t="s">
        <v>405</v>
      </c>
      <c r="F265" s="48">
        <v>5</v>
      </c>
      <c r="G265" s="5"/>
      <c r="H265" s="13" t="str">
        <f t="shared" si="70"/>
        <v/>
      </c>
      <c r="I265" s="13" t="str">
        <f t="shared" si="70"/>
        <v/>
      </c>
      <c r="J265" s="13">
        <f t="shared" si="70"/>
        <v>5</v>
      </c>
      <c r="K265" s="13" t="str">
        <f t="shared" si="70"/>
        <v/>
      </c>
      <c r="L265" s="13" t="str">
        <f t="shared" si="70"/>
        <v/>
      </c>
      <c r="M265" s="13" t="str">
        <f t="shared" si="70"/>
        <v/>
      </c>
      <c r="N265" s="13"/>
      <c r="O265" s="9"/>
      <c r="Q265" t="s">
        <v>35</v>
      </c>
    </row>
    <row r="266" spans="1:17" x14ac:dyDescent="0.25">
      <c r="A266" s="100" t="s">
        <v>407</v>
      </c>
      <c r="B266" s="45" t="s">
        <v>36</v>
      </c>
      <c r="C266" s="46" t="str">
        <f>IF(A266="","",VLOOKUP($A263,IF(LEN(A266)=2,WSB,WSA),VLOOKUP(LEFT(A266,1),Teams,4,FALSE),FALSE))</f>
        <v>Coralie Joint</v>
      </c>
      <c r="D266" s="46" t="str">
        <f t="shared" si="69"/>
        <v>Worthing</v>
      </c>
      <c r="E266" s="47" t="s">
        <v>408</v>
      </c>
      <c r="F266" s="48">
        <v>4</v>
      </c>
      <c r="G266" s="5"/>
      <c r="H266" s="13" t="str">
        <f>IF($A267="","",IF(LEFT($A267,1)=H$11,$F266,""))</f>
        <v/>
      </c>
      <c r="I266" s="13">
        <f>IF($A267="","",IF(LEFT($A267,1)=I$11,$F266,""))</f>
        <v>4</v>
      </c>
      <c r="J266" s="13" t="str">
        <f>IF($A267="","",IF(LEFT($A267,1)=J$11,$F266,""))</f>
        <v/>
      </c>
      <c r="K266" s="13" t="str">
        <f>IF($A267="","",IF(LEFT($A267,1)=K$11,$F266,""))</f>
        <v/>
      </c>
      <c r="L266" s="13" t="str">
        <f>IF($A267="","",IF(LEFT($A267,1)=L$11,$F266,""))</f>
        <v/>
      </c>
      <c r="M266" s="13" t="str">
        <f t="shared" si="70"/>
        <v/>
      </c>
      <c r="N266" s="13"/>
      <c r="O266" s="9"/>
    </row>
    <row r="267" spans="1:17" ht="14.25" customHeight="1" x14ac:dyDescent="0.25">
      <c r="A267" s="35" t="s">
        <v>381</v>
      </c>
      <c r="B267" s="45" t="s">
        <v>21</v>
      </c>
      <c r="C267" s="46" t="str">
        <f>IF(A267="","",VLOOKUP($A263,IF(LEN(A267)=2,WSB,WSA),VLOOKUP(LEFT(A267,1),Teams,4,FALSE),FALSE))</f>
        <v>Darcy Rose Winfield</v>
      </c>
      <c r="D267" s="46" t="str">
        <f t="shared" si="69"/>
        <v>Chichester</v>
      </c>
      <c r="E267" s="47" t="s">
        <v>380</v>
      </c>
      <c r="F267" s="48">
        <v>3</v>
      </c>
      <c r="G267" s="5"/>
      <c r="H267" s="13"/>
      <c r="I267" s="13"/>
      <c r="J267" s="13"/>
      <c r="K267" s="13"/>
      <c r="L267" s="13"/>
      <c r="M267" s="13" t="str">
        <f t="shared" si="70"/>
        <v/>
      </c>
      <c r="N267" s="13"/>
      <c r="O267" s="9"/>
      <c r="Q267" t="s">
        <v>35</v>
      </c>
    </row>
    <row r="268" spans="1:17" ht="8.25" hidden="1" customHeight="1" x14ac:dyDescent="0.25">
      <c r="A268" s="35"/>
      <c r="B268" s="45" t="s">
        <v>37</v>
      </c>
      <c r="C268" s="46" t="str">
        <f>IF(A268="","",VLOOKUP($A263,IF(LEN(A268)=2,WSB,WSA),VLOOKUP(LEFT(A268,1),Teams,4,FALSE),FALSE))</f>
        <v/>
      </c>
      <c r="D268" s="46" t="str">
        <f t="shared" si="69"/>
        <v/>
      </c>
      <c r="E268" s="47"/>
      <c r="F268" s="48">
        <v>2</v>
      </c>
      <c r="G268" s="5"/>
      <c r="H268" s="13" t="str">
        <f t="shared" si="70"/>
        <v/>
      </c>
      <c r="I268" s="13" t="str">
        <f t="shared" si="70"/>
        <v/>
      </c>
      <c r="J268" s="13" t="str">
        <f t="shared" si="70"/>
        <v/>
      </c>
      <c r="K268" s="13" t="str">
        <f t="shared" si="70"/>
        <v/>
      </c>
      <c r="L268" s="13" t="str">
        <f t="shared" si="70"/>
        <v/>
      </c>
      <c r="M268" s="13" t="str">
        <f t="shared" si="70"/>
        <v/>
      </c>
      <c r="N268" s="13"/>
      <c r="O268" s="9"/>
    </row>
    <row r="269" spans="1:17" ht="17.25" hidden="1" customHeight="1" x14ac:dyDescent="0.25">
      <c r="A269" s="35"/>
      <c r="B269" s="45" t="s">
        <v>59</v>
      </c>
      <c r="C269" s="46" t="str">
        <f>IF(A269="","",VLOOKUP($A263,IF(LEN(A269)=2,WSB,WSA),VLOOKUP(LEFT(A269,1),Teams,4,FALSE),FALSE))</f>
        <v/>
      </c>
      <c r="D269" s="46" t="str">
        <f t="shared" si="69"/>
        <v/>
      </c>
      <c r="E269" s="47"/>
      <c r="F269" s="48">
        <v>1</v>
      </c>
      <c r="G269" s="5"/>
      <c r="H269" s="13" t="str">
        <f t="shared" si="70"/>
        <v/>
      </c>
      <c r="I269" s="13" t="str">
        <f t="shared" si="70"/>
        <v/>
      </c>
      <c r="J269" s="13" t="str">
        <f t="shared" si="70"/>
        <v/>
      </c>
      <c r="K269" s="13" t="str">
        <f t="shared" si="70"/>
        <v/>
      </c>
      <c r="L269" s="13" t="str">
        <f t="shared" si="70"/>
        <v/>
      </c>
      <c r="M269" s="13" t="str">
        <f t="shared" si="70"/>
        <v/>
      </c>
      <c r="N269" s="13">
        <f>21-SUM(H264:M269)</f>
        <v>6</v>
      </c>
      <c r="O269" s="9"/>
      <c r="Q269" t="s">
        <v>35</v>
      </c>
    </row>
    <row r="270" spans="1:17" ht="13" x14ac:dyDescent="0.3">
      <c r="A270" s="53" t="s">
        <v>208</v>
      </c>
      <c r="B270" s="40"/>
      <c r="C270" s="49" t="s">
        <v>209</v>
      </c>
      <c r="D270" s="52"/>
      <c r="E270" s="41"/>
      <c r="F270" s="34"/>
      <c r="G270" s="5"/>
      <c r="H270" s="13"/>
      <c r="I270" s="13"/>
      <c r="J270" s="13"/>
      <c r="K270" s="13"/>
      <c r="L270" s="13"/>
      <c r="M270" s="13"/>
      <c r="N270" s="13"/>
      <c r="O270" s="9" t="s">
        <v>13</v>
      </c>
    </row>
    <row r="271" spans="1:17" x14ac:dyDescent="0.25">
      <c r="A271" s="35" t="s">
        <v>384</v>
      </c>
      <c r="B271" s="45">
        <v>1</v>
      </c>
      <c r="C271" s="46" t="str">
        <f>IF(A271="","",VLOOKUP($A270,IF(LEN(A271)=2,WSB,WSA),VLOOKUP(LEFT(A271,1),Teams,4,FALSE),FALSE))</f>
        <v>Ilayda Ruso</v>
      </c>
      <c r="D271" s="46" t="str">
        <f t="shared" ref="D271:D276" si="71">IF(A271="","",VLOOKUP(LEFT(A271,1),Teams,2,FALSE))</f>
        <v>Worthing</v>
      </c>
      <c r="E271" s="47" t="s">
        <v>442</v>
      </c>
      <c r="F271" s="48">
        <v>6</v>
      </c>
      <c r="G271" s="5"/>
      <c r="H271" s="13" t="str">
        <f t="shared" ref="H271:M276" si="72">IF($A271="","",IF(LEFT($A271,1)=H$11,$F271,""))</f>
        <v/>
      </c>
      <c r="I271" s="13" t="str">
        <f t="shared" si="72"/>
        <v/>
      </c>
      <c r="J271" s="13" t="str">
        <f t="shared" si="72"/>
        <v/>
      </c>
      <c r="K271" s="13" t="str">
        <f t="shared" si="72"/>
        <v/>
      </c>
      <c r="L271" s="13">
        <f t="shared" si="72"/>
        <v>6</v>
      </c>
      <c r="M271" s="13" t="str">
        <f t="shared" si="72"/>
        <v/>
      </c>
      <c r="N271" s="13"/>
      <c r="O271" s="9"/>
      <c r="Q271" t="s">
        <v>31</v>
      </c>
    </row>
    <row r="272" spans="1:17" x14ac:dyDescent="0.25">
      <c r="A272" s="35" t="s">
        <v>379</v>
      </c>
      <c r="B272" s="45">
        <v>2</v>
      </c>
      <c r="C272" s="46" t="str">
        <f>IF(A272="","",VLOOKUP($A270,IF(LEN(A272)=2,WSB,WSA),VLOOKUP(LEFT(A272,1),Teams,4,FALSE),FALSE))</f>
        <v>Evie Thomas-Wright</v>
      </c>
      <c r="D272" s="46" t="str">
        <f t="shared" si="71"/>
        <v>Horsham Blue Star</v>
      </c>
      <c r="E272" s="47" t="s">
        <v>443</v>
      </c>
      <c r="F272" s="48">
        <v>5</v>
      </c>
      <c r="G272" s="5"/>
      <c r="H272" s="13" t="str">
        <f t="shared" si="72"/>
        <v/>
      </c>
      <c r="I272" s="13" t="str">
        <f t="shared" si="72"/>
        <v/>
      </c>
      <c r="J272" s="13">
        <f t="shared" si="72"/>
        <v>5</v>
      </c>
      <c r="K272" s="13" t="str">
        <f t="shared" si="72"/>
        <v/>
      </c>
      <c r="L272" s="13" t="str">
        <f t="shared" si="72"/>
        <v/>
      </c>
      <c r="M272" s="13" t="str">
        <f t="shared" si="72"/>
        <v/>
      </c>
      <c r="N272" s="13"/>
      <c r="O272" s="9"/>
      <c r="Q272" t="s">
        <v>31</v>
      </c>
    </row>
    <row r="273" spans="1:17" ht="12" customHeight="1" x14ac:dyDescent="0.25">
      <c r="A273" s="35" t="s">
        <v>378</v>
      </c>
      <c r="B273" s="45" t="s">
        <v>36</v>
      </c>
      <c r="C273" s="46" t="str">
        <f>IF(A273="","",VLOOKUP($A270,IF(LEN(A273)=2,WSB,WSA),VLOOKUP(LEFT(A273,1),Teams,4,FALSE),FALSE))</f>
        <v>Evie Walker</v>
      </c>
      <c r="D273" s="46" t="str">
        <f t="shared" si="71"/>
        <v>Crawley</v>
      </c>
      <c r="E273" s="47" t="s">
        <v>444</v>
      </c>
      <c r="F273" s="48">
        <v>4</v>
      </c>
      <c r="G273" s="5"/>
      <c r="H273" s="13">
        <f t="shared" si="72"/>
        <v>4</v>
      </c>
      <c r="I273" s="13" t="str">
        <f t="shared" si="72"/>
        <v/>
      </c>
      <c r="J273" s="13" t="str">
        <f t="shared" si="72"/>
        <v/>
      </c>
      <c r="K273" s="13" t="str">
        <f t="shared" si="72"/>
        <v/>
      </c>
      <c r="L273" s="13" t="str">
        <f t="shared" si="72"/>
        <v/>
      </c>
      <c r="M273" s="13" t="str">
        <f t="shared" si="72"/>
        <v/>
      </c>
      <c r="N273" s="13"/>
      <c r="O273" s="9"/>
    </row>
    <row r="274" spans="1:17" ht="2.25" hidden="1" customHeight="1" x14ac:dyDescent="0.25">
      <c r="A274" s="35"/>
      <c r="B274" s="45" t="s">
        <v>21</v>
      </c>
      <c r="C274" s="46" t="str">
        <f>IF(A274="","",VLOOKUP($A270,IF(LEN(A274)=2,WSB,WSA),VLOOKUP(LEFT(A274,1),Teams,4,FALSE),FALSE))</f>
        <v/>
      </c>
      <c r="D274" s="46" t="str">
        <f t="shared" si="71"/>
        <v/>
      </c>
      <c r="E274" s="47"/>
      <c r="F274" s="48">
        <v>3</v>
      </c>
      <c r="G274" s="5"/>
      <c r="H274" s="13" t="str">
        <f t="shared" si="72"/>
        <v/>
      </c>
      <c r="I274" s="13" t="str">
        <f t="shared" si="72"/>
        <v/>
      </c>
      <c r="J274" s="13" t="str">
        <f t="shared" si="72"/>
        <v/>
      </c>
      <c r="K274" s="13" t="str">
        <f t="shared" si="72"/>
        <v/>
      </c>
      <c r="L274" s="13" t="str">
        <f t="shared" si="72"/>
        <v/>
      </c>
      <c r="M274" s="13" t="str">
        <f t="shared" si="72"/>
        <v/>
      </c>
      <c r="N274" s="13"/>
      <c r="O274" s="9"/>
      <c r="Q274" t="s">
        <v>31</v>
      </c>
    </row>
    <row r="275" spans="1:17" hidden="1" x14ac:dyDescent="0.25">
      <c r="A275" s="35"/>
      <c r="B275" s="45" t="s">
        <v>37</v>
      </c>
      <c r="C275" s="46" t="str">
        <f>IF(A275="","",VLOOKUP($A270,IF(LEN(A275)=2,WSB,WSA),VLOOKUP(LEFT(A275,1),Teams,4,FALSE),FALSE))</f>
        <v/>
      </c>
      <c r="D275" s="46" t="str">
        <f t="shared" si="71"/>
        <v/>
      </c>
      <c r="E275" s="47"/>
      <c r="F275" s="48">
        <v>2</v>
      </c>
      <c r="G275" s="5"/>
      <c r="H275" s="13" t="str">
        <f t="shared" si="72"/>
        <v/>
      </c>
      <c r="I275" s="13" t="str">
        <f t="shared" si="72"/>
        <v/>
      </c>
      <c r="J275" s="13" t="str">
        <f t="shared" si="72"/>
        <v/>
      </c>
      <c r="K275" s="13" t="str">
        <f t="shared" si="72"/>
        <v/>
      </c>
      <c r="L275" s="13" t="str">
        <f t="shared" si="72"/>
        <v/>
      </c>
      <c r="M275" s="13" t="str">
        <f t="shared" si="72"/>
        <v/>
      </c>
      <c r="N275" s="13"/>
      <c r="O275" s="9"/>
    </row>
    <row r="276" spans="1:17" ht="10.5" hidden="1" customHeight="1" x14ac:dyDescent="0.25">
      <c r="A276" s="35"/>
      <c r="B276" s="45" t="s">
        <v>59</v>
      </c>
      <c r="C276" s="46" t="str">
        <f>IF(A276="","",VLOOKUP($A270,IF(LEN(A276)=2,WSB,WSA),VLOOKUP(LEFT(A276,1),Teams,4,FALSE),FALSE))</f>
        <v/>
      </c>
      <c r="D276" s="46" t="str">
        <f t="shared" si="71"/>
        <v/>
      </c>
      <c r="E276" s="47"/>
      <c r="F276" s="48">
        <v>1</v>
      </c>
      <c r="G276" s="5"/>
      <c r="H276" s="13" t="str">
        <f t="shared" si="72"/>
        <v/>
      </c>
      <c r="I276" s="13" t="str">
        <f t="shared" si="72"/>
        <v/>
      </c>
      <c r="J276" s="13" t="str">
        <f t="shared" si="72"/>
        <v/>
      </c>
      <c r="K276" s="13" t="str">
        <f t="shared" si="72"/>
        <v/>
      </c>
      <c r="L276" s="13" t="str">
        <f t="shared" si="72"/>
        <v/>
      </c>
      <c r="M276" s="13" t="str">
        <f t="shared" si="72"/>
        <v/>
      </c>
      <c r="N276" s="13">
        <f>21-SUM(H271:M276)</f>
        <v>6</v>
      </c>
      <c r="O276" s="9"/>
      <c r="Q276" t="s">
        <v>31</v>
      </c>
    </row>
    <row r="277" spans="1:17" ht="13" x14ac:dyDescent="0.3">
      <c r="A277" s="53" t="s">
        <v>208</v>
      </c>
      <c r="B277" s="40"/>
      <c r="C277" s="49" t="s">
        <v>210</v>
      </c>
      <c r="D277" s="52"/>
      <c r="E277" s="41"/>
      <c r="F277" s="34"/>
      <c r="G277" s="5"/>
      <c r="H277" s="13"/>
      <c r="I277" s="13"/>
      <c r="J277" s="13"/>
      <c r="K277" s="13"/>
      <c r="L277" s="13"/>
      <c r="M277" s="13"/>
      <c r="N277" s="13"/>
      <c r="O277" s="9" t="s">
        <v>14</v>
      </c>
    </row>
    <row r="278" spans="1:17" x14ac:dyDescent="0.25">
      <c r="A278" s="35" t="s">
        <v>369</v>
      </c>
      <c r="B278" s="45">
        <v>1</v>
      </c>
      <c r="C278" s="46" t="str">
        <f>IF(A278="","",VLOOKUP($A277,IF(LEN(A278)=2,WSB,WSA),VLOOKUP(LEFT(A278,1),Teams,4,FALSE),FALSE))</f>
        <v>Kayleigh Cleaver</v>
      </c>
      <c r="D278" s="46" t="str">
        <f t="shared" ref="D278:D283" si="73">IF(A278="","",VLOOKUP(LEFT(A278,1),Teams,2,FALSE))</f>
        <v>Horsham Blue Star</v>
      </c>
      <c r="E278" s="47" t="s">
        <v>525</v>
      </c>
      <c r="F278" s="48">
        <v>6</v>
      </c>
      <c r="G278" s="5"/>
      <c r="H278" s="13" t="str">
        <f t="shared" ref="H278:M283" si="74">IF($A278="","",IF(LEFT($A278,1)=H$11,$F278,""))</f>
        <v/>
      </c>
      <c r="I278" s="13" t="str">
        <f t="shared" si="74"/>
        <v/>
      </c>
      <c r="J278" s="13">
        <f t="shared" si="74"/>
        <v>6</v>
      </c>
      <c r="K278" s="13" t="str">
        <f t="shared" si="74"/>
        <v/>
      </c>
      <c r="L278" s="13" t="str">
        <f t="shared" si="74"/>
        <v/>
      </c>
      <c r="M278" s="13" t="str">
        <f t="shared" si="74"/>
        <v/>
      </c>
      <c r="N278" s="13"/>
      <c r="O278" s="9"/>
      <c r="Q278" t="s">
        <v>31</v>
      </c>
    </row>
    <row r="279" spans="1:17" hidden="1" x14ac:dyDescent="0.25">
      <c r="A279" s="35"/>
      <c r="B279" s="45">
        <v>2</v>
      </c>
      <c r="C279" s="46" t="str">
        <f>IF(A279="","",VLOOKUP($A277,IF(LEN(A279)=2,WSB,WSA),VLOOKUP(LEFT(A279,1),Teams,4,FALSE),FALSE))</f>
        <v/>
      </c>
      <c r="D279" s="46" t="str">
        <f t="shared" si="73"/>
        <v/>
      </c>
      <c r="E279" s="47"/>
      <c r="F279" s="48">
        <v>5</v>
      </c>
      <c r="G279" s="5"/>
      <c r="H279" s="13" t="str">
        <f t="shared" si="74"/>
        <v/>
      </c>
      <c r="I279" s="13" t="str">
        <f t="shared" si="74"/>
        <v/>
      </c>
      <c r="J279" s="13" t="str">
        <f t="shared" si="74"/>
        <v/>
      </c>
      <c r="K279" s="13" t="str">
        <f t="shared" si="74"/>
        <v/>
      </c>
      <c r="L279" s="13" t="str">
        <f t="shared" si="74"/>
        <v/>
      </c>
      <c r="M279" s="13" t="str">
        <f t="shared" si="74"/>
        <v/>
      </c>
      <c r="N279" s="13"/>
      <c r="O279" s="9"/>
      <c r="Q279" t="s">
        <v>31</v>
      </c>
    </row>
    <row r="280" spans="1:17" hidden="1" x14ac:dyDescent="0.25">
      <c r="A280" s="35"/>
      <c r="B280" s="45" t="s">
        <v>36</v>
      </c>
      <c r="C280" s="46" t="str">
        <f>IF(A280="","",VLOOKUP($A277,IF(LEN(A280)=2,WSB,WSA),VLOOKUP(LEFT(A280,1),Teams,4,FALSE),FALSE))</f>
        <v/>
      </c>
      <c r="D280" s="46" t="str">
        <f t="shared" si="73"/>
        <v/>
      </c>
      <c r="E280" s="47"/>
      <c r="F280" s="48">
        <v>4</v>
      </c>
      <c r="G280" s="5"/>
      <c r="H280" s="13" t="str">
        <f t="shared" si="74"/>
        <v/>
      </c>
      <c r="I280" s="13" t="str">
        <f t="shared" si="74"/>
        <v/>
      </c>
      <c r="J280" s="13" t="str">
        <f t="shared" si="74"/>
        <v/>
      </c>
      <c r="K280" s="13" t="str">
        <f t="shared" si="74"/>
        <v/>
      </c>
      <c r="L280" s="13" t="str">
        <f t="shared" si="74"/>
        <v/>
      </c>
      <c r="M280" s="13" t="str">
        <f t="shared" si="74"/>
        <v/>
      </c>
      <c r="N280" s="13"/>
      <c r="O280" s="9"/>
    </row>
    <row r="281" spans="1:17" hidden="1" x14ac:dyDescent="0.25">
      <c r="A281" s="35"/>
      <c r="B281" s="45" t="s">
        <v>21</v>
      </c>
      <c r="C281" s="46" t="str">
        <f>IF(A281="","",VLOOKUP($A277,IF(LEN(A281)=2,WSB,WSA),VLOOKUP(LEFT(A281,1),Teams,4,FALSE),FALSE))</f>
        <v/>
      </c>
      <c r="D281" s="46" t="str">
        <f t="shared" si="73"/>
        <v/>
      </c>
      <c r="E281" s="47"/>
      <c r="F281" s="48">
        <v>3</v>
      </c>
      <c r="G281" s="5"/>
      <c r="H281" s="13" t="str">
        <f t="shared" si="74"/>
        <v/>
      </c>
      <c r="I281" s="13" t="str">
        <f t="shared" si="74"/>
        <v/>
      </c>
      <c r="J281" s="13" t="str">
        <f t="shared" si="74"/>
        <v/>
      </c>
      <c r="K281" s="13" t="str">
        <f t="shared" si="74"/>
        <v/>
      </c>
      <c r="L281" s="13" t="str">
        <f t="shared" si="74"/>
        <v/>
      </c>
      <c r="M281" s="13" t="str">
        <f t="shared" si="74"/>
        <v/>
      </c>
      <c r="N281" s="13"/>
      <c r="O281" s="9"/>
      <c r="Q281" t="s">
        <v>31</v>
      </c>
    </row>
    <row r="282" spans="1:17" hidden="1" x14ac:dyDescent="0.25">
      <c r="A282" s="35"/>
      <c r="B282" s="45" t="s">
        <v>37</v>
      </c>
      <c r="C282" s="46" t="str">
        <f>IF(A282="","",VLOOKUP($A277,IF(LEN(A282)=2,WSB,WSA),VLOOKUP(LEFT(A282,1),Teams,4,FALSE),FALSE))</f>
        <v/>
      </c>
      <c r="D282" s="46" t="str">
        <f t="shared" si="73"/>
        <v/>
      </c>
      <c r="E282" s="47"/>
      <c r="F282" s="48">
        <v>2</v>
      </c>
      <c r="G282" s="5"/>
      <c r="H282" s="13" t="str">
        <f t="shared" si="74"/>
        <v/>
      </c>
      <c r="I282" s="13" t="str">
        <f t="shared" si="74"/>
        <v/>
      </c>
      <c r="J282" s="13" t="str">
        <f t="shared" si="74"/>
        <v/>
      </c>
      <c r="K282" s="13" t="str">
        <f t="shared" si="74"/>
        <v/>
      </c>
      <c r="L282" s="13" t="str">
        <f t="shared" si="74"/>
        <v/>
      </c>
      <c r="M282" s="13" t="str">
        <f t="shared" si="74"/>
        <v/>
      </c>
      <c r="N282" s="13"/>
      <c r="O282" s="9"/>
    </row>
    <row r="283" spans="1:17" hidden="1" x14ac:dyDescent="0.25">
      <c r="A283" s="35"/>
      <c r="B283" s="45" t="s">
        <v>59</v>
      </c>
      <c r="C283" s="46" t="str">
        <f>IF(A283="","",VLOOKUP($A277,IF(LEN(A283)=2,WSB,WSA),VLOOKUP(LEFT(A283,1),Teams,4,FALSE),FALSE))</f>
        <v/>
      </c>
      <c r="D283" s="46" t="str">
        <f t="shared" si="73"/>
        <v/>
      </c>
      <c r="E283" s="47"/>
      <c r="F283" s="48">
        <v>1</v>
      </c>
      <c r="G283" s="5"/>
      <c r="H283" s="13" t="str">
        <f t="shared" si="74"/>
        <v/>
      </c>
      <c r="I283" s="13" t="str">
        <f t="shared" si="74"/>
        <v/>
      </c>
      <c r="J283" s="13" t="str">
        <f t="shared" si="74"/>
        <v/>
      </c>
      <c r="K283" s="13" t="str">
        <f t="shared" si="74"/>
        <v/>
      </c>
      <c r="L283" s="13" t="str">
        <f t="shared" si="74"/>
        <v/>
      </c>
      <c r="M283" s="13" t="str">
        <f t="shared" si="74"/>
        <v/>
      </c>
      <c r="N283" s="13">
        <f>21-SUM(H278:M283)</f>
        <v>15</v>
      </c>
      <c r="O283" s="9"/>
      <c r="Q283" t="s">
        <v>31</v>
      </c>
    </row>
    <row r="284" spans="1:17" ht="13" x14ac:dyDescent="0.3">
      <c r="A284" s="53" t="s">
        <v>23</v>
      </c>
      <c r="B284" s="40"/>
      <c r="C284" s="49" t="s">
        <v>47</v>
      </c>
      <c r="D284" s="52"/>
      <c r="E284" s="41"/>
      <c r="F284" s="34"/>
      <c r="G284" s="5"/>
      <c r="H284" s="13"/>
      <c r="I284" s="13"/>
      <c r="J284" s="13"/>
      <c r="K284" s="13"/>
      <c r="L284" s="13"/>
      <c r="M284" s="13"/>
      <c r="N284" s="13"/>
      <c r="O284" s="9" t="s">
        <v>15</v>
      </c>
    </row>
    <row r="285" spans="1:17" x14ac:dyDescent="0.25">
      <c r="A285" s="35" t="s">
        <v>378</v>
      </c>
      <c r="B285" s="45">
        <v>1</v>
      </c>
      <c r="C285" s="46" t="str">
        <f>IF(A285="","",VLOOKUP($A284,IF(LEN(A285)=2,WSB,WSA),VLOOKUP(LEFT(A285,1),Teams,4,FALSE),FALSE))</f>
        <v>Sophia Clarry-Risk</v>
      </c>
      <c r="D285" s="46" t="str">
        <f t="shared" ref="D285:D290" si="75">IF(A285="","",VLOOKUP(LEFT(A285,1),Teams,2,FALSE))</f>
        <v>Crawley</v>
      </c>
      <c r="E285" s="47" t="s">
        <v>418</v>
      </c>
      <c r="F285" s="48">
        <v>6</v>
      </c>
      <c r="G285" s="5"/>
      <c r="H285" s="13">
        <f t="shared" ref="H285:M290" si="76">IF($A285="","",IF(LEFT($A285,1)=H$11,$F285,""))</f>
        <v>6</v>
      </c>
      <c r="I285" s="13" t="str">
        <f t="shared" si="76"/>
        <v/>
      </c>
      <c r="J285" s="13" t="str">
        <f t="shared" si="76"/>
        <v/>
      </c>
      <c r="K285" s="13" t="str">
        <f t="shared" si="76"/>
        <v/>
      </c>
      <c r="L285" s="13" t="str">
        <f t="shared" si="76"/>
        <v/>
      </c>
      <c r="M285" s="13" t="str">
        <f t="shared" si="76"/>
        <v/>
      </c>
      <c r="N285" s="13"/>
      <c r="O285" s="9"/>
      <c r="Q285" t="s">
        <v>33</v>
      </c>
    </row>
    <row r="286" spans="1:17" x14ac:dyDescent="0.25">
      <c r="A286" s="35" t="s">
        <v>369</v>
      </c>
      <c r="B286" s="45">
        <v>2</v>
      </c>
      <c r="C286" s="46" t="str">
        <f>IF(A286="","",VLOOKUP($A284,IF(LEN(A286)=2,WSB,WSA),VLOOKUP(LEFT(A286,1),Teams,4,FALSE),FALSE))</f>
        <v>Lily McLauchlan</v>
      </c>
      <c r="D286" s="46" t="str">
        <f t="shared" si="75"/>
        <v>Horsham Blue Star</v>
      </c>
      <c r="E286" s="47" t="s">
        <v>419</v>
      </c>
      <c r="F286" s="48">
        <v>5</v>
      </c>
      <c r="G286" s="5"/>
      <c r="H286" s="13" t="str">
        <f t="shared" si="76"/>
        <v/>
      </c>
      <c r="I286" s="13" t="str">
        <f t="shared" si="76"/>
        <v/>
      </c>
      <c r="J286" s="13">
        <f t="shared" si="76"/>
        <v>5</v>
      </c>
      <c r="K286" s="13" t="str">
        <f t="shared" si="76"/>
        <v/>
      </c>
      <c r="L286" s="13" t="str">
        <f t="shared" si="76"/>
        <v/>
      </c>
      <c r="M286" s="13" t="str">
        <f t="shared" si="76"/>
        <v/>
      </c>
      <c r="N286" s="13"/>
      <c r="O286" s="9"/>
      <c r="Q286" t="s">
        <v>33</v>
      </c>
    </row>
    <row r="287" spans="1:17" x14ac:dyDescent="0.25">
      <c r="A287" s="35" t="s">
        <v>384</v>
      </c>
      <c r="B287" s="45" t="s">
        <v>36</v>
      </c>
      <c r="C287" s="46" t="str">
        <f>IF(A287="","",VLOOKUP($A284,IF(LEN(A287)=2,WSB,WSA),VLOOKUP(LEFT(A287,1),Teams,4,FALSE),FALSE))</f>
        <v>Ilayda Ruso</v>
      </c>
      <c r="D287" s="46" t="str">
        <f t="shared" si="75"/>
        <v>Worthing</v>
      </c>
      <c r="E287" s="47" t="s">
        <v>420</v>
      </c>
      <c r="F287" s="48">
        <v>4</v>
      </c>
      <c r="G287" s="5"/>
      <c r="H287" s="13" t="str">
        <f t="shared" si="76"/>
        <v/>
      </c>
      <c r="I287" s="13" t="str">
        <f t="shared" si="76"/>
        <v/>
      </c>
      <c r="J287" s="13" t="str">
        <f t="shared" si="76"/>
        <v/>
      </c>
      <c r="K287" s="13" t="str">
        <f t="shared" si="76"/>
        <v/>
      </c>
      <c r="L287" s="13">
        <f t="shared" si="76"/>
        <v>4</v>
      </c>
      <c r="M287" s="13" t="str">
        <f t="shared" si="76"/>
        <v/>
      </c>
      <c r="N287" s="13"/>
      <c r="O287" s="9"/>
    </row>
    <row r="288" spans="1:17" x14ac:dyDescent="0.25">
      <c r="A288" s="35" t="s">
        <v>381</v>
      </c>
      <c r="B288" s="45" t="s">
        <v>21</v>
      </c>
      <c r="C288" s="46" t="str">
        <f>IF(A288="","",VLOOKUP($A284,IF(LEN(A288)=2,WSB,WSA),VLOOKUP(LEFT(A288,1),Teams,4,FALSE),FALSE))</f>
        <v>Xanthe Austin</v>
      </c>
      <c r="D288" s="46" t="str">
        <f t="shared" si="75"/>
        <v>Chichester</v>
      </c>
      <c r="E288" s="47" t="s">
        <v>421</v>
      </c>
      <c r="F288" s="48">
        <v>3</v>
      </c>
      <c r="G288" s="5"/>
      <c r="H288" s="13" t="str">
        <f t="shared" si="76"/>
        <v/>
      </c>
      <c r="I288" s="13">
        <f t="shared" si="76"/>
        <v>3</v>
      </c>
      <c r="J288" s="13" t="str">
        <f t="shared" si="76"/>
        <v/>
      </c>
      <c r="K288" s="13" t="str">
        <f t="shared" si="76"/>
        <v/>
      </c>
      <c r="L288" s="13" t="str">
        <f t="shared" si="76"/>
        <v/>
      </c>
      <c r="M288" s="13" t="str">
        <f t="shared" si="76"/>
        <v/>
      </c>
      <c r="N288" s="13"/>
      <c r="O288" s="9"/>
      <c r="Q288" t="s">
        <v>33</v>
      </c>
    </row>
    <row r="289" spans="1:17" x14ac:dyDescent="0.25">
      <c r="A289" s="35" t="s">
        <v>383</v>
      </c>
      <c r="B289" s="45" t="s">
        <v>37</v>
      </c>
      <c r="C289" s="46" t="str">
        <f>IF(A289="","",VLOOKUP($A284,IF(LEN(A289)=2,WSB,WSA),VLOOKUP(LEFT(A289,1),Teams,4,FALSE),FALSE))</f>
        <v>Roseanna Edwards</v>
      </c>
      <c r="D289" s="46" t="str">
        <f t="shared" si="75"/>
        <v>Haywards Heath</v>
      </c>
      <c r="E289" s="47" t="s">
        <v>526</v>
      </c>
      <c r="F289" s="48">
        <v>2</v>
      </c>
      <c r="G289" s="5"/>
      <c r="H289" s="13" t="str">
        <f t="shared" si="76"/>
        <v/>
      </c>
      <c r="I289" s="13" t="str">
        <f t="shared" si="76"/>
        <v/>
      </c>
      <c r="J289" s="13" t="str">
        <f t="shared" si="76"/>
        <v/>
      </c>
      <c r="K289" s="13" t="str">
        <f t="shared" si="76"/>
        <v/>
      </c>
      <c r="L289" s="13" t="str">
        <f t="shared" si="76"/>
        <v/>
      </c>
      <c r="M289" s="13">
        <f t="shared" si="76"/>
        <v>2</v>
      </c>
      <c r="N289" s="13"/>
      <c r="O289" s="9"/>
    </row>
    <row r="290" spans="1:17" hidden="1" x14ac:dyDescent="0.25">
      <c r="A290" s="35"/>
      <c r="B290" s="45" t="s">
        <v>59</v>
      </c>
      <c r="C290" s="46" t="str">
        <f>IF(A290="","",VLOOKUP($A284,IF(LEN(A290)=2,WSB,WSA),VLOOKUP(LEFT(A290,1),Teams,4,FALSE),FALSE))</f>
        <v/>
      </c>
      <c r="D290" s="46" t="str">
        <f t="shared" si="75"/>
        <v/>
      </c>
      <c r="E290" s="47"/>
      <c r="F290" s="48">
        <v>1</v>
      </c>
      <c r="G290" s="5"/>
      <c r="H290" s="13" t="str">
        <f t="shared" si="76"/>
        <v/>
      </c>
      <c r="I290" s="13" t="str">
        <f t="shared" si="76"/>
        <v/>
      </c>
      <c r="J290" s="13" t="str">
        <f t="shared" si="76"/>
        <v/>
      </c>
      <c r="K290" s="13" t="str">
        <f t="shared" si="76"/>
        <v/>
      </c>
      <c r="L290" s="13" t="str">
        <f t="shared" si="76"/>
        <v/>
      </c>
      <c r="M290" s="13" t="str">
        <f t="shared" si="76"/>
        <v/>
      </c>
      <c r="N290" s="13">
        <f>21-SUM(H285:M290)</f>
        <v>1</v>
      </c>
      <c r="O290" s="9"/>
      <c r="Q290" t="s">
        <v>33</v>
      </c>
    </row>
    <row r="291" spans="1:17" ht="13" x14ac:dyDescent="0.3">
      <c r="A291" s="53" t="s">
        <v>23</v>
      </c>
      <c r="B291" s="40"/>
      <c r="C291" s="49" t="s">
        <v>48</v>
      </c>
      <c r="D291" s="52"/>
      <c r="E291" s="41"/>
      <c r="F291" s="34"/>
      <c r="G291" s="5"/>
      <c r="H291" s="13"/>
      <c r="I291" s="13"/>
      <c r="J291" s="13"/>
      <c r="K291" s="13"/>
      <c r="L291" s="13"/>
      <c r="M291" s="13"/>
      <c r="N291" s="13"/>
      <c r="O291" s="9" t="s">
        <v>16</v>
      </c>
    </row>
    <row r="292" spans="1:17" x14ac:dyDescent="0.25">
      <c r="A292" s="35" t="s">
        <v>372</v>
      </c>
      <c r="B292" s="45">
        <v>1</v>
      </c>
      <c r="C292" s="46" t="str">
        <f>IF(A292="","",VLOOKUP($A291,IF(LEN(A292)=2,WSB,WSA),VLOOKUP(LEFT(A292,1),Teams,4,FALSE),FALSE))</f>
        <v>Ella Ford</v>
      </c>
      <c r="D292" s="46" t="str">
        <f t="shared" ref="D292:D297" si="77">IF(A292="","",VLOOKUP(LEFT(A292,1),Teams,2,FALSE))</f>
        <v>Chichester</v>
      </c>
      <c r="E292" s="47" t="s">
        <v>422</v>
      </c>
      <c r="F292" s="48">
        <v>6</v>
      </c>
      <c r="G292" s="5"/>
      <c r="H292" s="13" t="str">
        <f t="shared" ref="H292:M297" si="78">IF($A292="","",IF(LEFT($A292,1)=H$11,$F292,""))</f>
        <v/>
      </c>
      <c r="I292" s="13">
        <f t="shared" si="78"/>
        <v>6</v>
      </c>
      <c r="J292" s="13" t="str">
        <f t="shared" si="78"/>
        <v/>
      </c>
      <c r="K292" s="13" t="str">
        <f t="shared" si="78"/>
        <v/>
      </c>
      <c r="L292" s="13" t="str">
        <f t="shared" si="78"/>
        <v/>
      </c>
      <c r="M292" s="13" t="str">
        <f t="shared" si="78"/>
        <v/>
      </c>
      <c r="N292" s="13"/>
      <c r="O292" s="9"/>
      <c r="Q292" t="s">
        <v>33</v>
      </c>
    </row>
    <row r="293" spans="1:17" hidden="1" x14ac:dyDescent="0.25">
      <c r="A293" s="35"/>
      <c r="B293" s="45">
        <v>2</v>
      </c>
      <c r="C293" s="46" t="str">
        <f>IF(A293="","",VLOOKUP($A291,IF(LEN(A293)=2,WSB,WSA),VLOOKUP(LEFT(A293,1),Teams,4,FALSE),FALSE))</f>
        <v/>
      </c>
      <c r="D293" s="46" t="str">
        <f t="shared" si="77"/>
        <v/>
      </c>
      <c r="E293" s="47"/>
      <c r="F293" s="48">
        <v>5</v>
      </c>
      <c r="G293" s="5"/>
      <c r="H293" s="13" t="str">
        <f t="shared" si="78"/>
        <v/>
      </c>
      <c r="I293" s="13" t="str">
        <f t="shared" si="78"/>
        <v/>
      </c>
      <c r="J293" s="13" t="str">
        <f t="shared" si="78"/>
        <v/>
      </c>
      <c r="K293" s="13" t="str">
        <f t="shared" si="78"/>
        <v/>
      </c>
      <c r="L293" s="13" t="str">
        <f t="shared" si="78"/>
        <v/>
      </c>
      <c r="M293" s="13" t="str">
        <f t="shared" si="78"/>
        <v/>
      </c>
      <c r="N293" s="13"/>
      <c r="O293" s="9"/>
      <c r="Q293" t="s">
        <v>33</v>
      </c>
    </row>
    <row r="294" spans="1:17" hidden="1" x14ac:dyDescent="0.25">
      <c r="A294" s="35"/>
      <c r="B294" s="45" t="s">
        <v>36</v>
      </c>
      <c r="C294" s="46" t="str">
        <f>IF(A294="","",VLOOKUP($A291,IF(LEN(A294)=2,WSB,WSA),VLOOKUP(LEFT(A294,1),Teams,4,FALSE),FALSE))</f>
        <v/>
      </c>
      <c r="D294" s="46" t="str">
        <f t="shared" si="77"/>
        <v/>
      </c>
      <c r="E294" s="47"/>
      <c r="F294" s="48">
        <v>4</v>
      </c>
      <c r="G294" s="5"/>
      <c r="H294" s="13" t="str">
        <f t="shared" si="78"/>
        <v/>
      </c>
      <c r="I294" s="13" t="str">
        <f t="shared" si="78"/>
        <v/>
      </c>
      <c r="J294" s="13" t="str">
        <f t="shared" si="78"/>
        <v/>
      </c>
      <c r="K294" s="13" t="str">
        <f t="shared" si="78"/>
        <v/>
      </c>
      <c r="L294" s="13" t="str">
        <f t="shared" si="78"/>
        <v/>
      </c>
      <c r="M294" s="13" t="str">
        <f t="shared" si="78"/>
        <v/>
      </c>
      <c r="N294" s="13"/>
      <c r="O294" s="9"/>
    </row>
    <row r="295" spans="1:17" hidden="1" x14ac:dyDescent="0.25">
      <c r="A295" s="35"/>
      <c r="B295" s="45" t="s">
        <v>21</v>
      </c>
      <c r="C295" s="46" t="str">
        <f>IF(A295="","",VLOOKUP($A291,IF(LEN(A295)=2,WSB,WSA),VLOOKUP(LEFT(A295,1),Teams,4,FALSE),FALSE))</f>
        <v/>
      </c>
      <c r="D295" s="46" t="str">
        <f t="shared" si="77"/>
        <v/>
      </c>
      <c r="E295" s="47"/>
      <c r="F295" s="48">
        <v>3</v>
      </c>
      <c r="G295" s="5"/>
      <c r="H295" s="13" t="str">
        <f t="shared" si="78"/>
        <v/>
      </c>
      <c r="I295" s="13" t="str">
        <f t="shared" si="78"/>
        <v/>
      </c>
      <c r="J295" s="13" t="str">
        <f t="shared" si="78"/>
        <v/>
      </c>
      <c r="K295" s="13" t="str">
        <f t="shared" si="78"/>
        <v/>
      </c>
      <c r="L295" s="13" t="str">
        <f t="shared" si="78"/>
        <v/>
      </c>
      <c r="M295" s="13" t="str">
        <f t="shared" si="78"/>
        <v/>
      </c>
      <c r="N295" s="13"/>
      <c r="O295" s="9"/>
      <c r="Q295" t="s">
        <v>33</v>
      </c>
    </row>
    <row r="296" spans="1:17" hidden="1" x14ac:dyDescent="0.25">
      <c r="A296" s="35"/>
      <c r="B296" s="45" t="s">
        <v>37</v>
      </c>
      <c r="C296" s="46" t="str">
        <f>IF(A296="","",VLOOKUP($A291,IF(LEN(A296)=2,WSB,WSA),VLOOKUP(LEFT(A296,1),Teams,4,FALSE),FALSE))</f>
        <v/>
      </c>
      <c r="D296" s="46" t="str">
        <f t="shared" si="77"/>
        <v/>
      </c>
      <c r="E296" s="47"/>
      <c r="F296" s="48">
        <v>2</v>
      </c>
      <c r="G296" s="5"/>
      <c r="H296" s="13" t="str">
        <f t="shared" si="78"/>
        <v/>
      </c>
      <c r="I296" s="13" t="str">
        <f t="shared" si="78"/>
        <v/>
      </c>
      <c r="J296" s="13" t="str">
        <f t="shared" si="78"/>
        <v/>
      </c>
      <c r="K296" s="13" t="str">
        <f t="shared" si="78"/>
        <v/>
      </c>
      <c r="L296" s="13" t="str">
        <f t="shared" si="78"/>
        <v/>
      </c>
      <c r="M296" s="13" t="str">
        <f t="shared" si="78"/>
        <v/>
      </c>
      <c r="N296" s="13"/>
      <c r="O296" s="9"/>
    </row>
    <row r="297" spans="1:17" hidden="1" x14ac:dyDescent="0.25">
      <c r="A297" s="35"/>
      <c r="B297" s="45" t="s">
        <v>59</v>
      </c>
      <c r="C297" s="46" t="str">
        <f>IF(A297="","",VLOOKUP($A291,IF(LEN(A297)=2,WSB,WSA),VLOOKUP(LEFT(A297,1),Teams,4,FALSE),FALSE))</f>
        <v/>
      </c>
      <c r="D297" s="46" t="str">
        <f t="shared" si="77"/>
        <v/>
      </c>
      <c r="E297" s="47"/>
      <c r="F297" s="48">
        <v>1</v>
      </c>
      <c r="G297" s="5"/>
      <c r="H297" s="13" t="str">
        <f t="shared" si="78"/>
        <v/>
      </c>
      <c r="I297" s="13" t="str">
        <f t="shared" si="78"/>
        <v/>
      </c>
      <c r="J297" s="13" t="str">
        <f t="shared" si="78"/>
        <v/>
      </c>
      <c r="K297" s="13" t="str">
        <f t="shared" si="78"/>
        <v/>
      </c>
      <c r="L297" s="13" t="str">
        <f t="shared" si="78"/>
        <v/>
      </c>
      <c r="M297" s="13" t="str">
        <f t="shared" si="78"/>
        <v/>
      </c>
      <c r="N297" s="13">
        <f>21-SUM(H292:M297)</f>
        <v>15</v>
      </c>
      <c r="O297" s="9"/>
      <c r="Q297" t="s">
        <v>33</v>
      </c>
    </row>
    <row r="298" spans="1:17" ht="13" x14ac:dyDescent="0.3">
      <c r="A298" s="53" t="s">
        <v>6</v>
      </c>
      <c r="B298" s="40"/>
      <c r="C298" s="49" t="s">
        <v>49</v>
      </c>
      <c r="D298" s="52"/>
      <c r="E298" s="41"/>
      <c r="F298" s="34"/>
      <c r="G298" s="5"/>
      <c r="H298" s="13"/>
      <c r="I298" s="13"/>
      <c r="J298" s="13"/>
      <c r="K298" s="13"/>
      <c r="L298" s="13"/>
      <c r="M298" s="13"/>
      <c r="N298" s="13"/>
      <c r="O298" s="9" t="s">
        <v>6</v>
      </c>
    </row>
    <row r="299" spans="1:17" x14ac:dyDescent="0.25">
      <c r="A299" s="35" t="s">
        <v>369</v>
      </c>
      <c r="B299" s="45">
        <v>1</v>
      </c>
      <c r="C299" s="46" t="str">
        <f>IF(A299="","",VLOOKUP($A298,IF(LEN(A299)=2,WSB,WSA),VLOOKUP(LEFT(A299,1),Teams,4,FALSE),FALSE))</f>
        <v>Horsham Blue Star</v>
      </c>
      <c r="D299" s="46" t="str">
        <f t="shared" ref="D299:D304" si="79">IF(A299="","",VLOOKUP(LEFT(A299,1),Teams,2,FALSE))</f>
        <v>Horsham Blue Star</v>
      </c>
      <c r="E299" s="47" t="s">
        <v>521</v>
      </c>
      <c r="F299" s="48">
        <v>6</v>
      </c>
      <c r="G299" s="5"/>
      <c r="H299" s="13" t="str">
        <f t="shared" ref="H299:M304" si="80">IF($A299="","",IF(LEFT($A299,1)=H$11,$F299,""))</f>
        <v/>
      </c>
      <c r="I299" s="13" t="str">
        <f t="shared" si="80"/>
        <v/>
      </c>
      <c r="J299" s="13">
        <f t="shared" si="80"/>
        <v>6</v>
      </c>
      <c r="K299" s="13" t="str">
        <f t="shared" si="80"/>
        <v/>
      </c>
      <c r="L299" s="13" t="str">
        <f t="shared" si="80"/>
        <v/>
      </c>
      <c r="M299" s="13" t="str">
        <f t="shared" si="80"/>
        <v/>
      </c>
      <c r="N299" s="13"/>
      <c r="O299" s="9"/>
      <c r="Q299" t="s">
        <v>29</v>
      </c>
    </row>
    <row r="300" spans="1:17" x14ac:dyDescent="0.25">
      <c r="A300" s="35" t="s">
        <v>378</v>
      </c>
      <c r="B300" s="45">
        <v>2</v>
      </c>
      <c r="C300" s="46" t="str">
        <f>IF(A300="","",VLOOKUP($A298,IF(LEN(A300)=2,WSB,WSA),VLOOKUP(LEFT(A300,1),Teams,4,FALSE),FALSE))</f>
        <v>Crawley</v>
      </c>
      <c r="D300" s="46" t="str">
        <f t="shared" si="79"/>
        <v>Crawley</v>
      </c>
      <c r="E300" s="47" t="s">
        <v>522</v>
      </c>
      <c r="F300" s="48">
        <v>5</v>
      </c>
      <c r="G300" s="5"/>
      <c r="H300" s="13">
        <f t="shared" si="80"/>
        <v>5</v>
      </c>
      <c r="I300" s="13" t="str">
        <f t="shared" si="80"/>
        <v/>
      </c>
      <c r="J300" s="13" t="str">
        <f t="shared" si="80"/>
        <v/>
      </c>
      <c r="K300" s="13" t="str">
        <f t="shared" si="80"/>
        <v/>
      </c>
      <c r="L300" s="13" t="str">
        <f t="shared" si="80"/>
        <v/>
      </c>
      <c r="M300" s="13" t="str">
        <f t="shared" si="80"/>
        <v/>
      </c>
      <c r="N300" s="13"/>
      <c r="O300" s="9"/>
      <c r="Q300" t="s">
        <v>29</v>
      </c>
    </row>
    <row r="301" spans="1:17" x14ac:dyDescent="0.25">
      <c r="A301" s="35" t="s">
        <v>372</v>
      </c>
      <c r="B301" s="45" t="s">
        <v>36</v>
      </c>
      <c r="C301" s="46" t="str">
        <f>IF(A301="","",VLOOKUP($A298,IF(LEN(A301)=2,WSB,WSA),VLOOKUP(LEFT(A301,1),Teams,4,FALSE),FALSE))</f>
        <v>Chichester</v>
      </c>
      <c r="D301" s="46" t="str">
        <f t="shared" si="79"/>
        <v>Chichester</v>
      </c>
      <c r="E301" s="47" t="s">
        <v>523</v>
      </c>
      <c r="F301" s="48">
        <v>4</v>
      </c>
      <c r="G301" s="5"/>
      <c r="H301" s="13" t="str">
        <f t="shared" si="80"/>
        <v/>
      </c>
      <c r="I301" s="13">
        <f t="shared" si="80"/>
        <v>4</v>
      </c>
      <c r="J301" s="13" t="str">
        <f t="shared" si="80"/>
        <v/>
      </c>
      <c r="K301" s="13" t="str">
        <f t="shared" si="80"/>
        <v/>
      </c>
      <c r="L301" s="13" t="str">
        <f t="shared" si="80"/>
        <v/>
      </c>
      <c r="M301" s="13" t="str">
        <f t="shared" si="80"/>
        <v/>
      </c>
      <c r="N301" s="13"/>
      <c r="O301" s="9"/>
    </row>
    <row r="302" spans="1:17" x14ac:dyDescent="0.25">
      <c r="A302" s="35" t="s">
        <v>384</v>
      </c>
      <c r="B302" s="45" t="s">
        <v>21</v>
      </c>
      <c r="C302" s="46" t="str">
        <f>IF(A302="","",VLOOKUP($A298,IF(LEN(A302)=2,WSB,WSA),VLOOKUP(LEFT(A302,1),Teams,4,FALSE),FALSE))</f>
        <v>Worthing</v>
      </c>
      <c r="D302" s="46" t="str">
        <f t="shared" si="79"/>
        <v>Worthing</v>
      </c>
      <c r="E302" s="47" t="s">
        <v>520</v>
      </c>
      <c r="F302" s="48">
        <v>3</v>
      </c>
      <c r="G302" s="5"/>
      <c r="H302" s="13" t="str">
        <f t="shared" si="80"/>
        <v/>
      </c>
      <c r="I302" s="13" t="str">
        <f t="shared" si="80"/>
        <v/>
      </c>
      <c r="J302" s="13" t="str">
        <f t="shared" si="80"/>
        <v/>
      </c>
      <c r="K302" s="13" t="str">
        <f t="shared" si="80"/>
        <v/>
      </c>
      <c r="L302" s="13">
        <f t="shared" si="80"/>
        <v>3</v>
      </c>
      <c r="M302" s="13" t="str">
        <f t="shared" si="80"/>
        <v/>
      </c>
      <c r="N302" s="13"/>
      <c r="O302" s="9"/>
      <c r="Q302" t="s">
        <v>29</v>
      </c>
    </row>
    <row r="303" spans="1:17" x14ac:dyDescent="0.25">
      <c r="A303" s="35" t="s">
        <v>374</v>
      </c>
      <c r="B303" s="45" t="s">
        <v>37</v>
      </c>
      <c r="C303" s="46" t="str">
        <f>IF(A303="","",VLOOKUP($A298,IF(LEN(A303)=2,WSB,WSA),VLOOKUP(LEFT(A303,1),Teams,4,FALSE),FALSE))</f>
        <v>East Grinstead</v>
      </c>
      <c r="D303" s="46" t="str">
        <f t="shared" si="79"/>
        <v>East Grinstead</v>
      </c>
      <c r="E303" s="47" t="s">
        <v>524</v>
      </c>
      <c r="F303" s="48">
        <v>2</v>
      </c>
      <c r="G303" s="5"/>
      <c r="H303" s="13" t="str">
        <f t="shared" si="80"/>
        <v/>
      </c>
      <c r="I303" s="13" t="str">
        <f t="shared" si="80"/>
        <v/>
      </c>
      <c r="J303" s="13" t="str">
        <f t="shared" si="80"/>
        <v/>
      </c>
      <c r="K303" s="13">
        <f t="shared" si="80"/>
        <v>2</v>
      </c>
      <c r="L303" s="13" t="str">
        <f t="shared" si="80"/>
        <v/>
      </c>
      <c r="M303" s="13" t="str">
        <f t="shared" si="80"/>
        <v/>
      </c>
      <c r="N303" s="13"/>
      <c r="O303" s="9"/>
    </row>
    <row r="304" spans="1:17" hidden="1" x14ac:dyDescent="0.25">
      <c r="A304" s="35"/>
      <c r="B304" s="45" t="s">
        <v>59</v>
      </c>
      <c r="C304" s="46" t="str">
        <f>IF(A304="","",VLOOKUP($A298,IF(LEN(A304)=2,WSB,WSA),VLOOKUP(LEFT(A304,1),Teams,4,FALSE),FALSE))</f>
        <v/>
      </c>
      <c r="D304" s="46" t="str">
        <f t="shared" si="79"/>
        <v/>
      </c>
      <c r="E304" s="47"/>
      <c r="F304" s="48">
        <v>1</v>
      </c>
      <c r="G304" s="5"/>
      <c r="H304" s="13" t="str">
        <f t="shared" si="80"/>
        <v/>
      </c>
      <c r="I304" s="13" t="str">
        <f t="shared" si="80"/>
        <v/>
      </c>
      <c r="J304" s="13" t="str">
        <f t="shared" si="80"/>
        <v/>
      </c>
      <c r="K304" s="13" t="str">
        <f t="shared" si="80"/>
        <v/>
      </c>
      <c r="L304" s="13" t="str">
        <f t="shared" si="80"/>
        <v/>
      </c>
      <c r="M304" s="13" t="str">
        <f t="shared" si="80"/>
        <v/>
      </c>
      <c r="N304" s="13">
        <f>21-SUM(H299:M304)</f>
        <v>1</v>
      </c>
      <c r="O304" s="9"/>
      <c r="Q304" t="s">
        <v>29</v>
      </c>
    </row>
    <row r="305" spans="1:14" ht="13" x14ac:dyDescent="0.3">
      <c r="D305" s="7"/>
      <c r="H305" s="15">
        <f t="shared" ref="H305:N305" si="81">SUM(H12:H304)</f>
        <v>171.5</v>
      </c>
      <c r="I305" s="15">
        <f t="shared" si="81"/>
        <v>139</v>
      </c>
      <c r="J305" s="15">
        <f t="shared" si="81"/>
        <v>196.5</v>
      </c>
      <c r="K305" s="15">
        <f t="shared" si="81"/>
        <v>66</v>
      </c>
      <c r="L305" s="15">
        <f t="shared" si="81"/>
        <v>87</v>
      </c>
      <c r="M305" s="15">
        <f t="shared" si="81"/>
        <v>22</v>
      </c>
      <c r="N305" s="15">
        <f t="shared" si="81"/>
        <v>200</v>
      </c>
    </row>
    <row r="306" spans="1:14" ht="13" x14ac:dyDescent="0.3">
      <c r="A306" s="146" t="s">
        <v>684</v>
      </c>
      <c r="B306" s="147"/>
      <c r="C306" s="7"/>
    </row>
    <row r="307" spans="1:14" ht="13" x14ac:dyDescent="0.3">
      <c r="A307" s="146" t="s">
        <v>685</v>
      </c>
      <c r="B307" s="147"/>
      <c r="C307" s="7" t="s">
        <v>686</v>
      </c>
    </row>
    <row r="309" spans="1:14" x14ac:dyDescent="0.25">
      <c r="A309" s="148" t="s">
        <v>24</v>
      </c>
      <c r="B309" s="149">
        <v>9</v>
      </c>
      <c r="C309" s="150" t="s">
        <v>277</v>
      </c>
      <c r="D309" s="151" t="s">
        <v>72</v>
      </c>
      <c r="E309" s="152" t="s">
        <v>559</v>
      </c>
    </row>
    <row r="310" spans="1:14" x14ac:dyDescent="0.25">
      <c r="A310" s="148" t="s">
        <v>24</v>
      </c>
      <c r="B310" s="149">
        <v>7</v>
      </c>
      <c r="C310" s="150" t="s">
        <v>537</v>
      </c>
      <c r="D310" s="151" t="s">
        <v>72</v>
      </c>
      <c r="E310" s="152" t="s">
        <v>560</v>
      </c>
    </row>
    <row r="311" spans="1:14" x14ac:dyDescent="0.25">
      <c r="A311" s="154" t="s">
        <v>147</v>
      </c>
      <c r="B311" s="157" t="s">
        <v>311</v>
      </c>
      <c r="C311" s="148" t="s">
        <v>136</v>
      </c>
      <c r="D311" s="148" t="s">
        <v>308</v>
      </c>
      <c r="E311" s="152" t="s">
        <v>560</v>
      </c>
    </row>
    <row r="312" spans="1:14" x14ac:dyDescent="0.25">
      <c r="A312" s="154" t="s">
        <v>24</v>
      </c>
      <c r="B312" s="153">
        <v>61</v>
      </c>
      <c r="C312" s="154" t="s">
        <v>315</v>
      </c>
      <c r="D312" s="154" t="s">
        <v>308</v>
      </c>
      <c r="E312" s="152" t="s">
        <v>561</v>
      </c>
    </row>
    <row r="313" spans="1:14" x14ac:dyDescent="0.25">
      <c r="A313" s="154" t="s">
        <v>24</v>
      </c>
      <c r="B313" s="157" t="s">
        <v>312</v>
      </c>
      <c r="C313" s="148" t="s">
        <v>313</v>
      </c>
      <c r="D313" s="148" t="s">
        <v>308</v>
      </c>
      <c r="E313" s="152" t="s">
        <v>561</v>
      </c>
    </row>
    <row r="314" spans="1:14" x14ac:dyDescent="0.25">
      <c r="A314" s="154" t="s">
        <v>24</v>
      </c>
      <c r="B314" s="153">
        <v>59</v>
      </c>
      <c r="C314" s="154" t="s">
        <v>146</v>
      </c>
      <c r="D314" s="154" t="s">
        <v>308</v>
      </c>
      <c r="E314" s="152" t="s">
        <v>468</v>
      </c>
    </row>
    <row r="315" spans="1:14" x14ac:dyDescent="0.25">
      <c r="A315" s="154" t="s">
        <v>24</v>
      </c>
      <c r="B315" s="157" t="s">
        <v>341</v>
      </c>
      <c r="C315" s="148" t="s">
        <v>342</v>
      </c>
      <c r="D315" s="148" t="s">
        <v>73</v>
      </c>
      <c r="E315" s="152" t="s">
        <v>468</v>
      </c>
    </row>
    <row r="316" spans="1:14" x14ac:dyDescent="0.25">
      <c r="A316" s="154" t="s">
        <v>24</v>
      </c>
      <c r="B316" s="157" t="s">
        <v>309</v>
      </c>
      <c r="C316" s="148" t="s">
        <v>310</v>
      </c>
      <c r="D316" s="148" t="s">
        <v>308</v>
      </c>
      <c r="E316" s="152" t="s">
        <v>468</v>
      </c>
    </row>
    <row r="317" spans="1:14" x14ac:dyDescent="0.25">
      <c r="A317" s="148" t="s">
        <v>24</v>
      </c>
      <c r="B317" s="153">
        <v>13</v>
      </c>
      <c r="C317" s="154" t="s">
        <v>541</v>
      </c>
      <c r="D317" s="151" t="s">
        <v>72</v>
      </c>
      <c r="E317" s="152" t="s">
        <v>564</v>
      </c>
    </row>
    <row r="318" spans="1:14" x14ac:dyDescent="0.25">
      <c r="A318" s="154" t="s">
        <v>24</v>
      </c>
      <c r="B318" s="157" t="s">
        <v>307</v>
      </c>
      <c r="C318" s="148" t="s">
        <v>138</v>
      </c>
      <c r="D318" s="148" t="s">
        <v>308</v>
      </c>
      <c r="E318" s="152" t="s">
        <v>466</v>
      </c>
    </row>
    <row r="319" spans="1:14" x14ac:dyDescent="0.25">
      <c r="A319" s="154" t="s">
        <v>24</v>
      </c>
      <c r="B319" s="153">
        <v>60</v>
      </c>
      <c r="C319" s="154" t="s">
        <v>314</v>
      </c>
      <c r="D319" s="154" t="s">
        <v>308</v>
      </c>
      <c r="E319" s="152" t="s">
        <v>562</v>
      </c>
    </row>
    <row r="320" spans="1:14" x14ac:dyDescent="0.25">
      <c r="A320" s="148" t="s">
        <v>24</v>
      </c>
      <c r="B320" s="149">
        <v>10</v>
      </c>
      <c r="C320" s="150" t="s">
        <v>539</v>
      </c>
      <c r="D320" s="151" t="s">
        <v>72</v>
      </c>
      <c r="E320" s="152" t="s">
        <v>451</v>
      </c>
    </row>
    <row r="321" spans="1:7" x14ac:dyDescent="0.25">
      <c r="A321" s="148" t="s">
        <v>24</v>
      </c>
      <c r="B321" s="149">
        <v>12</v>
      </c>
      <c r="C321" s="150" t="s">
        <v>133</v>
      </c>
      <c r="D321" s="151" t="s">
        <v>72</v>
      </c>
      <c r="E321" s="152" t="s">
        <v>563</v>
      </c>
    </row>
    <row r="322" spans="1:7" x14ac:dyDescent="0.25">
      <c r="A322" s="148" t="s">
        <v>27</v>
      </c>
      <c r="B322" s="149">
        <v>15</v>
      </c>
      <c r="C322" s="150" t="s">
        <v>274</v>
      </c>
      <c r="D322" s="151" t="s">
        <v>72</v>
      </c>
      <c r="E322" s="152" t="s">
        <v>589</v>
      </c>
      <c r="G322" s="100"/>
    </row>
    <row r="323" spans="1:7" x14ac:dyDescent="0.25">
      <c r="A323" s="148" t="s">
        <v>27</v>
      </c>
      <c r="B323" s="155">
        <v>142</v>
      </c>
      <c r="C323" s="148" t="s">
        <v>212</v>
      </c>
      <c r="D323" s="151" t="s">
        <v>73</v>
      </c>
      <c r="E323" s="152" t="s">
        <v>590</v>
      </c>
      <c r="G323" s="100"/>
    </row>
    <row r="324" spans="1:7" x14ac:dyDescent="0.25">
      <c r="A324" s="154" t="s">
        <v>27</v>
      </c>
      <c r="B324" s="153">
        <v>63</v>
      </c>
      <c r="C324" s="154" t="s">
        <v>239</v>
      </c>
      <c r="D324" s="154" t="s">
        <v>308</v>
      </c>
      <c r="E324" s="152" t="s">
        <v>591</v>
      </c>
      <c r="G324" s="156"/>
    </row>
    <row r="325" spans="1:7" x14ac:dyDescent="0.25">
      <c r="A325" s="154" t="s">
        <v>27</v>
      </c>
      <c r="B325" s="153">
        <v>64</v>
      </c>
      <c r="C325" s="154" t="s">
        <v>316</v>
      </c>
      <c r="D325" s="154" t="s">
        <v>308</v>
      </c>
      <c r="E325" s="152" t="s">
        <v>592</v>
      </c>
      <c r="G325" s="156"/>
    </row>
    <row r="326" spans="1:7" x14ac:dyDescent="0.25">
      <c r="A326" s="154" t="s">
        <v>30</v>
      </c>
      <c r="B326" s="153">
        <v>67</v>
      </c>
      <c r="C326" s="154" t="s">
        <v>139</v>
      </c>
      <c r="D326" s="154" t="s">
        <v>308</v>
      </c>
      <c r="E326" s="152" t="s">
        <v>483</v>
      </c>
      <c r="F326" s="2"/>
    </row>
    <row r="327" spans="1:7" x14ac:dyDescent="0.25">
      <c r="A327" s="148" t="s">
        <v>30</v>
      </c>
      <c r="B327" s="149">
        <v>11</v>
      </c>
      <c r="C327" s="150" t="s">
        <v>540</v>
      </c>
      <c r="D327" s="151" t="s">
        <v>72</v>
      </c>
      <c r="E327" s="152" t="s">
        <v>583</v>
      </c>
      <c r="F327" s="2"/>
    </row>
    <row r="328" spans="1:7" x14ac:dyDescent="0.25">
      <c r="A328" s="148" t="s">
        <v>30</v>
      </c>
      <c r="B328" s="153">
        <v>59</v>
      </c>
      <c r="C328" s="154" t="s">
        <v>146</v>
      </c>
      <c r="D328" s="154" t="s">
        <v>308</v>
      </c>
      <c r="E328" s="152" t="s">
        <v>582</v>
      </c>
      <c r="F328" s="2"/>
    </row>
    <row r="329" spans="1:7" x14ac:dyDescent="0.25">
      <c r="A329" s="154" t="s">
        <v>318</v>
      </c>
      <c r="B329" s="153">
        <v>69</v>
      </c>
      <c r="C329" s="154" t="s">
        <v>530</v>
      </c>
      <c r="D329" s="154" t="s">
        <v>308</v>
      </c>
      <c r="E329" s="152" t="s">
        <v>584</v>
      </c>
      <c r="F329" s="2"/>
    </row>
    <row r="330" spans="1:7" x14ac:dyDescent="0.25">
      <c r="A330" s="154" t="s">
        <v>30</v>
      </c>
      <c r="B330" s="153">
        <v>67</v>
      </c>
      <c r="C330" s="154" t="s">
        <v>139</v>
      </c>
      <c r="D330" s="154" t="s">
        <v>308</v>
      </c>
      <c r="E330" s="152" t="s">
        <v>585</v>
      </c>
      <c r="F330" s="2"/>
    </row>
    <row r="331" spans="1:7" x14ac:dyDescent="0.25">
      <c r="A331" s="154" t="s">
        <v>30</v>
      </c>
      <c r="B331" s="153">
        <v>65</v>
      </c>
      <c r="C331" s="154" t="s">
        <v>691</v>
      </c>
      <c r="D331" s="154" t="s">
        <v>308</v>
      </c>
      <c r="E331" s="152" t="s">
        <v>586</v>
      </c>
      <c r="F331" s="2"/>
    </row>
    <row r="332" spans="1:7" x14ac:dyDescent="0.25">
      <c r="A332" s="148" t="s">
        <v>30</v>
      </c>
      <c r="B332" s="157" t="s">
        <v>557</v>
      </c>
      <c r="C332" s="148" t="s">
        <v>111</v>
      </c>
      <c r="D332" s="148" t="s">
        <v>73</v>
      </c>
      <c r="E332" s="152" t="s">
        <v>587</v>
      </c>
      <c r="F332" s="2"/>
    </row>
    <row r="333" spans="1:7" x14ac:dyDescent="0.25">
      <c r="A333" s="148" t="s">
        <v>30</v>
      </c>
      <c r="B333" s="155">
        <v>144</v>
      </c>
      <c r="C333" s="148" t="s">
        <v>555</v>
      </c>
      <c r="D333" s="151" t="s">
        <v>308</v>
      </c>
      <c r="E333" s="152" t="s">
        <v>588</v>
      </c>
      <c r="F333" s="2"/>
    </row>
    <row r="334" spans="1:7" x14ac:dyDescent="0.25">
      <c r="A334" s="159" t="s">
        <v>164</v>
      </c>
      <c r="B334" s="160" t="s">
        <v>366</v>
      </c>
      <c r="C334" s="150" t="s">
        <v>304</v>
      </c>
      <c r="D334" s="150" t="s">
        <v>75</v>
      </c>
      <c r="E334" s="152" t="s">
        <v>593</v>
      </c>
    </row>
    <row r="335" spans="1:7" x14ac:dyDescent="0.25">
      <c r="A335" s="159" t="s">
        <v>164</v>
      </c>
      <c r="B335" s="160" t="s">
        <v>367</v>
      </c>
      <c r="C335" s="150" t="s">
        <v>165</v>
      </c>
      <c r="D335" s="150" t="s">
        <v>75</v>
      </c>
      <c r="E335" s="152" t="s">
        <v>594</v>
      </c>
    </row>
    <row r="336" spans="1:7" x14ac:dyDescent="0.25">
      <c r="A336" s="154" t="s">
        <v>164</v>
      </c>
      <c r="B336" s="153">
        <v>71</v>
      </c>
      <c r="C336" s="154" t="s">
        <v>319</v>
      </c>
      <c r="D336" s="154" t="s">
        <v>308</v>
      </c>
      <c r="E336" s="152" t="s">
        <v>595</v>
      </c>
    </row>
    <row r="337" spans="1:6" x14ac:dyDescent="0.25">
      <c r="A337" s="154" t="s">
        <v>164</v>
      </c>
      <c r="B337" s="153">
        <v>20</v>
      </c>
      <c r="C337" s="154" t="s">
        <v>115</v>
      </c>
      <c r="D337" s="154" t="s">
        <v>73</v>
      </c>
      <c r="E337" s="152" t="s">
        <v>596</v>
      </c>
    </row>
    <row r="338" spans="1:6" x14ac:dyDescent="0.25">
      <c r="A338" s="154" t="s">
        <v>164</v>
      </c>
      <c r="B338" s="157" t="s">
        <v>344</v>
      </c>
      <c r="C338" s="148" t="s">
        <v>215</v>
      </c>
      <c r="D338" s="148" t="s">
        <v>73</v>
      </c>
      <c r="E338" s="152" t="s">
        <v>597</v>
      </c>
    </row>
    <row r="339" spans="1:6" x14ac:dyDescent="0.25">
      <c r="A339" s="151" t="s">
        <v>88</v>
      </c>
      <c r="B339" s="149">
        <v>10</v>
      </c>
      <c r="C339" s="150" t="s">
        <v>539</v>
      </c>
      <c r="D339" s="151" t="s">
        <v>72</v>
      </c>
      <c r="E339" s="151">
        <v>17.899999999999999</v>
      </c>
      <c r="F339" s="2"/>
    </row>
    <row r="340" spans="1:6" ht="13" x14ac:dyDescent="0.3">
      <c r="A340" s="161" t="s">
        <v>0</v>
      </c>
      <c r="B340" s="162">
        <v>68</v>
      </c>
      <c r="C340" s="161" t="s">
        <v>150</v>
      </c>
      <c r="D340" s="161" t="s">
        <v>308</v>
      </c>
      <c r="E340" s="152" t="s">
        <v>626</v>
      </c>
    </row>
    <row r="341" spans="1:6" x14ac:dyDescent="0.25">
      <c r="A341" s="154" t="s">
        <v>1</v>
      </c>
      <c r="B341" s="153">
        <v>76</v>
      </c>
      <c r="C341" s="154" t="s">
        <v>238</v>
      </c>
      <c r="D341" s="154" t="s">
        <v>308</v>
      </c>
      <c r="E341" s="152" t="s">
        <v>651</v>
      </c>
    </row>
    <row r="342" spans="1:6" x14ac:dyDescent="0.25">
      <c r="A342" s="154" t="s">
        <v>1</v>
      </c>
      <c r="B342" s="153">
        <v>75</v>
      </c>
      <c r="C342" s="154" t="s">
        <v>237</v>
      </c>
      <c r="D342" s="154" t="s">
        <v>308</v>
      </c>
      <c r="E342" s="152" t="s">
        <v>650</v>
      </c>
    </row>
    <row r="343" spans="1:6" x14ac:dyDescent="0.25">
      <c r="A343" s="154" t="s">
        <v>1</v>
      </c>
      <c r="B343" s="153">
        <v>66</v>
      </c>
      <c r="C343" s="154" t="s">
        <v>204</v>
      </c>
      <c r="D343" s="154" t="s">
        <v>308</v>
      </c>
      <c r="E343" s="152" t="s">
        <v>652</v>
      </c>
    </row>
    <row r="344" spans="1:6" x14ac:dyDescent="0.25">
      <c r="A344" s="148" t="s">
        <v>1</v>
      </c>
      <c r="B344" s="148" t="s">
        <v>659</v>
      </c>
      <c r="C344" s="148" t="s">
        <v>537</v>
      </c>
      <c r="D344" s="148" t="s">
        <v>72</v>
      </c>
      <c r="E344" s="152" t="s">
        <v>652</v>
      </c>
    </row>
    <row r="345" spans="1:6" x14ac:dyDescent="0.25">
      <c r="A345" s="154" t="s">
        <v>1</v>
      </c>
      <c r="B345" s="157" t="s">
        <v>309</v>
      </c>
      <c r="C345" s="148" t="s">
        <v>310</v>
      </c>
      <c r="D345" s="148" t="s">
        <v>308</v>
      </c>
      <c r="E345" s="152" t="s">
        <v>655</v>
      </c>
    </row>
    <row r="346" spans="1:6" x14ac:dyDescent="0.25">
      <c r="A346" s="154" t="s">
        <v>1</v>
      </c>
      <c r="B346" s="153">
        <v>71</v>
      </c>
      <c r="C346" s="154" t="s">
        <v>319</v>
      </c>
      <c r="D346" s="154" t="s">
        <v>308</v>
      </c>
      <c r="E346" s="152" t="s">
        <v>653</v>
      </c>
    </row>
    <row r="347" spans="1:6" x14ac:dyDescent="0.25">
      <c r="A347" s="154" t="s">
        <v>1</v>
      </c>
      <c r="B347" s="153">
        <v>21</v>
      </c>
      <c r="C347" s="154" t="s">
        <v>346</v>
      </c>
      <c r="D347" s="154" t="s">
        <v>73</v>
      </c>
      <c r="E347" s="152" t="s">
        <v>647</v>
      </c>
    </row>
    <row r="348" spans="1:6" x14ac:dyDescent="0.25">
      <c r="A348" s="148" t="s">
        <v>1</v>
      </c>
      <c r="B348" s="148" t="s">
        <v>657</v>
      </c>
      <c r="C348" s="148" t="s">
        <v>541</v>
      </c>
      <c r="D348" s="148" t="s">
        <v>72</v>
      </c>
      <c r="E348" s="152" t="s">
        <v>658</v>
      </c>
    </row>
    <row r="349" spans="1:6" x14ac:dyDescent="0.25">
      <c r="A349" s="154" t="s">
        <v>1</v>
      </c>
      <c r="B349" s="153">
        <v>64</v>
      </c>
      <c r="C349" s="154" t="s">
        <v>316</v>
      </c>
      <c r="D349" s="154" t="s">
        <v>308</v>
      </c>
      <c r="E349" s="152" t="s">
        <v>426</v>
      </c>
    </row>
    <row r="350" spans="1:6" x14ac:dyDescent="0.25">
      <c r="A350" s="154" t="s">
        <v>1</v>
      </c>
      <c r="B350" s="153">
        <v>74</v>
      </c>
      <c r="C350" s="154" t="s">
        <v>149</v>
      </c>
      <c r="D350" s="154" t="s">
        <v>308</v>
      </c>
      <c r="E350" s="152" t="s">
        <v>380</v>
      </c>
    </row>
    <row r="351" spans="1:6" x14ac:dyDescent="0.25">
      <c r="A351" s="158" t="s">
        <v>1</v>
      </c>
      <c r="B351" s="155">
        <v>146</v>
      </c>
      <c r="C351" s="148" t="s">
        <v>556</v>
      </c>
      <c r="D351" s="151" t="s">
        <v>308</v>
      </c>
      <c r="E351" s="152" t="s">
        <v>645</v>
      </c>
    </row>
    <row r="352" spans="1:6" x14ac:dyDescent="0.25">
      <c r="A352" s="154" t="s">
        <v>1</v>
      </c>
      <c r="B352" s="153">
        <v>68</v>
      </c>
      <c r="C352" s="154" t="s">
        <v>150</v>
      </c>
      <c r="D352" s="154" t="s">
        <v>308</v>
      </c>
      <c r="E352" s="152" t="s">
        <v>656</v>
      </c>
    </row>
    <row r="353" spans="1:7" x14ac:dyDescent="0.25">
      <c r="A353" s="154" t="s">
        <v>1</v>
      </c>
      <c r="B353" s="157" t="s">
        <v>307</v>
      </c>
      <c r="C353" s="148" t="s">
        <v>138</v>
      </c>
      <c r="D353" s="148" t="s">
        <v>308</v>
      </c>
      <c r="E353" s="152" t="s">
        <v>631</v>
      </c>
    </row>
    <row r="354" spans="1:7" x14ac:dyDescent="0.25">
      <c r="A354" s="154" t="s">
        <v>1</v>
      </c>
      <c r="B354" s="153">
        <v>73</v>
      </c>
      <c r="C354" s="154" t="s">
        <v>140</v>
      </c>
      <c r="D354" s="154" t="s">
        <v>308</v>
      </c>
      <c r="E354" s="152" t="s">
        <v>654</v>
      </c>
    </row>
    <row r="355" spans="1:7" x14ac:dyDescent="0.25">
      <c r="A355" s="154" t="s">
        <v>1</v>
      </c>
      <c r="B355" s="157" t="s">
        <v>312</v>
      </c>
      <c r="C355" s="148" t="s">
        <v>313</v>
      </c>
      <c r="D355" s="148" t="s">
        <v>308</v>
      </c>
      <c r="E355" s="152" t="s">
        <v>632</v>
      </c>
    </row>
    <row r="356" spans="1:7" x14ac:dyDescent="0.25">
      <c r="A356" s="154" t="s">
        <v>1</v>
      </c>
      <c r="B356" s="153">
        <v>65</v>
      </c>
      <c r="C356" s="154" t="s">
        <v>691</v>
      </c>
      <c r="D356" s="154" t="s">
        <v>308</v>
      </c>
      <c r="E356" s="152" t="s">
        <v>648</v>
      </c>
    </row>
    <row r="357" spans="1:7" x14ac:dyDescent="0.25">
      <c r="A357" s="154" t="s">
        <v>1</v>
      </c>
      <c r="B357" s="153">
        <v>72</v>
      </c>
      <c r="C357" s="154" t="s">
        <v>151</v>
      </c>
      <c r="D357" s="154" t="s">
        <v>308</v>
      </c>
      <c r="E357" s="152" t="s">
        <v>649</v>
      </c>
    </row>
    <row r="358" spans="1:7" ht="13" x14ac:dyDescent="0.3">
      <c r="A358" s="161" t="s">
        <v>208</v>
      </c>
      <c r="B358" s="162">
        <v>77</v>
      </c>
      <c r="C358" s="161" t="s">
        <v>320</v>
      </c>
      <c r="D358" s="161" t="s">
        <v>308</v>
      </c>
      <c r="E358" s="152" t="s">
        <v>623</v>
      </c>
      <c r="G358" s="163"/>
    </row>
    <row r="359" spans="1:7" ht="13" x14ac:dyDescent="0.3">
      <c r="A359" s="161" t="s">
        <v>23</v>
      </c>
      <c r="B359" s="162">
        <v>77</v>
      </c>
      <c r="C359" s="161" t="s">
        <v>320</v>
      </c>
      <c r="D359" s="161" t="s">
        <v>308</v>
      </c>
      <c r="E359" s="152" t="s">
        <v>624</v>
      </c>
      <c r="G359" s="100"/>
    </row>
    <row r="360" spans="1:7" ht="13" x14ac:dyDescent="0.3">
      <c r="A360" s="161" t="s">
        <v>23</v>
      </c>
      <c r="B360" s="162">
        <v>72</v>
      </c>
      <c r="C360" s="161" t="s">
        <v>151</v>
      </c>
      <c r="D360" s="161" t="s">
        <v>308</v>
      </c>
      <c r="E360" s="152" t="s">
        <v>625</v>
      </c>
      <c r="G360" s="156"/>
    </row>
    <row r="362" spans="1:7" ht="13" x14ac:dyDescent="0.3">
      <c r="A362" s="146" t="s">
        <v>685</v>
      </c>
      <c r="B362" s="147"/>
      <c r="C362" s="7" t="s">
        <v>687</v>
      </c>
    </row>
    <row r="363" spans="1:7" x14ac:dyDescent="0.25">
      <c r="A363" s="154" t="s">
        <v>118</v>
      </c>
      <c r="B363" s="153">
        <v>28</v>
      </c>
      <c r="C363" s="154" t="s">
        <v>125</v>
      </c>
      <c r="D363" s="154" t="s">
        <v>73</v>
      </c>
      <c r="E363" s="100">
        <v>10.8</v>
      </c>
      <c r="G363" s="100"/>
    </row>
    <row r="364" spans="1:7" x14ac:dyDescent="0.25">
      <c r="A364" s="154" t="s">
        <v>118</v>
      </c>
      <c r="B364" s="153">
        <v>26</v>
      </c>
      <c r="C364" s="154" t="s">
        <v>119</v>
      </c>
      <c r="D364" s="154" t="s">
        <v>73</v>
      </c>
      <c r="E364" s="100">
        <v>11.2</v>
      </c>
      <c r="G364" s="100"/>
    </row>
    <row r="365" spans="1:7" x14ac:dyDescent="0.25">
      <c r="A365" s="154" t="s">
        <v>118</v>
      </c>
      <c r="B365" s="153">
        <v>165</v>
      </c>
      <c r="C365" s="159" t="s">
        <v>295</v>
      </c>
      <c r="D365" s="150" t="s">
        <v>75</v>
      </c>
      <c r="E365" s="163">
        <v>11.3</v>
      </c>
      <c r="G365" s="100"/>
    </row>
    <row r="366" spans="1:7" x14ac:dyDescent="0.25">
      <c r="A366" s="154" t="s">
        <v>118</v>
      </c>
      <c r="B366" s="153">
        <v>192</v>
      </c>
      <c r="C366" s="154" t="s">
        <v>183</v>
      </c>
      <c r="D366" s="154" t="s">
        <v>72</v>
      </c>
      <c r="E366" s="163">
        <v>11.4</v>
      </c>
      <c r="G366" s="100"/>
    </row>
    <row r="367" spans="1:7" x14ac:dyDescent="0.25">
      <c r="A367" s="159" t="s">
        <v>118</v>
      </c>
      <c r="B367" s="149">
        <v>169</v>
      </c>
      <c r="C367" s="159" t="s">
        <v>166</v>
      </c>
      <c r="D367" s="150" t="s">
        <v>75</v>
      </c>
      <c r="E367" s="100">
        <v>11.5</v>
      </c>
      <c r="G367" s="100"/>
    </row>
    <row r="368" spans="1:7" x14ac:dyDescent="0.25">
      <c r="A368" s="154" t="s">
        <v>118</v>
      </c>
      <c r="B368" s="153">
        <v>31</v>
      </c>
      <c r="C368" s="154" t="s">
        <v>350</v>
      </c>
      <c r="D368" s="154" t="s">
        <v>73</v>
      </c>
      <c r="E368" s="100">
        <v>11.6</v>
      </c>
      <c r="G368" s="100"/>
    </row>
    <row r="369" spans="1:7" x14ac:dyDescent="0.25">
      <c r="A369" s="154" t="s">
        <v>118</v>
      </c>
      <c r="B369" s="153">
        <v>193</v>
      </c>
      <c r="C369" s="154" t="s">
        <v>184</v>
      </c>
      <c r="D369" s="154" t="s">
        <v>72</v>
      </c>
      <c r="E369" s="163">
        <v>11.6</v>
      </c>
      <c r="G369" s="100"/>
    </row>
    <row r="370" spans="1:7" x14ac:dyDescent="0.25">
      <c r="A370" s="154" t="s">
        <v>118</v>
      </c>
      <c r="B370" s="153">
        <v>194</v>
      </c>
      <c r="C370" s="154" t="s">
        <v>290</v>
      </c>
      <c r="D370" s="154" t="s">
        <v>72</v>
      </c>
      <c r="E370" s="163">
        <v>11.6</v>
      </c>
      <c r="G370" s="100"/>
    </row>
    <row r="371" spans="1:7" x14ac:dyDescent="0.25">
      <c r="A371" s="154" t="s">
        <v>118</v>
      </c>
      <c r="B371" s="153">
        <v>166</v>
      </c>
      <c r="C371" s="159" t="s">
        <v>296</v>
      </c>
      <c r="D371" s="150" t="s">
        <v>75</v>
      </c>
      <c r="E371" s="163">
        <v>11.8</v>
      </c>
      <c r="G371" s="100"/>
    </row>
    <row r="372" spans="1:7" x14ac:dyDescent="0.25">
      <c r="A372" s="151" t="s">
        <v>118</v>
      </c>
      <c r="B372" s="173" t="s">
        <v>345</v>
      </c>
      <c r="C372" s="167" t="s">
        <v>124</v>
      </c>
      <c r="D372" s="167" t="s">
        <v>73</v>
      </c>
      <c r="E372" s="168" t="s">
        <v>570</v>
      </c>
      <c r="G372" s="169"/>
    </row>
    <row r="373" spans="1:7" x14ac:dyDescent="0.25">
      <c r="A373" s="154" t="s">
        <v>118</v>
      </c>
      <c r="B373" s="153">
        <v>189</v>
      </c>
      <c r="C373" s="154" t="s">
        <v>182</v>
      </c>
      <c r="D373" s="154" t="s">
        <v>72</v>
      </c>
      <c r="E373" s="170">
        <v>11.9</v>
      </c>
      <c r="G373" s="100"/>
    </row>
    <row r="374" spans="1:7" x14ac:dyDescent="0.25">
      <c r="A374" s="154" t="s">
        <v>118</v>
      </c>
      <c r="B374" s="153">
        <v>191</v>
      </c>
      <c r="C374" s="154" t="s">
        <v>289</v>
      </c>
      <c r="D374" s="154" t="s">
        <v>72</v>
      </c>
      <c r="E374" s="163">
        <v>11.9</v>
      </c>
      <c r="G374" s="100"/>
    </row>
    <row r="375" spans="1:7" x14ac:dyDescent="0.25">
      <c r="A375" s="154" t="s">
        <v>118</v>
      </c>
      <c r="B375" s="153">
        <v>164</v>
      </c>
      <c r="C375" s="159" t="s">
        <v>294</v>
      </c>
      <c r="D375" s="150" t="s">
        <v>75</v>
      </c>
      <c r="E375" s="170">
        <v>12</v>
      </c>
      <c r="G375" s="100"/>
    </row>
    <row r="376" spans="1:7" x14ac:dyDescent="0.25">
      <c r="A376" s="159" t="s">
        <v>118</v>
      </c>
      <c r="B376" s="149">
        <v>170</v>
      </c>
      <c r="C376" s="159" t="s">
        <v>169</v>
      </c>
      <c r="D376" s="150" t="s">
        <v>75</v>
      </c>
      <c r="E376" s="171">
        <v>12</v>
      </c>
      <c r="G376" s="100"/>
    </row>
    <row r="377" spans="1:7" x14ac:dyDescent="0.25">
      <c r="A377" s="154" t="s">
        <v>118</v>
      </c>
      <c r="B377" s="153">
        <v>25</v>
      </c>
      <c r="C377" s="154" t="s">
        <v>121</v>
      </c>
      <c r="D377" s="154" t="s">
        <v>73</v>
      </c>
      <c r="E377" s="100">
        <v>12.1</v>
      </c>
      <c r="G377" s="100"/>
    </row>
    <row r="378" spans="1:7" x14ac:dyDescent="0.25">
      <c r="A378" s="154" t="s">
        <v>118</v>
      </c>
      <c r="B378" s="153">
        <v>82</v>
      </c>
      <c r="C378" s="154" t="s">
        <v>160</v>
      </c>
      <c r="D378" s="154" t="s">
        <v>308</v>
      </c>
      <c r="E378" s="171">
        <v>12.2</v>
      </c>
      <c r="G378" s="100"/>
    </row>
    <row r="379" spans="1:7" x14ac:dyDescent="0.25">
      <c r="A379" s="159" t="s">
        <v>118</v>
      </c>
      <c r="B379" s="149">
        <v>148</v>
      </c>
      <c r="C379" s="148" t="s">
        <v>581</v>
      </c>
      <c r="D379" s="150" t="s">
        <v>308</v>
      </c>
      <c r="E379" s="100">
        <v>12.2</v>
      </c>
      <c r="G379" s="100"/>
    </row>
    <row r="380" spans="1:7" x14ac:dyDescent="0.25">
      <c r="A380" s="154" t="s">
        <v>118</v>
      </c>
      <c r="B380" s="153">
        <v>23</v>
      </c>
      <c r="C380" s="154" t="s">
        <v>117</v>
      </c>
      <c r="D380" s="154" t="s">
        <v>73</v>
      </c>
      <c r="E380" s="100">
        <v>12.3</v>
      </c>
      <c r="G380" s="100"/>
    </row>
    <row r="381" spans="1:7" x14ac:dyDescent="0.25">
      <c r="A381" s="154" t="s">
        <v>118</v>
      </c>
      <c r="B381" s="153">
        <v>35</v>
      </c>
      <c r="C381" s="154" t="s">
        <v>122</v>
      </c>
      <c r="D381" s="154" t="s">
        <v>73</v>
      </c>
      <c r="E381" s="100">
        <v>12.3</v>
      </c>
      <c r="G381" s="100"/>
    </row>
    <row r="382" spans="1:7" x14ac:dyDescent="0.25">
      <c r="A382" s="175" t="s">
        <v>118</v>
      </c>
      <c r="B382" s="176">
        <v>178</v>
      </c>
      <c r="C382" s="175" t="s">
        <v>299</v>
      </c>
      <c r="D382" s="177" t="s">
        <v>75</v>
      </c>
      <c r="E382" s="168" t="s">
        <v>571</v>
      </c>
      <c r="G382" s="172"/>
    </row>
    <row r="383" spans="1:7" x14ac:dyDescent="0.25">
      <c r="A383" s="154" t="s">
        <v>118</v>
      </c>
      <c r="B383" s="153">
        <v>49</v>
      </c>
      <c r="C383" s="154" t="s">
        <v>179</v>
      </c>
      <c r="D383" s="154" t="s">
        <v>548</v>
      </c>
      <c r="E383" s="100">
        <v>12.4</v>
      </c>
      <c r="G383" s="100"/>
    </row>
    <row r="384" spans="1:7" x14ac:dyDescent="0.25">
      <c r="A384" s="154" t="s">
        <v>118</v>
      </c>
      <c r="B384" s="153">
        <v>27</v>
      </c>
      <c r="C384" s="154" t="s">
        <v>348</v>
      </c>
      <c r="D384" s="154" t="s">
        <v>73</v>
      </c>
      <c r="E384" s="100">
        <v>12.5</v>
      </c>
      <c r="G384" s="100"/>
    </row>
    <row r="385" spans="1:7" x14ac:dyDescent="0.25">
      <c r="A385" s="154" t="s">
        <v>118</v>
      </c>
      <c r="B385" s="153">
        <v>50</v>
      </c>
      <c r="C385" s="154" t="s">
        <v>180</v>
      </c>
      <c r="D385" s="154" t="s">
        <v>548</v>
      </c>
      <c r="E385" s="100">
        <v>12.7</v>
      </c>
      <c r="G385" s="100"/>
    </row>
    <row r="386" spans="1:7" x14ac:dyDescent="0.25">
      <c r="A386" s="159" t="s">
        <v>118</v>
      </c>
      <c r="B386" s="149">
        <v>167</v>
      </c>
      <c r="C386" s="159" t="s">
        <v>297</v>
      </c>
      <c r="D386" s="150" t="s">
        <v>75</v>
      </c>
      <c r="E386" s="163">
        <v>12.8</v>
      </c>
      <c r="G386" s="100"/>
    </row>
    <row r="387" spans="1:7" x14ac:dyDescent="0.25">
      <c r="A387" s="154" t="s">
        <v>118</v>
      </c>
      <c r="B387" s="153">
        <v>33</v>
      </c>
      <c r="C387" s="154" t="s">
        <v>352</v>
      </c>
      <c r="D387" s="154" t="s">
        <v>73</v>
      </c>
      <c r="E387" s="171">
        <v>13</v>
      </c>
      <c r="G387" s="100"/>
    </row>
    <row r="388" spans="1:7" x14ac:dyDescent="0.25">
      <c r="A388" s="154" t="s">
        <v>118</v>
      </c>
      <c r="B388" s="153">
        <v>34</v>
      </c>
      <c r="C388" s="154" t="s">
        <v>353</v>
      </c>
      <c r="D388" s="154" t="s">
        <v>73</v>
      </c>
      <c r="E388" s="100">
        <v>13.1</v>
      </c>
      <c r="G388" s="100"/>
    </row>
    <row r="389" spans="1:7" x14ac:dyDescent="0.25">
      <c r="A389" s="159" t="s">
        <v>118</v>
      </c>
      <c r="B389" s="149">
        <v>168</v>
      </c>
      <c r="C389" s="159" t="s">
        <v>168</v>
      </c>
      <c r="D389" s="150" t="s">
        <v>75</v>
      </c>
      <c r="E389" s="100">
        <v>13.1</v>
      </c>
      <c r="G389" s="100"/>
    </row>
    <row r="390" spans="1:7" x14ac:dyDescent="0.25">
      <c r="A390" s="154" t="s">
        <v>118</v>
      </c>
      <c r="B390" s="153">
        <v>30</v>
      </c>
      <c r="C390" s="154" t="s">
        <v>349</v>
      </c>
      <c r="D390" s="154" t="s">
        <v>73</v>
      </c>
      <c r="E390" s="100">
        <v>13.7</v>
      </c>
      <c r="G390" s="100"/>
    </row>
    <row r="391" spans="1:7" x14ac:dyDescent="0.25">
      <c r="A391" s="154" t="s">
        <v>116</v>
      </c>
      <c r="B391" s="153">
        <v>192</v>
      </c>
      <c r="C391" s="154" t="s">
        <v>183</v>
      </c>
      <c r="D391" s="154" t="s">
        <v>72</v>
      </c>
      <c r="E391" s="174" t="s">
        <v>660</v>
      </c>
    </row>
    <row r="392" spans="1:7" x14ac:dyDescent="0.25">
      <c r="A392" s="154" t="s">
        <v>116</v>
      </c>
      <c r="B392" s="153">
        <v>32</v>
      </c>
      <c r="C392" s="154" t="s">
        <v>351</v>
      </c>
      <c r="D392" s="154" t="s">
        <v>73</v>
      </c>
      <c r="E392" s="152" t="s">
        <v>661</v>
      </c>
    </row>
    <row r="393" spans="1:7" x14ac:dyDescent="0.25">
      <c r="A393" s="154" t="s">
        <v>116</v>
      </c>
      <c r="B393" s="153">
        <v>191</v>
      </c>
      <c r="C393" s="154" t="s">
        <v>289</v>
      </c>
      <c r="D393" s="154" t="s">
        <v>72</v>
      </c>
      <c r="E393" s="174" t="s">
        <v>662</v>
      </c>
    </row>
    <row r="394" spans="1:7" x14ac:dyDescent="0.25">
      <c r="A394" s="154" t="s">
        <v>116</v>
      </c>
      <c r="B394" s="153">
        <v>23</v>
      </c>
      <c r="C394" s="154" t="s">
        <v>347</v>
      </c>
      <c r="D394" s="154" t="s">
        <v>73</v>
      </c>
      <c r="E394" s="152" t="s">
        <v>663</v>
      </c>
    </row>
    <row r="395" spans="1:7" x14ac:dyDescent="0.25">
      <c r="A395" s="151" t="s">
        <v>116</v>
      </c>
      <c r="B395" s="173" t="s">
        <v>345</v>
      </c>
      <c r="C395" s="167" t="s">
        <v>124</v>
      </c>
      <c r="D395" s="167" t="s">
        <v>73</v>
      </c>
      <c r="E395" s="168" t="s">
        <v>618</v>
      </c>
    </row>
    <row r="396" spans="1:7" x14ac:dyDescent="0.25">
      <c r="A396" s="154" t="s">
        <v>116</v>
      </c>
      <c r="B396" s="153">
        <v>193</v>
      </c>
      <c r="C396" s="154" t="s">
        <v>184</v>
      </c>
      <c r="D396" s="154" t="s">
        <v>72</v>
      </c>
      <c r="E396" s="174" t="s">
        <v>664</v>
      </c>
    </row>
    <row r="397" spans="1:7" x14ac:dyDescent="0.25">
      <c r="A397" s="154" t="s">
        <v>116</v>
      </c>
      <c r="B397" s="153">
        <v>25</v>
      </c>
      <c r="C397" s="154" t="s">
        <v>121</v>
      </c>
      <c r="D397" s="154" t="s">
        <v>73</v>
      </c>
      <c r="E397" s="152" t="s">
        <v>665</v>
      </c>
    </row>
    <row r="398" spans="1:7" x14ac:dyDescent="0.25">
      <c r="A398" s="159" t="s">
        <v>116</v>
      </c>
      <c r="B398" s="149">
        <v>148</v>
      </c>
      <c r="C398" s="148" t="s">
        <v>581</v>
      </c>
      <c r="D398" s="150" t="s">
        <v>308</v>
      </c>
      <c r="E398" s="152" t="s">
        <v>666</v>
      </c>
    </row>
    <row r="399" spans="1:7" x14ac:dyDescent="0.25">
      <c r="A399" s="154" t="s">
        <v>120</v>
      </c>
      <c r="B399" s="153">
        <v>83</v>
      </c>
      <c r="C399" s="154" t="s">
        <v>161</v>
      </c>
      <c r="D399" s="154" t="s">
        <v>308</v>
      </c>
      <c r="E399" s="152" t="s">
        <v>676</v>
      </c>
    </row>
    <row r="400" spans="1:7" x14ac:dyDescent="0.25">
      <c r="A400" s="154" t="s">
        <v>116</v>
      </c>
      <c r="B400" s="153">
        <v>166</v>
      </c>
      <c r="C400" s="159" t="s">
        <v>296</v>
      </c>
      <c r="D400" s="150" t="s">
        <v>75</v>
      </c>
      <c r="E400" s="174" t="s">
        <v>667</v>
      </c>
    </row>
    <row r="401" spans="1:5" x14ac:dyDescent="0.25">
      <c r="A401" s="159" t="s">
        <v>116</v>
      </c>
      <c r="B401" s="149">
        <v>150</v>
      </c>
      <c r="C401" s="159" t="s">
        <v>558</v>
      </c>
      <c r="D401" s="150" t="s">
        <v>308</v>
      </c>
      <c r="E401" s="152" t="s">
        <v>668</v>
      </c>
    </row>
    <row r="402" spans="1:5" x14ac:dyDescent="0.25">
      <c r="A402" s="154" t="s">
        <v>116</v>
      </c>
      <c r="B402" s="153">
        <v>194</v>
      </c>
      <c r="C402" s="154" t="s">
        <v>290</v>
      </c>
      <c r="D402" s="154" t="s">
        <v>72</v>
      </c>
      <c r="E402" s="174" t="s">
        <v>669</v>
      </c>
    </row>
    <row r="403" spans="1:5" x14ac:dyDescent="0.25">
      <c r="A403" s="154" t="s">
        <v>116</v>
      </c>
      <c r="B403" s="153">
        <v>165</v>
      </c>
      <c r="C403" s="159" t="s">
        <v>295</v>
      </c>
      <c r="D403" s="150" t="s">
        <v>75</v>
      </c>
      <c r="E403" s="174" t="s">
        <v>670</v>
      </c>
    </row>
    <row r="404" spans="1:5" x14ac:dyDescent="0.25">
      <c r="A404" s="154" t="s">
        <v>116</v>
      </c>
      <c r="B404" s="153">
        <v>27</v>
      </c>
      <c r="C404" s="154" t="s">
        <v>348</v>
      </c>
      <c r="D404" s="154" t="s">
        <v>73</v>
      </c>
      <c r="E404" s="152" t="s">
        <v>671</v>
      </c>
    </row>
    <row r="405" spans="1:5" x14ac:dyDescent="0.25">
      <c r="A405" s="175" t="s">
        <v>116</v>
      </c>
      <c r="B405" s="176">
        <v>178</v>
      </c>
      <c r="C405" s="175" t="s">
        <v>299</v>
      </c>
      <c r="D405" s="177" t="s">
        <v>75</v>
      </c>
      <c r="E405" s="168" t="s">
        <v>617</v>
      </c>
    </row>
    <row r="406" spans="1:5" x14ac:dyDescent="0.25">
      <c r="A406" s="154" t="s">
        <v>116</v>
      </c>
      <c r="B406" s="153">
        <v>34</v>
      </c>
      <c r="C406" s="154" t="s">
        <v>353</v>
      </c>
      <c r="D406" s="154" t="s">
        <v>73</v>
      </c>
      <c r="E406" s="152" t="s">
        <v>672</v>
      </c>
    </row>
    <row r="407" spans="1:5" x14ac:dyDescent="0.25">
      <c r="A407" s="154" t="s">
        <v>116</v>
      </c>
      <c r="B407" s="153">
        <v>30</v>
      </c>
      <c r="C407" s="154" t="s">
        <v>349</v>
      </c>
      <c r="D407" s="154" t="s">
        <v>73</v>
      </c>
      <c r="E407" s="152" t="s">
        <v>673</v>
      </c>
    </row>
    <row r="408" spans="1:5" x14ac:dyDescent="0.25">
      <c r="A408" s="154" t="s">
        <v>116</v>
      </c>
      <c r="B408" s="153">
        <v>33</v>
      </c>
      <c r="C408" s="154" t="s">
        <v>352</v>
      </c>
      <c r="D408" s="154" t="s">
        <v>73</v>
      </c>
      <c r="E408" s="152" t="s">
        <v>674</v>
      </c>
    </row>
    <row r="409" spans="1:5" x14ac:dyDescent="0.25">
      <c r="A409" s="154" t="s">
        <v>116</v>
      </c>
      <c r="B409" s="153">
        <v>190</v>
      </c>
      <c r="C409" s="154" t="s">
        <v>288</v>
      </c>
      <c r="D409" s="154" t="s">
        <v>72</v>
      </c>
      <c r="E409" s="174" t="s">
        <v>675</v>
      </c>
    </row>
    <row r="410" spans="1:5" x14ac:dyDescent="0.25">
      <c r="A410" s="154" t="s">
        <v>1</v>
      </c>
      <c r="B410" s="153">
        <v>32</v>
      </c>
      <c r="C410" s="154" t="s">
        <v>351</v>
      </c>
      <c r="D410" s="154" t="s">
        <v>73</v>
      </c>
      <c r="E410" s="100">
        <v>3.85</v>
      </c>
    </row>
    <row r="411" spans="1:5" x14ac:dyDescent="0.25">
      <c r="A411" s="148" t="s">
        <v>1</v>
      </c>
      <c r="B411" s="153">
        <v>35</v>
      </c>
      <c r="C411" s="154" t="s">
        <v>122</v>
      </c>
      <c r="D411" s="154" t="s">
        <v>73</v>
      </c>
      <c r="E411" s="100">
        <v>3.28</v>
      </c>
    </row>
    <row r="412" spans="1:5" x14ac:dyDescent="0.25">
      <c r="A412" s="159" t="s">
        <v>1</v>
      </c>
      <c r="B412" s="149">
        <v>169</v>
      </c>
      <c r="C412" s="159" t="s">
        <v>166</v>
      </c>
      <c r="D412" s="150" t="s">
        <v>75</v>
      </c>
      <c r="E412" s="100">
        <v>3.21</v>
      </c>
    </row>
    <row r="413" spans="1:5" x14ac:dyDescent="0.25">
      <c r="A413" s="154" t="s">
        <v>1</v>
      </c>
      <c r="B413" s="153">
        <v>82</v>
      </c>
      <c r="C413" s="154" t="s">
        <v>160</v>
      </c>
      <c r="D413" s="154" t="s">
        <v>308</v>
      </c>
      <c r="E413" s="100">
        <v>3.16</v>
      </c>
    </row>
    <row r="414" spans="1:5" x14ac:dyDescent="0.25">
      <c r="A414" s="154" t="s">
        <v>1</v>
      </c>
      <c r="B414" s="153">
        <v>81</v>
      </c>
      <c r="C414" s="154" t="s">
        <v>692</v>
      </c>
      <c r="D414" s="154" t="s">
        <v>308</v>
      </c>
      <c r="E414" s="178">
        <v>3.1</v>
      </c>
    </row>
    <row r="415" spans="1:5" x14ac:dyDescent="0.25">
      <c r="A415" s="154" t="s">
        <v>1</v>
      </c>
      <c r="B415" s="153">
        <v>26</v>
      </c>
      <c r="C415" s="154" t="s">
        <v>119</v>
      </c>
      <c r="D415" s="154" t="s">
        <v>73</v>
      </c>
      <c r="E415" s="100">
        <v>3.01</v>
      </c>
    </row>
    <row r="416" spans="1:5" x14ac:dyDescent="0.25">
      <c r="A416" s="154" t="s">
        <v>1</v>
      </c>
      <c r="B416" s="153">
        <v>189</v>
      </c>
      <c r="C416" s="154" t="s">
        <v>182</v>
      </c>
      <c r="D416" s="154" t="s">
        <v>72</v>
      </c>
      <c r="E416" s="179">
        <v>2.93</v>
      </c>
    </row>
    <row r="417" spans="1:7" x14ac:dyDescent="0.25">
      <c r="A417" s="154" t="s">
        <v>1</v>
      </c>
      <c r="B417" s="153">
        <v>31</v>
      </c>
      <c r="C417" s="154" t="s">
        <v>350</v>
      </c>
      <c r="D417" s="154" t="s">
        <v>73</v>
      </c>
      <c r="E417" s="100">
        <v>2.83</v>
      </c>
    </row>
    <row r="418" spans="1:7" x14ac:dyDescent="0.25">
      <c r="A418" s="154" t="s">
        <v>1</v>
      </c>
      <c r="B418" s="153">
        <v>49</v>
      </c>
      <c r="C418" s="154" t="s">
        <v>179</v>
      </c>
      <c r="D418" s="154" t="s">
        <v>548</v>
      </c>
      <c r="E418" s="178">
        <v>2.4</v>
      </c>
    </row>
    <row r="419" spans="1:7" x14ac:dyDescent="0.25">
      <c r="A419" s="159" t="s">
        <v>22</v>
      </c>
      <c r="B419" s="149">
        <v>150</v>
      </c>
      <c r="C419" s="159" t="s">
        <v>558</v>
      </c>
      <c r="D419" s="150" t="s">
        <v>308</v>
      </c>
      <c r="E419" s="100">
        <v>4.46</v>
      </c>
    </row>
    <row r="420" spans="1:7" x14ac:dyDescent="0.25">
      <c r="A420" s="159" t="s">
        <v>208</v>
      </c>
      <c r="B420" s="149">
        <v>171</v>
      </c>
      <c r="C420" s="150" t="s">
        <v>167</v>
      </c>
      <c r="D420" s="150" t="s">
        <v>75</v>
      </c>
      <c r="E420" s="100">
        <v>16.28</v>
      </c>
    </row>
    <row r="421" spans="1:7" x14ac:dyDescent="0.25">
      <c r="A421" s="159" t="s">
        <v>23</v>
      </c>
      <c r="B421" s="160" t="s">
        <v>368</v>
      </c>
      <c r="C421" s="150" t="s">
        <v>167</v>
      </c>
      <c r="D421" s="150" t="s">
        <v>75</v>
      </c>
      <c r="E421" s="100">
        <v>18.45</v>
      </c>
    </row>
    <row r="422" spans="1:7" x14ac:dyDescent="0.25">
      <c r="A422" s="159" t="s">
        <v>23</v>
      </c>
      <c r="B422" s="149">
        <v>170</v>
      </c>
      <c r="C422" s="159" t="s">
        <v>169</v>
      </c>
      <c r="D422" s="150" t="s">
        <v>75</v>
      </c>
      <c r="E422" s="100">
        <v>7.92</v>
      </c>
    </row>
    <row r="423" spans="1:7" x14ac:dyDescent="0.25">
      <c r="A423" s="154" t="s">
        <v>23</v>
      </c>
      <c r="B423" s="153">
        <v>50</v>
      </c>
      <c r="C423" s="154" t="s">
        <v>180</v>
      </c>
      <c r="D423" s="154" t="s">
        <v>548</v>
      </c>
      <c r="E423" s="100">
        <v>7.66</v>
      </c>
    </row>
    <row r="425" spans="1:7" ht="13" x14ac:dyDescent="0.3">
      <c r="A425" s="146" t="s">
        <v>688</v>
      </c>
      <c r="B425" s="147"/>
      <c r="C425" s="7" t="s">
        <v>686</v>
      </c>
    </row>
    <row r="426" spans="1:7" x14ac:dyDescent="0.25">
      <c r="A426" s="148" t="s">
        <v>118</v>
      </c>
      <c r="B426" s="149">
        <v>4</v>
      </c>
      <c r="C426" s="159" t="s">
        <v>546</v>
      </c>
      <c r="D426" s="180" t="s">
        <v>72</v>
      </c>
      <c r="E426" s="100">
        <v>12.3</v>
      </c>
    </row>
    <row r="427" spans="1:7" ht="15.5" x14ac:dyDescent="0.35">
      <c r="A427" s="148" t="s">
        <v>24</v>
      </c>
      <c r="B427" s="149">
        <v>141</v>
      </c>
      <c r="C427" s="159" t="s">
        <v>390</v>
      </c>
      <c r="D427" s="180" t="s">
        <v>74</v>
      </c>
      <c r="E427" s="100">
        <v>14.3</v>
      </c>
      <c r="G427" s="101"/>
    </row>
    <row r="428" spans="1:7" ht="15.5" x14ac:dyDescent="0.35">
      <c r="A428" s="154" t="s">
        <v>24</v>
      </c>
      <c r="B428" s="153">
        <v>39</v>
      </c>
      <c r="C428" s="154" t="s">
        <v>360</v>
      </c>
      <c r="D428" s="154" t="s">
        <v>73</v>
      </c>
      <c r="E428" s="100">
        <v>14.6</v>
      </c>
      <c r="G428" s="101"/>
    </row>
    <row r="429" spans="1:7" ht="15.5" x14ac:dyDescent="0.35">
      <c r="A429" s="154" t="s">
        <v>24</v>
      </c>
      <c r="B429" s="153">
        <v>89</v>
      </c>
      <c r="C429" s="154" t="s">
        <v>328</v>
      </c>
      <c r="D429" s="154" t="s">
        <v>308</v>
      </c>
      <c r="E429" s="100">
        <v>14.6</v>
      </c>
      <c r="G429" s="101"/>
    </row>
    <row r="430" spans="1:7" ht="15.5" x14ac:dyDescent="0.35">
      <c r="A430" s="159" t="s">
        <v>24</v>
      </c>
      <c r="B430" s="160" t="s">
        <v>536</v>
      </c>
      <c r="C430" s="150" t="s">
        <v>303</v>
      </c>
      <c r="D430" s="150" t="s">
        <v>75</v>
      </c>
      <c r="E430" s="100">
        <v>14.7</v>
      </c>
      <c r="G430" s="101"/>
    </row>
    <row r="431" spans="1:7" ht="15.5" x14ac:dyDescent="0.35">
      <c r="A431" s="148" t="s">
        <v>24</v>
      </c>
      <c r="B431" s="149">
        <v>1</v>
      </c>
      <c r="C431" s="159" t="s">
        <v>544</v>
      </c>
      <c r="D431" s="180" t="s">
        <v>72</v>
      </c>
      <c r="E431" s="163">
        <v>14.8</v>
      </c>
      <c r="G431" s="101"/>
    </row>
    <row r="432" spans="1:7" ht="15.5" x14ac:dyDescent="0.35">
      <c r="A432" s="154" t="s">
        <v>24</v>
      </c>
      <c r="B432" s="157" t="s">
        <v>326</v>
      </c>
      <c r="C432" s="148" t="s">
        <v>327</v>
      </c>
      <c r="D432" s="148" t="s">
        <v>308</v>
      </c>
      <c r="E432" s="100">
        <v>14.9</v>
      </c>
      <c r="G432" s="101"/>
    </row>
    <row r="433" spans="1:8" ht="15.5" x14ac:dyDescent="0.35">
      <c r="A433" s="154" t="s">
        <v>24</v>
      </c>
      <c r="B433" s="157" t="s">
        <v>323</v>
      </c>
      <c r="C433" s="148" t="s">
        <v>245</v>
      </c>
      <c r="D433" s="148" t="s">
        <v>308</v>
      </c>
      <c r="E433" s="100">
        <v>15.3</v>
      </c>
      <c r="G433" s="101"/>
    </row>
    <row r="434" spans="1:8" ht="15.5" x14ac:dyDescent="0.35">
      <c r="A434" s="159" t="s">
        <v>24</v>
      </c>
      <c r="B434" s="160" t="s">
        <v>535</v>
      </c>
      <c r="C434" s="150" t="s">
        <v>269</v>
      </c>
      <c r="D434" s="150" t="s">
        <v>75</v>
      </c>
      <c r="E434" s="100">
        <v>15.6</v>
      </c>
      <c r="G434" s="101"/>
    </row>
    <row r="435" spans="1:8" ht="15.5" x14ac:dyDescent="0.35">
      <c r="A435" s="154" t="s">
        <v>24</v>
      </c>
      <c r="B435" s="157" t="s">
        <v>355</v>
      </c>
      <c r="C435" s="148" t="s">
        <v>356</v>
      </c>
      <c r="D435" s="148" t="s">
        <v>73</v>
      </c>
      <c r="E435" s="100">
        <v>15.6</v>
      </c>
      <c r="G435" s="101"/>
    </row>
    <row r="436" spans="1:8" ht="15.5" x14ac:dyDescent="0.35">
      <c r="A436" s="159" t="s">
        <v>24</v>
      </c>
      <c r="B436" s="160" t="s">
        <v>534</v>
      </c>
      <c r="C436" s="150" t="s">
        <v>267</v>
      </c>
      <c r="D436" s="150" t="s">
        <v>75</v>
      </c>
      <c r="E436" s="171">
        <v>16</v>
      </c>
      <c r="G436" s="101"/>
    </row>
    <row r="437" spans="1:8" x14ac:dyDescent="0.25">
      <c r="A437" s="148" t="s">
        <v>24</v>
      </c>
      <c r="B437" s="149">
        <v>147</v>
      </c>
      <c r="C437" s="159" t="s">
        <v>554</v>
      </c>
      <c r="D437" s="180" t="s">
        <v>308</v>
      </c>
      <c r="E437" s="163">
        <v>15.1</v>
      </c>
      <c r="G437" s="100"/>
      <c r="H437" s="100" t="s">
        <v>529</v>
      </c>
    </row>
    <row r="438" spans="1:8" x14ac:dyDescent="0.25">
      <c r="A438" s="154" t="s">
        <v>147</v>
      </c>
      <c r="B438" s="157" t="s">
        <v>325</v>
      </c>
      <c r="C438" s="148" t="s">
        <v>248</v>
      </c>
      <c r="D438" s="148" t="s">
        <v>308</v>
      </c>
      <c r="E438" s="163">
        <v>16.5</v>
      </c>
      <c r="G438" s="100"/>
      <c r="H438" s="100" t="s">
        <v>529</v>
      </c>
    </row>
    <row r="439" spans="1:8" x14ac:dyDescent="0.25">
      <c r="A439" s="148" t="s">
        <v>27</v>
      </c>
      <c r="B439" s="149">
        <v>1</v>
      </c>
      <c r="C439" s="159" t="s">
        <v>544</v>
      </c>
      <c r="D439" s="180" t="s">
        <v>72</v>
      </c>
      <c r="E439" s="163">
        <v>31.7</v>
      </c>
    </row>
    <row r="440" spans="1:8" x14ac:dyDescent="0.25">
      <c r="A440" s="154" t="s">
        <v>27</v>
      </c>
      <c r="B440" s="157" t="s">
        <v>326</v>
      </c>
      <c r="C440" s="148" t="s">
        <v>327</v>
      </c>
      <c r="D440" s="148" t="s">
        <v>308</v>
      </c>
      <c r="E440" s="100">
        <v>32.200000000000003</v>
      </c>
    </row>
    <row r="441" spans="1:8" x14ac:dyDescent="0.25">
      <c r="A441" s="148" t="s">
        <v>27</v>
      </c>
      <c r="B441" s="149">
        <v>2</v>
      </c>
      <c r="C441" s="159" t="s">
        <v>545</v>
      </c>
      <c r="D441" s="180" t="s">
        <v>72</v>
      </c>
      <c r="E441" s="100">
        <v>35.1</v>
      </c>
    </row>
    <row r="442" spans="1:8" x14ac:dyDescent="0.25">
      <c r="A442" s="154" t="s">
        <v>30</v>
      </c>
      <c r="B442" s="153">
        <v>91</v>
      </c>
      <c r="C442" s="154" t="s">
        <v>143</v>
      </c>
      <c r="D442" s="154" t="s">
        <v>308</v>
      </c>
      <c r="E442" s="152" t="s">
        <v>681</v>
      </c>
    </row>
    <row r="443" spans="1:8" x14ac:dyDescent="0.25">
      <c r="A443" s="154" t="s">
        <v>30</v>
      </c>
      <c r="B443" s="153">
        <v>92</v>
      </c>
      <c r="C443" s="154" t="s">
        <v>330</v>
      </c>
      <c r="D443" s="154" t="s">
        <v>308</v>
      </c>
      <c r="E443" s="152" t="s">
        <v>682</v>
      </c>
    </row>
    <row r="444" spans="1:8" x14ac:dyDescent="0.25">
      <c r="A444" s="154" t="s">
        <v>30</v>
      </c>
      <c r="B444" s="153">
        <v>93</v>
      </c>
      <c r="C444" s="154" t="s">
        <v>331</v>
      </c>
      <c r="D444" s="154" t="s">
        <v>308</v>
      </c>
      <c r="E444" s="152" t="s">
        <v>683</v>
      </c>
    </row>
    <row r="445" spans="1:8" x14ac:dyDescent="0.25">
      <c r="A445" s="154" t="s">
        <v>164</v>
      </c>
      <c r="B445" s="153">
        <v>38</v>
      </c>
      <c r="C445" s="154" t="s">
        <v>359</v>
      </c>
      <c r="D445" s="154" t="s">
        <v>73</v>
      </c>
      <c r="E445" s="152" t="s">
        <v>677</v>
      </c>
    </row>
    <row r="446" spans="1:8" x14ac:dyDescent="0.25">
      <c r="A446" s="154" t="s">
        <v>164</v>
      </c>
      <c r="B446" s="153">
        <v>94</v>
      </c>
      <c r="C446" s="154" t="s">
        <v>332</v>
      </c>
      <c r="D446" s="154" t="s">
        <v>308</v>
      </c>
      <c r="E446" s="152" t="s">
        <v>678</v>
      </c>
    </row>
    <row r="447" spans="1:8" x14ac:dyDescent="0.25">
      <c r="A447" s="154" t="s">
        <v>164</v>
      </c>
      <c r="B447" s="153">
        <v>95</v>
      </c>
      <c r="C447" s="154" t="s">
        <v>333</v>
      </c>
      <c r="D447" s="154" t="s">
        <v>308</v>
      </c>
      <c r="E447" s="152" t="s">
        <v>679</v>
      </c>
    </row>
    <row r="448" spans="1:8" x14ac:dyDescent="0.25">
      <c r="A448" s="154" t="s">
        <v>164</v>
      </c>
      <c r="B448" s="157" t="s">
        <v>357</v>
      </c>
      <c r="C448" s="148" t="s">
        <v>358</v>
      </c>
      <c r="D448" s="148" t="s">
        <v>73</v>
      </c>
      <c r="E448" s="174" t="s">
        <v>680</v>
      </c>
    </row>
    <row r="449" spans="1:6" x14ac:dyDescent="0.25">
      <c r="A449" s="154" t="s">
        <v>1</v>
      </c>
      <c r="B449" s="153">
        <v>89</v>
      </c>
      <c r="C449" s="154" t="s">
        <v>328</v>
      </c>
      <c r="D449" s="154" t="s">
        <v>308</v>
      </c>
      <c r="E449" s="100">
        <v>4.2300000000000004</v>
      </c>
    </row>
    <row r="450" spans="1:6" x14ac:dyDescent="0.25">
      <c r="A450" s="159" t="s">
        <v>1</v>
      </c>
      <c r="B450" s="160" t="s">
        <v>536</v>
      </c>
      <c r="C450" s="150" t="s">
        <v>303</v>
      </c>
      <c r="D450" s="150" t="s">
        <v>75</v>
      </c>
      <c r="E450" s="100">
        <v>3.13</v>
      </c>
    </row>
    <row r="451" spans="1:6" x14ac:dyDescent="0.25">
      <c r="A451" s="148" t="s">
        <v>1</v>
      </c>
      <c r="B451" s="149">
        <v>3</v>
      </c>
      <c r="C451" s="159" t="s">
        <v>646</v>
      </c>
      <c r="D451" s="180" t="s">
        <v>72</v>
      </c>
      <c r="E451" s="163">
        <v>3.12</v>
      </c>
    </row>
    <row r="452" spans="1:6" x14ac:dyDescent="0.25">
      <c r="A452" s="148" t="s">
        <v>1</v>
      </c>
      <c r="B452" s="153">
        <v>39</v>
      </c>
      <c r="C452" s="154" t="s">
        <v>360</v>
      </c>
      <c r="D452" s="154" t="s">
        <v>73</v>
      </c>
      <c r="E452" s="100">
        <v>3.05</v>
      </c>
    </row>
    <row r="453" spans="1:6" x14ac:dyDescent="0.25">
      <c r="A453" s="154" t="s">
        <v>1</v>
      </c>
      <c r="B453" s="153">
        <v>96</v>
      </c>
      <c r="C453" s="154" t="s">
        <v>247</v>
      </c>
      <c r="D453" s="154" t="s">
        <v>308</v>
      </c>
      <c r="E453" s="100">
        <v>2.85</v>
      </c>
    </row>
    <row r="454" spans="1:6" x14ac:dyDescent="0.25">
      <c r="A454" s="154" t="s">
        <v>1</v>
      </c>
      <c r="B454" s="182">
        <v>4</v>
      </c>
      <c r="C454" s="159" t="s">
        <v>546</v>
      </c>
      <c r="D454" s="180" t="s">
        <v>72</v>
      </c>
      <c r="E454" s="100">
        <v>2.73</v>
      </c>
      <c r="F454" s="182"/>
    </row>
    <row r="455" spans="1:6" x14ac:dyDescent="0.25">
      <c r="A455" s="154" t="s">
        <v>1</v>
      </c>
      <c r="B455" s="157" t="s">
        <v>357</v>
      </c>
      <c r="C455" s="148" t="s">
        <v>358</v>
      </c>
      <c r="D455" s="148" t="s">
        <v>73</v>
      </c>
      <c r="E455" s="100">
        <v>2.4700000000000002</v>
      </c>
    </row>
    <row r="456" spans="1:6" x14ac:dyDescent="0.25">
      <c r="A456" s="154" t="s">
        <v>22</v>
      </c>
      <c r="B456" s="157" t="s">
        <v>355</v>
      </c>
      <c r="C456" s="148" t="s">
        <v>356</v>
      </c>
      <c r="D456" s="148" t="s">
        <v>73</v>
      </c>
      <c r="E456" s="100">
        <v>4.83</v>
      </c>
    </row>
    <row r="457" spans="1:6" x14ac:dyDescent="0.25">
      <c r="A457" s="154" t="s">
        <v>208</v>
      </c>
      <c r="B457" s="153">
        <v>97</v>
      </c>
      <c r="C457" s="154" t="s">
        <v>242</v>
      </c>
      <c r="D457" s="154" t="s">
        <v>308</v>
      </c>
      <c r="E457" s="163">
        <v>16.07</v>
      </c>
    </row>
    <row r="459" spans="1:6" ht="13" x14ac:dyDescent="0.3">
      <c r="A459" s="146" t="s">
        <v>688</v>
      </c>
      <c r="B459" s="147"/>
      <c r="C459" s="7" t="s">
        <v>687</v>
      </c>
    </row>
    <row r="460" spans="1:6" ht="13" x14ac:dyDescent="0.3">
      <c r="A460" s="148" t="s">
        <v>118</v>
      </c>
      <c r="B460" s="181" t="s">
        <v>533</v>
      </c>
      <c r="C460" s="161" t="s">
        <v>293</v>
      </c>
      <c r="D460" s="161" t="s">
        <v>72</v>
      </c>
      <c r="E460" s="152" t="s">
        <v>580</v>
      </c>
    </row>
    <row r="461" spans="1:6" ht="13" x14ac:dyDescent="0.3">
      <c r="A461" s="161" t="s">
        <v>118</v>
      </c>
      <c r="B461" s="162">
        <v>175</v>
      </c>
      <c r="C461" s="164" t="s">
        <v>173</v>
      </c>
      <c r="D461" s="165" t="s">
        <v>75</v>
      </c>
      <c r="E461" s="152" t="s">
        <v>572</v>
      </c>
    </row>
    <row r="462" spans="1:6" ht="13" x14ac:dyDescent="0.3">
      <c r="A462" s="161" t="s">
        <v>118</v>
      </c>
      <c r="B462" s="162">
        <v>161</v>
      </c>
      <c r="C462" s="161" t="s">
        <v>306</v>
      </c>
      <c r="D462" s="161" t="s">
        <v>74</v>
      </c>
      <c r="E462" s="152" t="s">
        <v>569</v>
      </c>
    </row>
    <row r="463" spans="1:6" ht="13" x14ac:dyDescent="0.3">
      <c r="A463" s="161" t="s">
        <v>118</v>
      </c>
      <c r="B463" s="162">
        <v>100</v>
      </c>
      <c r="C463" s="161" t="s">
        <v>153</v>
      </c>
      <c r="D463" s="161" t="s">
        <v>308</v>
      </c>
      <c r="E463" s="152" t="s">
        <v>573</v>
      </c>
    </row>
    <row r="464" spans="1:6" ht="13" x14ac:dyDescent="0.3">
      <c r="A464" s="148" t="s">
        <v>118</v>
      </c>
      <c r="B464" s="181" t="s">
        <v>532</v>
      </c>
      <c r="C464" s="161" t="s">
        <v>292</v>
      </c>
      <c r="D464" s="161" t="s">
        <v>72</v>
      </c>
      <c r="E464" s="152" t="s">
        <v>570</v>
      </c>
    </row>
    <row r="465" spans="1:5" ht="13" x14ac:dyDescent="0.3">
      <c r="A465" s="161" t="s">
        <v>118</v>
      </c>
      <c r="B465" s="162">
        <v>157</v>
      </c>
      <c r="C465" s="161" t="s">
        <v>203</v>
      </c>
      <c r="D465" s="161" t="s">
        <v>308</v>
      </c>
      <c r="E465" s="152" t="s">
        <v>565</v>
      </c>
    </row>
    <row r="466" spans="1:5" ht="13" x14ac:dyDescent="0.3">
      <c r="A466" s="161" t="s">
        <v>118</v>
      </c>
      <c r="B466" s="162">
        <v>42</v>
      </c>
      <c r="C466" s="161" t="s">
        <v>363</v>
      </c>
      <c r="D466" s="161" t="s">
        <v>73</v>
      </c>
      <c r="E466" s="152" t="s">
        <v>574</v>
      </c>
    </row>
    <row r="467" spans="1:5" ht="13" x14ac:dyDescent="0.3">
      <c r="A467" s="164" t="s">
        <v>551</v>
      </c>
      <c r="B467" s="166">
        <v>200</v>
      </c>
      <c r="C467" s="164" t="s">
        <v>552</v>
      </c>
      <c r="D467" s="165" t="s">
        <v>308</v>
      </c>
      <c r="E467" s="152" t="s">
        <v>574</v>
      </c>
    </row>
    <row r="468" spans="1:5" ht="13" x14ac:dyDescent="0.3">
      <c r="A468" s="161" t="s">
        <v>118</v>
      </c>
      <c r="B468" s="162">
        <v>45</v>
      </c>
      <c r="C468" s="161" t="s">
        <v>127</v>
      </c>
      <c r="D468" s="161" t="s">
        <v>73</v>
      </c>
      <c r="E468" s="152" t="s">
        <v>576</v>
      </c>
    </row>
    <row r="469" spans="1:5" ht="13" x14ac:dyDescent="0.3">
      <c r="A469" s="182" t="s">
        <v>118</v>
      </c>
      <c r="B469" s="148" t="s">
        <v>575</v>
      </c>
      <c r="C469" s="183" t="s">
        <v>640</v>
      </c>
      <c r="D469" s="164" t="s">
        <v>308</v>
      </c>
      <c r="E469" s="184" t="s">
        <v>576</v>
      </c>
    </row>
    <row r="470" spans="1:5" ht="13" x14ac:dyDescent="0.3">
      <c r="A470" s="161" t="s">
        <v>118</v>
      </c>
      <c r="B470" s="162">
        <v>195</v>
      </c>
      <c r="C470" s="161" t="s">
        <v>291</v>
      </c>
      <c r="D470" s="161" t="s">
        <v>72</v>
      </c>
      <c r="E470" s="152" t="s">
        <v>571</v>
      </c>
    </row>
    <row r="471" spans="1:5" ht="13" x14ac:dyDescent="0.3">
      <c r="A471" s="164" t="s">
        <v>118</v>
      </c>
      <c r="B471" s="166">
        <v>177</v>
      </c>
      <c r="C471" s="164" t="s">
        <v>178</v>
      </c>
      <c r="D471" s="165" t="s">
        <v>75</v>
      </c>
      <c r="E471" s="152" t="s">
        <v>455</v>
      </c>
    </row>
    <row r="472" spans="1:5" ht="13" x14ac:dyDescent="0.3">
      <c r="A472" s="164" t="s">
        <v>118</v>
      </c>
      <c r="B472" s="166">
        <v>188</v>
      </c>
      <c r="C472" s="164" t="s">
        <v>302</v>
      </c>
      <c r="D472" s="165" t="s">
        <v>75</v>
      </c>
      <c r="E472" s="152" t="s">
        <v>455</v>
      </c>
    </row>
    <row r="473" spans="1:5" ht="13" x14ac:dyDescent="0.3">
      <c r="A473" s="161" t="s">
        <v>118</v>
      </c>
      <c r="B473" s="162">
        <v>44</v>
      </c>
      <c r="C473" s="161" t="s">
        <v>364</v>
      </c>
      <c r="D473" s="161" t="s">
        <v>73</v>
      </c>
      <c r="E473" s="152" t="s">
        <v>577</v>
      </c>
    </row>
    <row r="474" spans="1:5" ht="13" x14ac:dyDescent="0.3">
      <c r="A474" s="161" t="s">
        <v>118</v>
      </c>
      <c r="B474" s="162">
        <v>47</v>
      </c>
      <c r="C474" s="161" t="s">
        <v>128</v>
      </c>
      <c r="D474" s="161" t="s">
        <v>73</v>
      </c>
      <c r="E474" s="152" t="s">
        <v>577</v>
      </c>
    </row>
    <row r="475" spans="1:5" ht="13" x14ac:dyDescent="0.3">
      <c r="A475" s="161" t="s">
        <v>118</v>
      </c>
      <c r="B475" s="162">
        <v>53</v>
      </c>
      <c r="C475" s="161" t="s">
        <v>689</v>
      </c>
      <c r="D475" s="161" t="s">
        <v>548</v>
      </c>
      <c r="E475" s="152" t="s">
        <v>456</v>
      </c>
    </row>
    <row r="476" spans="1:5" ht="13" x14ac:dyDescent="0.3">
      <c r="A476" s="164" t="s">
        <v>118</v>
      </c>
      <c r="B476" s="166">
        <v>183</v>
      </c>
      <c r="C476" s="164" t="s">
        <v>177</v>
      </c>
      <c r="D476" s="165" t="s">
        <v>75</v>
      </c>
      <c r="E476" s="152" t="s">
        <v>456</v>
      </c>
    </row>
    <row r="477" spans="1:5" ht="13" x14ac:dyDescent="0.3">
      <c r="A477" s="161" t="s">
        <v>118</v>
      </c>
      <c r="B477" s="162">
        <v>52</v>
      </c>
      <c r="C477" s="161" t="s">
        <v>338</v>
      </c>
      <c r="D477" s="161" t="s">
        <v>548</v>
      </c>
      <c r="E477" s="152" t="s">
        <v>578</v>
      </c>
    </row>
    <row r="478" spans="1:5" ht="13" x14ac:dyDescent="0.3">
      <c r="A478" s="164" t="s">
        <v>118</v>
      </c>
      <c r="B478" s="166">
        <v>199</v>
      </c>
      <c r="C478" s="164" t="s">
        <v>550</v>
      </c>
      <c r="D478" s="165" t="s">
        <v>308</v>
      </c>
      <c r="E478" s="152" t="s">
        <v>579</v>
      </c>
    </row>
    <row r="479" spans="1:5" ht="13" x14ac:dyDescent="0.3">
      <c r="A479" s="161" t="s">
        <v>118</v>
      </c>
      <c r="B479" s="162">
        <v>99</v>
      </c>
      <c r="C479" s="161" t="s">
        <v>152</v>
      </c>
      <c r="D479" s="161" t="s">
        <v>308</v>
      </c>
      <c r="E479" s="152" t="s">
        <v>566</v>
      </c>
    </row>
    <row r="480" spans="1:5" ht="13" x14ac:dyDescent="0.3">
      <c r="A480" s="164" t="s">
        <v>118</v>
      </c>
      <c r="B480" s="166">
        <v>182</v>
      </c>
      <c r="C480" s="164" t="s">
        <v>176</v>
      </c>
      <c r="D480" s="165" t="s">
        <v>75</v>
      </c>
      <c r="E480" s="152" t="s">
        <v>566</v>
      </c>
    </row>
    <row r="481" spans="1:5" ht="13" x14ac:dyDescent="0.3">
      <c r="A481" s="164" t="s">
        <v>118</v>
      </c>
      <c r="B481" s="166">
        <v>198</v>
      </c>
      <c r="C481" s="164" t="s">
        <v>549</v>
      </c>
      <c r="D481" s="165" t="s">
        <v>308</v>
      </c>
      <c r="E481" s="152" t="s">
        <v>567</v>
      </c>
    </row>
    <row r="482" spans="1:5" ht="13" x14ac:dyDescent="0.3">
      <c r="A482" s="148" t="s">
        <v>118</v>
      </c>
      <c r="B482" s="157" t="s">
        <v>527</v>
      </c>
      <c r="C482" s="164" t="s">
        <v>170</v>
      </c>
      <c r="D482" s="165" t="s">
        <v>75</v>
      </c>
      <c r="E482" s="152" t="s">
        <v>567</v>
      </c>
    </row>
    <row r="483" spans="1:5" ht="13" x14ac:dyDescent="0.3">
      <c r="A483" s="164" t="s">
        <v>118</v>
      </c>
      <c r="B483" s="166">
        <v>185</v>
      </c>
      <c r="C483" s="164" t="s">
        <v>171</v>
      </c>
      <c r="D483" s="165" t="s">
        <v>75</v>
      </c>
      <c r="E483" s="152" t="s">
        <v>568</v>
      </c>
    </row>
    <row r="484" spans="1:5" ht="13" x14ac:dyDescent="0.3">
      <c r="A484" s="161" t="s">
        <v>118</v>
      </c>
      <c r="B484" s="162">
        <v>51</v>
      </c>
      <c r="C484" s="161" t="s">
        <v>181</v>
      </c>
      <c r="D484" s="161" t="s">
        <v>548</v>
      </c>
      <c r="E484" s="152" t="s">
        <v>449</v>
      </c>
    </row>
    <row r="485" spans="1:5" ht="13" x14ac:dyDescent="0.3">
      <c r="A485" s="161" t="s">
        <v>118</v>
      </c>
      <c r="B485" s="162">
        <v>153</v>
      </c>
      <c r="C485" s="161" t="s">
        <v>155</v>
      </c>
      <c r="D485" s="161" t="s">
        <v>308</v>
      </c>
      <c r="E485" s="152" t="s">
        <v>449</v>
      </c>
    </row>
    <row r="486" spans="1:5" ht="13" x14ac:dyDescent="0.3">
      <c r="A486" s="161" t="s">
        <v>118</v>
      </c>
      <c r="B486" s="162">
        <v>41</v>
      </c>
      <c r="C486" s="161" t="s">
        <v>362</v>
      </c>
      <c r="D486" s="161" t="s">
        <v>73</v>
      </c>
      <c r="E486" s="152" t="s">
        <v>457</v>
      </c>
    </row>
    <row r="487" spans="1:5" ht="13" x14ac:dyDescent="0.3">
      <c r="A487" s="161" t="s">
        <v>118</v>
      </c>
      <c r="B487" s="162">
        <v>98</v>
      </c>
      <c r="C487" s="161" t="s">
        <v>334</v>
      </c>
      <c r="D487" s="161" t="s">
        <v>308</v>
      </c>
      <c r="E487" s="152" t="s">
        <v>457</v>
      </c>
    </row>
    <row r="488" spans="1:5" ht="13" x14ac:dyDescent="0.3">
      <c r="A488" s="164" t="s">
        <v>118</v>
      </c>
      <c r="B488" s="166">
        <v>186</v>
      </c>
      <c r="C488" s="164" t="s">
        <v>172</v>
      </c>
      <c r="D488" s="165" t="s">
        <v>75</v>
      </c>
      <c r="E488" s="152" t="s">
        <v>457</v>
      </c>
    </row>
    <row r="489" spans="1:5" ht="13" x14ac:dyDescent="0.3">
      <c r="A489" s="161" t="s">
        <v>118</v>
      </c>
      <c r="B489" s="162">
        <v>40</v>
      </c>
      <c r="C489" s="161" t="s">
        <v>361</v>
      </c>
      <c r="D489" s="161" t="s">
        <v>73</v>
      </c>
      <c r="E489" s="152" t="s">
        <v>559</v>
      </c>
    </row>
    <row r="490" spans="1:5" ht="13" x14ac:dyDescent="0.3">
      <c r="A490" s="164" t="s">
        <v>118</v>
      </c>
      <c r="B490" s="166">
        <v>145</v>
      </c>
      <c r="C490" s="164" t="s">
        <v>553</v>
      </c>
      <c r="D490" s="165" t="s">
        <v>308</v>
      </c>
      <c r="E490" s="152" t="s">
        <v>460</v>
      </c>
    </row>
    <row r="491" spans="1:5" ht="13" x14ac:dyDescent="0.3">
      <c r="A491" s="148" t="s">
        <v>116</v>
      </c>
      <c r="B491" s="181" t="s">
        <v>533</v>
      </c>
      <c r="C491" s="161" t="s">
        <v>293</v>
      </c>
      <c r="D491" s="161" t="s">
        <v>72</v>
      </c>
      <c r="E491" s="152" t="s">
        <v>598</v>
      </c>
    </row>
    <row r="492" spans="1:5" ht="13" x14ac:dyDescent="0.3">
      <c r="A492" s="161" t="s">
        <v>116</v>
      </c>
      <c r="B492" s="162">
        <v>159</v>
      </c>
      <c r="C492" s="161" t="s">
        <v>157</v>
      </c>
      <c r="D492" s="161" t="s">
        <v>308</v>
      </c>
      <c r="E492" s="152" t="s">
        <v>599</v>
      </c>
    </row>
    <row r="493" spans="1:5" ht="13" x14ac:dyDescent="0.3">
      <c r="A493" s="161" t="s">
        <v>116</v>
      </c>
      <c r="B493" s="162">
        <v>100</v>
      </c>
      <c r="C493" s="161" t="s">
        <v>153</v>
      </c>
      <c r="D493" s="161" t="s">
        <v>308</v>
      </c>
      <c r="E493" s="152" t="s">
        <v>600</v>
      </c>
    </row>
    <row r="494" spans="1:5" ht="13" x14ac:dyDescent="0.3">
      <c r="A494" s="161" t="s">
        <v>116</v>
      </c>
      <c r="B494" s="162">
        <v>44</v>
      </c>
      <c r="C494" s="161" t="s">
        <v>364</v>
      </c>
      <c r="D494" s="161" t="s">
        <v>73</v>
      </c>
      <c r="E494" s="152" t="s">
        <v>601</v>
      </c>
    </row>
    <row r="495" spans="1:5" ht="13" x14ac:dyDescent="0.3">
      <c r="A495" s="164" t="s">
        <v>116</v>
      </c>
      <c r="B495" s="166">
        <v>176</v>
      </c>
      <c r="C495" s="164" t="s">
        <v>298</v>
      </c>
      <c r="D495" s="165" t="s">
        <v>75</v>
      </c>
      <c r="E495" s="152" t="s">
        <v>602</v>
      </c>
    </row>
    <row r="496" spans="1:5" ht="13" x14ac:dyDescent="0.3">
      <c r="A496" s="161" t="s">
        <v>116</v>
      </c>
      <c r="B496" s="162">
        <v>42</v>
      </c>
      <c r="C496" s="161" t="s">
        <v>363</v>
      </c>
      <c r="D496" s="161" t="s">
        <v>73</v>
      </c>
      <c r="E496" s="152" t="s">
        <v>603</v>
      </c>
    </row>
    <row r="497" spans="1:5" ht="13" x14ac:dyDescent="0.3">
      <c r="A497" s="164" t="s">
        <v>116</v>
      </c>
      <c r="B497" s="166">
        <v>184</v>
      </c>
      <c r="C497" s="164" t="s">
        <v>175</v>
      </c>
      <c r="D497" s="165" t="s">
        <v>75</v>
      </c>
      <c r="E497" s="152" t="s">
        <v>608</v>
      </c>
    </row>
    <row r="498" spans="1:5" ht="13" x14ac:dyDescent="0.3">
      <c r="A498" s="164" t="s">
        <v>116</v>
      </c>
      <c r="B498" s="166">
        <v>177</v>
      </c>
      <c r="C498" s="164" t="s">
        <v>178</v>
      </c>
      <c r="D498" s="165" t="s">
        <v>75</v>
      </c>
      <c r="E498" s="152" t="s">
        <v>609</v>
      </c>
    </row>
    <row r="499" spans="1:5" ht="13" x14ac:dyDescent="0.3">
      <c r="A499" s="161" t="s">
        <v>116</v>
      </c>
      <c r="B499" s="162">
        <v>54</v>
      </c>
      <c r="C499" s="161" t="s">
        <v>340</v>
      </c>
      <c r="D499" s="161" t="s">
        <v>548</v>
      </c>
      <c r="E499" s="152" t="s">
        <v>604</v>
      </c>
    </row>
    <row r="500" spans="1:5" ht="13" x14ac:dyDescent="0.3">
      <c r="A500" s="164" t="s">
        <v>116</v>
      </c>
      <c r="B500" s="166">
        <v>175</v>
      </c>
      <c r="C500" s="164" t="s">
        <v>173</v>
      </c>
      <c r="D500" s="165" t="s">
        <v>75</v>
      </c>
      <c r="E500" s="152" t="s">
        <v>605</v>
      </c>
    </row>
    <row r="501" spans="1:5" ht="13" x14ac:dyDescent="0.3">
      <c r="A501" s="161" t="s">
        <v>116</v>
      </c>
      <c r="B501" s="162">
        <v>45</v>
      </c>
      <c r="C501" s="161" t="s">
        <v>127</v>
      </c>
      <c r="D501" s="161" t="s">
        <v>73</v>
      </c>
      <c r="E501" s="152" t="s">
        <v>606</v>
      </c>
    </row>
    <row r="502" spans="1:5" ht="13" x14ac:dyDescent="0.3">
      <c r="A502" s="161" t="s">
        <v>116</v>
      </c>
      <c r="B502" s="162">
        <v>46</v>
      </c>
      <c r="C502" s="161" t="s">
        <v>365</v>
      </c>
      <c r="D502" s="161" t="s">
        <v>73</v>
      </c>
      <c r="E502" s="152" t="s">
        <v>610</v>
      </c>
    </row>
    <row r="503" spans="1:5" ht="13" x14ac:dyDescent="0.3">
      <c r="A503" s="161" t="s">
        <v>116</v>
      </c>
      <c r="B503" s="162">
        <v>41</v>
      </c>
      <c r="C503" s="161" t="s">
        <v>362</v>
      </c>
      <c r="D503" s="161" t="s">
        <v>73</v>
      </c>
      <c r="E503" s="152" t="s">
        <v>611</v>
      </c>
    </row>
    <row r="504" spans="1:5" ht="13" x14ac:dyDescent="0.3">
      <c r="A504" s="161" t="s">
        <v>116</v>
      </c>
      <c r="B504" s="162">
        <v>47</v>
      </c>
      <c r="C504" s="161" t="s">
        <v>128</v>
      </c>
      <c r="D504" s="161" t="s">
        <v>73</v>
      </c>
      <c r="E504" s="152" t="s">
        <v>612</v>
      </c>
    </row>
    <row r="505" spans="1:5" ht="13" x14ac:dyDescent="0.3">
      <c r="A505" s="164" t="s">
        <v>116</v>
      </c>
      <c r="B505" s="166">
        <v>179</v>
      </c>
      <c r="C505" s="164" t="s">
        <v>170</v>
      </c>
      <c r="D505" s="165" t="s">
        <v>75</v>
      </c>
      <c r="E505" s="152" t="s">
        <v>613</v>
      </c>
    </row>
    <row r="506" spans="1:5" ht="13" x14ac:dyDescent="0.3">
      <c r="A506" s="164" t="s">
        <v>116</v>
      </c>
      <c r="B506" s="166">
        <v>188</v>
      </c>
      <c r="C506" s="164" t="s">
        <v>302</v>
      </c>
      <c r="D506" s="165" t="s">
        <v>75</v>
      </c>
      <c r="E506" s="152" t="s">
        <v>614</v>
      </c>
    </row>
    <row r="507" spans="1:5" ht="13" x14ac:dyDescent="0.3">
      <c r="A507" s="161" t="s">
        <v>116</v>
      </c>
      <c r="B507" s="162">
        <v>158</v>
      </c>
      <c r="C507" s="161" t="s">
        <v>336</v>
      </c>
      <c r="D507" s="161" t="s">
        <v>308</v>
      </c>
      <c r="E507" s="152" t="s">
        <v>615</v>
      </c>
    </row>
    <row r="508" spans="1:5" ht="13" x14ac:dyDescent="0.3">
      <c r="A508" s="161" t="s">
        <v>116</v>
      </c>
      <c r="B508" s="162">
        <v>40</v>
      </c>
      <c r="C508" s="161" t="s">
        <v>361</v>
      </c>
      <c r="D508" s="161" t="s">
        <v>73</v>
      </c>
      <c r="E508" s="152" t="s">
        <v>607</v>
      </c>
    </row>
    <row r="509" spans="1:5" ht="13" x14ac:dyDescent="0.3">
      <c r="A509" s="161" t="s">
        <v>116</v>
      </c>
      <c r="B509" s="162">
        <v>156</v>
      </c>
      <c r="C509" s="161" t="s">
        <v>156</v>
      </c>
      <c r="D509" s="161" t="s">
        <v>308</v>
      </c>
      <c r="E509" s="152" t="s">
        <v>616</v>
      </c>
    </row>
    <row r="510" spans="1:5" ht="13" x14ac:dyDescent="0.3">
      <c r="A510" s="148" t="s">
        <v>1</v>
      </c>
      <c r="B510" s="181" t="s">
        <v>532</v>
      </c>
      <c r="C510" s="161" t="s">
        <v>292</v>
      </c>
      <c r="D510" s="161" t="s">
        <v>72</v>
      </c>
      <c r="E510" s="152" t="s">
        <v>645</v>
      </c>
    </row>
    <row r="511" spans="1:5" ht="13" x14ac:dyDescent="0.3">
      <c r="A511" s="164" t="s">
        <v>1</v>
      </c>
      <c r="B511" s="166">
        <v>183</v>
      </c>
      <c r="C511" s="164" t="s">
        <v>177</v>
      </c>
      <c r="D511" s="165" t="s">
        <v>75</v>
      </c>
      <c r="E511" s="152" t="s">
        <v>634</v>
      </c>
    </row>
    <row r="512" spans="1:5" x14ac:dyDescent="0.25">
      <c r="A512" s="148" t="s">
        <v>1</v>
      </c>
      <c r="B512" s="155">
        <v>161</v>
      </c>
      <c r="C512" s="151" t="s">
        <v>306</v>
      </c>
      <c r="D512" s="151" t="s">
        <v>74</v>
      </c>
      <c r="E512" s="152" t="s">
        <v>630</v>
      </c>
    </row>
    <row r="513" spans="1:6" ht="13" x14ac:dyDescent="0.3">
      <c r="A513" s="161" t="s">
        <v>1</v>
      </c>
      <c r="B513" s="162">
        <v>159</v>
      </c>
      <c r="C513" s="161" t="s">
        <v>157</v>
      </c>
      <c r="D513" s="161" t="s">
        <v>308</v>
      </c>
      <c r="E513" s="152" t="s">
        <v>629</v>
      </c>
    </row>
    <row r="514" spans="1:6" ht="13" x14ac:dyDescent="0.3">
      <c r="A514" s="164" t="s">
        <v>1</v>
      </c>
      <c r="B514" s="166">
        <v>182</v>
      </c>
      <c r="C514" s="164" t="s">
        <v>176</v>
      </c>
      <c r="D514" s="165" t="s">
        <v>75</v>
      </c>
      <c r="E514" s="152" t="s">
        <v>635</v>
      </c>
    </row>
    <row r="515" spans="1:6" ht="13" x14ac:dyDescent="0.3">
      <c r="A515" s="161" t="s">
        <v>1</v>
      </c>
      <c r="B515" s="162">
        <v>195</v>
      </c>
      <c r="C515" s="161" t="s">
        <v>291</v>
      </c>
      <c r="D515" s="161" t="s">
        <v>72</v>
      </c>
      <c r="E515" s="152" t="s">
        <v>644</v>
      </c>
    </row>
    <row r="516" spans="1:6" ht="13" x14ac:dyDescent="0.3">
      <c r="A516" s="161" t="s">
        <v>1</v>
      </c>
      <c r="B516" s="162">
        <v>157</v>
      </c>
      <c r="C516" s="161" t="s">
        <v>203</v>
      </c>
      <c r="D516" s="161" t="s">
        <v>308</v>
      </c>
      <c r="E516" s="152" t="s">
        <v>631</v>
      </c>
    </row>
    <row r="517" spans="1:6" ht="13" x14ac:dyDescent="0.3">
      <c r="A517" s="182" t="s">
        <v>1</v>
      </c>
      <c r="B517" s="148" t="s">
        <v>575</v>
      </c>
      <c r="C517" s="183" t="s">
        <v>640</v>
      </c>
      <c r="D517" s="164" t="s">
        <v>308</v>
      </c>
      <c r="E517" s="184" t="s">
        <v>641</v>
      </c>
    </row>
    <row r="518" spans="1:6" ht="13" x14ac:dyDescent="0.3">
      <c r="A518" s="164" t="s">
        <v>1</v>
      </c>
      <c r="B518" s="166">
        <v>200</v>
      </c>
      <c r="C518" s="164" t="s">
        <v>552</v>
      </c>
      <c r="D518" s="165" t="s">
        <v>308</v>
      </c>
      <c r="E518" s="152" t="s">
        <v>642</v>
      </c>
    </row>
    <row r="519" spans="1:6" ht="13" x14ac:dyDescent="0.3">
      <c r="A519" s="161" t="s">
        <v>1</v>
      </c>
      <c r="B519" s="162">
        <v>51</v>
      </c>
      <c r="C519" s="161" t="s">
        <v>181</v>
      </c>
      <c r="D519" s="161" t="s">
        <v>548</v>
      </c>
      <c r="E519" s="152" t="s">
        <v>639</v>
      </c>
    </row>
    <row r="520" spans="1:6" ht="13" x14ac:dyDescent="0.3">
      <c r="A520" s="161" t="s">
        <v>1</v>
      </c>
      <c r="B520" s="162">
        <v>153</v>
      </c>
      <c r="C520" s="161" t="s">
        <v>155</v>
      </c>
      <c r="D520" s="161" t="s">
        <v>308</v>
      </c>
      <c r="E520" s="152" t="s">
        <v>632</v>
      </c>
    </row>
    <row r="521" spans="1:6" ht="13" x14ac:dyDescent="0.3">
      <c r="A521" s="161" t="s">
        <v>1</v>
      </c>
      <c r="B521" s="162">
        <v>53</v>
      </c>
      <c r="C521" s="161" t="s">
        <v>339</v>
      </c>
      <c r="D521" s="161" t="s">
        <v>548</v>
      </c>
      <c r="E521" s="152" t="s">
        <v>436</v>
      </c>
    </row>
    <row r="522" spans="1:6" ht="13" x14ac:dyDescent="0.3">
      <c r="A522" s="161" t="s">
        <v>1</v>
      </c>
      <c r="B522" s="162">
        <v>98</v>
      </c>
      <c r="C522" s="161" t="s">
        <v>334</v>
      </c>
      <c r="D522" s="161" t="s">
        <v>308</v>
      </c>
      <c r="E522" s="152" t="s">
        <v>628</v>
      </c>
    </row>
    <row r="523" spans="1:6" ht="13" x14ac:dyDescent="0.3">
      <c r="A523" s="164" t="s">
        <v>1</v>
      </c>
      <c r="B523" s="166">
        <v>199</v>
      </c>
      <c r="C523" s="164" t="s">
        <v>550</v>
      </c>
      <c r="D523" s="165" t="s">
        <v>308</v>
      </c>
      <c r="E523" s="152" t="s">
        <v>643</v>
      </c>
    </row>
    <row r="524" spans="1:6" ht="13" x14ac:dyDescent="0.3">
      <c r="A524" s="164" t="s">
        <v>1</v>
      </c>
      <c r="B524" s="166">
        <v>185</v>
      </c>
      <c r="C524" s="164" t="s">
        <v>171</v>
      </c>
      <c r="D524" s="165" t="s">
        <v>75</v>
      </c>
      <c r="E524" s="152" t="s">
        <v>638</v>
      </c>
    </row>
    <row r="525" spans="1:6" ht="13" x14ac:dyDescent="0.3">
      <c r="A525" s="161" t="s">
        <v>1</v>
      </c>
      <c r="B525" s="162">
        <v>46</v>
      </c>
      <c r="C525" s="161" t="s">
        <v>365</v>
      </c>
      <c r="D525" s="161" t="s">
        <v>73</v>
      </c>
      <c r="E525" s="152" t="s">
        <v>637</v>
      </c>
    </row>
    <row r="526" spans="1:6" ht="13" x14ac:dyDescent="0.3">
      <c r="A526" s="161" t="s">
        <v>1</v>
      </c>
      <c r="B526" s="162">
        <v>99</v>
      </c>
      <c r="C526" s="161" t="s">
        <v>152</v>
      </c>
      <c r="D526" s="161" t="s">
        <v>308</v>
      </c>
      <c r="E526" s="152" t="s">
        <v>636</v>
      </c>
    </row>
    <row r="527" spans="1:6" ht="13" x14ac:dyDescent="0.3">
      <c r="A527" s="164" t="s">
        <v>1</v>
      </c>
      <c r="B527" s="166">
        <v>145</v>
      </c>
      <c r="C527" s="164" t="s">
        <v>553</v>
      </c>
      <c r="D527" s="165" t="s">
        <v>308</v>
      </c>
      <c r="E527" s="152" t="s">
        <v>633</v>
      </c>
    </row>
    <row r="528" spans="1:6" ht="13" x14ac:dyDescent="0.3">
      <c r="A528" s="164" t="s">
        <v>208</v>
      </c>
      <c r="B528" s="166">
        <v>180</v>
      </c>
      <c r="C528" s="164" t="s">
        <v>300</v>
      </c>
      <c r="D528" s="165" t="s">
        <v>75</v>
      </c>
      <c r="E528" s="152" t="s">
        <v>620</v>
      </c>
      <c r="F528" s="2"/>
    </row>
    <row r="529" spans="1:6" ht="13" x14ac:dyDescent="0.3">
      <c r="A529" s="164" t="s">
        <v>208</v>
      </c>
      <c r="B529" s="166">
        <v>198</v>
      </c>
      <c r="C529" s="164" t="s">
        <v>549</v>
      </c>
      <c r="D529" s="165" t="s">
        <v>308</v>
      </c>
      <c r="E529" s="152" t="s">
        <v>619</v>
      </c>
      <c r="F529" s="2"/>
    </row>
    <row r="530" spans="1:6" ht="13" x14ac:dyDescent="0.3">
      <c r="A530" s="161" t="s">
        <v>208</v>
      </c>
      <c r="B530" s="162">
        <v>156</v>
      </c>
      <c r="C530" s="161" t="s">
        <v>156</v>
      </c>
      <c r="D530" s="161" t="s">
        <v>308</v>
      </c>
      <c r="E530" s="152" t="s">
        <v>622</v>
      </c>
      <c r="F530" s="2"/>
    </row>
    <row r="531" spans="1:6" ht="13" x14ac:dyDescent="0.3">
      <c r="A531" s="161" t="s">
        <v>208</v>
      </c>
      <c r="B531" s="162">
        <v>158</v>
      </c>
      <c r="C531" s="161" t="s">
        <v>336</v>
      </c>
      <c r="D531" s="161" t="s">
        <v>308</v>
      </c>
      <c r="E531" s="152" t="s">
        <v>621</v>
      </c>
      <c r="F531" s="2"/>
    </row>
  </sheetData>
  <sheetProtection password="CC1B" sheet="1" selectLockedCells="1"/>
  <mergeCells count="1">
    <mergeCell ref="B1:F1"/>
  </mergeCells>
  <phoneticPr fontId="0" type="noConversion"/>
  <pageMargins left="0.25" right="0.25" top="0.75" bottom="0.75" header="0.3" footer="0.3"/>
  <pageSetup paperSize="9" scale="76" fitToHeight="8" orientation="portrait" horizontalDpi="360" verticalDpi="360" r:id="rId1"/>
  <headerFooter alignWithMargins="0"/>
  <rowBreaks count="4" manualBreakCount="4">
    <brk id="66" max="5" man="1"/>
    <brk id="136" max="5" man="1"/>
    <brk id="199" max="5" man="1"/>
    <brk id="255" max="5" man="1"/>
  </rowBreaks>
  <legacyDrawing r:id="rId2"/>
  <webPublishItems count="5">
    <webPublishItem id="24516" divId="02eyalfin_24516" sourceType="range" sourceRef="B3:F101" destinationFile="C:\Documents and Settings\Lara Bromilow\Desktop\02eyalfinu17g.htm" title="EYAL Final - Bedford - 15 September 2002"/>
    <webPublishItem id="17625" divId="07swl1_17625" sourceType="range" sourceRef="B3:F157" destinationFile="C:\Documents and Settings\tmb3\Desktop\07swl3.htm" title="Southern Women's League - Seniors Only League - Match 3 - Bedord - 2 June 2007"/>
    <webPublishItem id="14874" divId="06swl3_14874" sourceType="range" sourceRef="B3:F157" destinationFile="C:\Documents and Settings\tmb3\Desktop\06swl3a.htm" title="Southern Women's League Division 2 - Match 3 - Milton Keynes 24 June 2006"/>
    <webPublishItem id="22244" divId="06swl1_22244" sourceType="range" sourceRef="B3:N158" destinationFile="C:\Documents and Settings\tmb3\Desktop\06swl1.htm" title="Southern Womens' League Division 2 - Match 1 - Milton Keynes - 22 April 2006"/>
    <webPublishItem id="15077" divId="06swl1_15077" sourceType="range" sourceRef="B3:N194" destinationFile="C:\Documents and Settings\tmb3\Desktop\06swl1.htm" title="Southern Woimen's League Division 2 - Match 1 - Milton Keynes - 22 April 2006"/>
  </webPublishItem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06FAE07-3A30-4B39-8DD2-C6F8E0CF060B}">
  <sheetPr codeName="Sheet10"/>
  <dimension ref="A1:K54"/>
  <sheetViews>
    <sheetView workbookViewId="0">
      <selection activeCell="A3" sqref="A3:E24"/>
    </sheetView>
  </sheetViews>
  <sheetFormatPr defaultRowHeight="12.5" x14ac:dyDescent="0.25"/>
  <cols>
    <col min="1" max="1" width="2" customWidth="1"/>
    <col min="2" max="2" width="14.7265625" customWidth="1"/>
    <col min="3" max="4" width="6.26953125" customWidth="1"/>
    <col min="5" max="5" width="10.54296875" customWidth="1"/>
    <col min="6" max="6" width="2" customWidth="1"/>
  </cols>
  <sheetData>
    <row r="1" spans="1:11" ht="15.5" x14ac:dyDescent="0.35">
      <c r="A1" s="1">
        <f>Dec!B1</f>
        <v>0</v>
      </c>
    </row>
    <row r="2" spans="1:11" x14ac:dyDescent="0.25">
      <c r="A2" s="2"/>
      <c r="B2" s="2"/>
      <c r="C2" s="2"/>
      <c r="D2" s="2"/>
      <c r="E2" s="2"/>
      <c r="F2" s="2"/>
      <c r="G2" s="2"/>
      <c r="H2" s="2"/>
      <c r="I2" s="2"/>
      <c r="J2" s="2"/>
      <c r="K2" s="2"/>
    </row>
    <row r="19" spans="1:11" x14ac:dyDescent="0.25">
      <c r="A19" s="2"/>
      <c r="B19" s="2"/>
      <c r="C19" s="2"/>
      <c r="D19" s="2"/>
      <c r="E19" s="2"/>
      <c r="F19" s="2"/>
    </row>
    <row r="20" spans="1:11" x14ac:dyDescent="0.25">
      <c r="A20" s="2"/>
      <c r="B20" s="2"/>
      <c r="C20" s="2"/>
      <c r="D20" s="2"/>
      <c r="E20" s="2"/>
      <c r="F20" s="2"/>
    </row>
    <row r="21" spans="1:11" x14ac:dyDescent="0.25">
      <c r="A21" s="2"/>
      <c r="B21" s="2"/>
      <c r="C21" s="2"/>
      <c r="D21" s="2"/>
      <c r="E21" s="2"/>
      <c r="F21" s="2"/>
    </row>
    <row r="22" spans="1:11" x14ac:dyDescent="0.25">
      <c r="A22" s="2"/>
      <c r="B22" s="2"/>
      <c r="C22" s="2"/>
      <c r="D22" s="2"/>
      <c r="E22" s="2"/>
      <c r="F22" s="2"/>
    </row>
    <row r="23" spans="1:11" x14ac:dyDescent="0.25">
      <c r="A23" s="2"/>
      <c r="B23" s="2"/>
      <c r="C23" s="2"/>
      <c r="D23" s="2"/>
      <c r="E23" s="2"/>
      <c r="F23" s="2"/>
    </row>
    <row r="24" spans="1:11" x14ac:dyDescent="0.25">
      <c r="A24" s="2"/>
      <c r="B24" s="2"/>
      <c r="C24" s="2"/>
      <c r="D24" s="2"/>
      <c r="E24" s="2"/>
      <c r="F24" s="2"/>
    </row>
    <row r="25" spans="1:11" x14ac:dyDescent="0.25">
      <c r="A25" s="2"/>
      <c r="B25" s="2"/>
      <c r="C25" s="2"/>
      <c r="D25" s="2"/>
      <c r="E25" s="2"/>
      <c r="F25" s="2"/>
      <c r="G25" s="2"/>
      <c r="H25" s="2"/>
      <c r="I25" s="2"/>
      <c r="J25" s="2"/>
      <c r="K25" s="2"/>
    </row>
    <row r="26" spans="1:11" x14ac:dyDescent="0.25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</row>
    <row r="27" spans="1:11" x14ac:dyDescent="0.25">
      <c r="A27" s="2"/>
      <c r="B27" s="2"/>
      <c r="C27" s="2"/>
      <c r="D27" s="2"/>
      <c r="E27" s="2"/>
      <c r="F27" s="2"/>
      <c r="G27" s="2"/>
      <c r="H27" s="2"/>
      <c r="I27" s="2"/>
      <c r="J27" s="2"/>
      <c r="K27" s="2"/>
    </row>
    <row r="28" spans="1:11" x14ac:dyDescent="0.25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</row>
    <row r="29" spans="1:11" x14ac:dyDescent="0.25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</row>
    <row r="30" spans="1:11" x14ac:dyDescent="0.25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</row>
    <row r="31" spans="1:11" x14ac:dyDescent="0.2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</row>
    <row r="32" spans="1:11" x14ac:dyDescent="0.25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</row>
    <row r="33" spans="1:11" x14ac:dyDescent="0.25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</row>
    <row r="34" spans="1:11" x14ac:dyDescent="0.25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</row>
    <row r="35" spans="1:11" x14ac:dyDescent="0.25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</row>
    <row r="36" spans="1:11" x14ac:dyDescent="0.25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</row>
    <row r="37" spans="1:11" x14ac:dyDescent="0.25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</row>
    <row r="38" spans="1:11" x14ac:dyDescent="0.25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</row>
    <row r="39" spans="1:11" x14ac:dyDescent="0.25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</row>
    <row r="40" spans="1:11" x14ac:dyDescent="0.25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</row>
    <row r="41" spans="1:11" x14ac:dyDescent="0.25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</row>
    <row r="42" spans="1:11" x14ac:dyDescent="0.25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</row>
    <row r="43" spans="1:11" x14ac:dyDescent="0.25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</row>
    <row r="44" spans="1:11" x14ac:dyDescent="0.25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</row>
    <row r="45" spans="1:11" x14ac:dyDescent="0.25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</row>
    <row r="46" spans="1:11" x14ac:dyDescent="0.25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</row>
    <row r="47" spans="1:11" x14ac:dyDescent="0.25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</row>
    <row r="48" spans="1:11" x14ac:dyDescent="0.25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</row>
    <row r="49" spans="1:11" x14ac:dyDescent="0.25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</row>
    <row r="50" spans="1:11" x14ac:dyDescent="0.25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</row>
    <row r="51" spans="1:11" x14ac:dyDescent="0.25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</row>
    <row r="52" spans="1:11" x14ac:dyDescent="0.25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</row>
    <row r="53" spans="1:11" x14ac:dyDescent="0.25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</row>
    <row r="54" spans="1:11" x14ac:dyDescent="0.25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</row>
  </sheetData>
  <phoneticPr fontId="0" type="noConversion"/>
  <pageMargins left="0.35433070866141736" right="0.15748031496062992" top="0.98425196850393704" bottom="0.98425196850393704" header="0.51181102362204722" footer="0.51181102362204722"/>
  <pageSetup orientation="portrait" horizontalDpi="300" verticalDpi="300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E454D11-D2F0-4F84-8152-AEBAB1E77B49}">
  <sheetPr codeName="Sheet1"/>
  <dimension ref="A1:T341"/>
  <sheetViews>
    <sheetView topLeftCell="A296" zoomScale="70" zoomScaleNormal="70" workbookViewId="0">
      <selection activeCell="A315" sqref="A315:H316"/>
    </sheetView>
  </sheetViews>
  <sheetFormatPr defaultRowHeight="12.5" x14ac:dyDescent="0.25"/>
  <cols>
    <col min="1" max="1" width="10.54296875" style="4" customWidth="1"/>
    <col min="2" max="2" width="4.81640625" style="4" customWidth="1"/>
    <col min="3" max="3" width="13.453125" style="4" customWidth="1"/>
    <col min="4" max="4" width="28.81640625" style="4" customWidth="1"/>
    <col min="5" max="5" width="28" style="4" customWidth="1"/>
    <col min="6" max="6" width="11.81640625" style="3" customWidth="1"/>
    <col min="7" max="10" width="9.1796875" style="2" customWidth="1"/>
  </cols>
  <sheetData>
    <row r="1" spans="1:20" ht="15.5" x14ac:dyDescent="0.35">
      <c r="A1" s="57"/>
      <c r="B1" s="58"/>
      <c r="C1" s="58"/>
      <c r="D1" s="57"/>
      <c r="E1" s="59" t="str">
        <f>Dec!B$3</f>
        <v>Crawley</v>
      </c>
      <c r="F1" s="60"/>
      <c r="G1" s="101"/>
    </row>
    <row r="2" spans="1:20" ht="15.5" x14ac:dyDescent="0.35">
      <c r="A2" s="57"/>
      <c r="B2" s="57"/>
      <c r="C2" s="57"/>
      <c r="D2" s="57"/>
      <c r="E2" s="59" t="str">
        <f>Dec!B$4</f>
        <v>Chichester</v>
      </c>
      <c r="F2" s="57"/>
      <c r="G2" s="101"/>
    </row>
    <row r="3" spans="1:20" ht="15.5" x14ac:dyDescent="0.35">
      <c r="A3" s="57"/>
      <c r="B3" s="57"/>
      <c r="C3" s="57"/>
      <c r="D3" s="57"/>
      <c r="E3" s="59" t="str">
        <f>Dec!B$5</f>
        <v>Horsham Blue Star</v>
      </c>
      <c r="F3" s="57"/>
      <c r="G3" s="101"/>
    </row>
    <row r="4" spans="1:20" ht="15.5" x14ac:dyDescent="0.35">
      <c r="A4" s="57"/>
      <c r="B4" s="57"/>
      <c r="C4" s="57"/>
      <c r="D4" s="57"/>
      <c r="E4" s="59" t="str">
        <f>Dec!B$6</f>
        <v>East Grinstead</v>
      </c>
      <c r="F4" s="57"/>
      <c r="G4" s="101"/>
    </row>
    <row r="5" spans="1:20" ht="15.5" x14ac:dyDescent="0.35">
      <c r="A5" s="61"/>
      <c r="B5" s="57"/>
      <c r="C5" s="57"/>
      <c r="D5" s="61"/>
      <c r="E5" s="59" t="str">
        <f>Dec!B$7</f>
        <v>Worthing</v>
      </c>
      <c r="F5" s="57"/>
      <c r="G5" s="101"/>
    </row>
    <row r="6" spans="1:20" ht="15.5" x14ac:dyDescent="0.35">
      <c r="A6" s="61" t="s">
        <v>38</v>
      </c>
      <c r="B6" s="57"/>
      <c r="C6" s="57"/>
      <c r="D6" s="61" t="s">
        <v>18</v>
      </c>
      <c r="E6" s="59" t="str">
        <f>Dec!B$8</f>
        <v>Haywards Heath</v>
      </c>
      <c r="F6" s="57"/>
      <c r="G6" s="101"/>
    </row>
    <row r="7" spans="1:20" ht="15" customHeight="1" x14ac:dyDescent="0.35">
      <c r="A7" s="130" t="s">
        <v>116</v>
      </c>
      <c r="B7" s="131">
        <v>192</v>
      </c>
      <c r="C7" s="57"/>
      <c r="D7" s="130" t="s">
        <v>183</v>
      </c>
      <c r="E7" s="130" t="s">
        <v>72</v>
      </c>
      <c r="F7" s="142" t="s">
        <v>660</v>
      </c>
      <c r="G7" s="101"/>
      <c r="H7" s="132" t="s">
        <v>528</v>
      </c>
      <c r="J7" s="105">
        <v>1.2650462962962964E-3</v>
      </c>
      <c r="M7" s="130" t="s">
        <v>116</v>
      </c>
      <c r="N7" s="131">
        <v>24</v>
      </c>
      <c r="O7" s="57"/>
      <c r="P7" s="130" t="s">
        <v>123</v>
      </c>
      <c r="Q7" s="130" t="s">
        <v>73</v>
      </c>
      <c r="R7" s="101"/>
      <c r="S7" s="101"/>
      <c r="T7" s="132" t="s">
        <v>528</v>
      </c>
    </row>
    <row r="8" spans="1:20" ht="15" customHeight="1" x14ac:dyDescent="0.35">
      <c r="A8" s="130" t="s">
        <v>116</v>
      </c>
      <c r="B8" s="131">
        <v>32</v>
      </c>
      <c r="C8" s="57"/>
      <c r="D8" s="130" t="s">
        <v>351</v>
      </c>
      <c r="E8" s="130" t="s">
        <v>73</v>
      </c>
      <c r="F8" s="120" t="s">
        <v>661</v>
      </c>
      <c r="G8" s="101"/>
      <c r="H8" s="132" t="s">
        <v>528</v>
      </c>
      <c r="J8" s="122">
        <v>1.269675925925926E-3</v>
      </c>
      <c r="M8" s="130" t="s">
        <v>116</v>
      </c>
      <c r="N8" s="131">
        <v>29</v>
      </c>
      <c r="O8" s="57"/>
      <c r="P8" s="130" t="s">
        <v>124</v>
      </c>
      <c r="Q8" s="130" t="s">
        <v>73</v>
      </c>
      <c r="R8" s="101"/>
      <c r="S8" s="101"/>
      <c r="T8" s="132" t="s">
        <v>528</v>
      </c>
    </row>
    <row r="9" spans="1:20" ht="15" customHeight="1" x14ac:dyDescent="0.35">
      <c r="A9" s="130" t="s">
        <v>116</v>
      </c>
      <c r="B9" s="131">
        <v>191</v>
      </c>
      <c r="C9" s="57"/>
      <c r="D9" s="130" t="s">
        <v>289</v>
      </c>
      <c r="E9" s="130" t="s">
        <v>72</v>
      </c>
      <c r="F9" s="142" t="s">
        <v>662</v>
      </c>
      <c r="G9" s="101"/>
      <c r="H9" s="132" t="s">
        <v>528</v>
      </c>
      <c r="J9" s="105">
        <v>1.3530092592592593E-3</v>
      </c>
      <c r="M9" s="130" t="s">
        <v>116</v>
      </c>
      <c r="N9" s="131">
        <v>35</v>
      </c>
      <c r="O9" s="57"/>
      <c r="P9" s="130" t="s">
        <v>354</v>
      </c>
      <c r="Q9" s="130" t="s">
        <v>73</v>
      </c>
      <c r="R9" s="101"/>
      <c r="S9" s="101"/>
      <c r="T9" s="132" t="s">
        <v>528</v>
      </c>
    </row>
    <row r="10" spans="1:20" ht="15" customHeight="1" x14ac:dyDescent="0.35">
      <c r="A10" s="130" t="s">
        <v>116</v>
      </c>
      <c r="B10" s="131">
        <v>23</v>
      </c>
      <c r="C10" s="57"/>
      <c r="D10" s="130" t="s">
        <v>347</v>
      </c>
      <c r="E10" s="130" t="s">
        <v>73</v>
      </c>
      <c r="F10" s="120" t="s">
        <v>663</v>
      </c>
      <c r="G10" s="101"/>
      <c r="H10" s="132" t="s">
        <v>528</v>
      </c>
      <c r="J10" s="122">
        <v>1.3657407407407409E-3</v>
      </c>
      <c r="M10" s="130" t="s">
        <v>116</v>
      </c>
      <c r="N10" s="131">
        <v>48</v>
      </c>
      <c r="O10" s="57"/>
      <c r="P10" s="130" t="s">
        <v>337</v>
      </c>
      <c r="Q10" s="130" t="s">
        <v>548</v>
      </c>
      <c r="R10" s="101"/>
      <c r="S10" s="101"/>
      <c r="T10" s="132" t="s">
        <v>528</v>
      </c>
    </row>
    <row r="11" spans="1:20" ht="15" customHeight="1" x14ac:dyDescent="0.35">
      <c r="A11" s="135" t="s">
        <v>116</v>
      </c>
      <c r="B11" s="124" t="s">
        <v>345</v>
      </c>
      <c r="C11" s="136"/>
      <c r="D11" s="125" t="s">
        <v>627</v>
      </c>
      <c r="E11" s="125" t="s">
        <v>73</v>
      </c>
      <c r="F11" s="143" t="s">
        <v>618</v>
      </c>
      <c r="G11" s="126"/>
      <c r="H11" s="140" t="s">
        <v>528</v>
      </c>
      <c r="J11" s="105">
        <v>1.3750000000000001E-3</v>
      </c>
      <c r="M11" s="130" t="s">
        <v>116</v>
      </c>
      <c r="N11" s="131">
        <v>84</v>
      </c>
      <c r="O11" s="57"/>
      <c r="P11" s="130" t="s">
        <v>162</v>
      </c>
      <c r="Q11" s="130" t="s">
        <v>308</v>
      </c>
      <c r="R11" s="101"/>
      <c r="S11" s="101"/>
      <c r="T11" s="101" t="s">
        <v>528</v>
      </c>
    </row>
    <row r="12" spans="1:20" ht="15" customHeight="1" x14ac:dyDescent="0.35">
      <c r="A12" s="130" t="s">
        <v>116</v>
      </c>
      <c r="B12" s="131">
        <v>193</v>
      </c>
      <c r="C12" s="57"/>
      <c r="D12" s="130" t="s">
        <v>184</v>
      </c>
      <c r="E12" s="130" t="s">
        <v>72</v>
      </c>
      <c r="F12" s="142" t="s">
        <v>664</v>
      </c>
      <c r="G12" s="101"/>
      <c r="H12" s="132" t="s">
        <v>528</v>
      </c>
      <c r="J12" s="122">
        <v>1.4004629629629629E-3</v>
      </c>
      <c r="M12" s="130" t="s">
        <v>116</v>
      </c>
      <c r="N12" s="131">
        <v>155</v>
      </c>
      <c r="O12" s="57"/>
      <c r="P12" s="130" t="s">
        <v>287</v>
      </c>
      <c r="Q12" s="130" t="s">
        <v>72</v>
      </c>
      <c r="R12" s="105"/>
      <c r="S12" s="101"/>
      <c r="T12" s="101" t="s">
        <v>528</v>
      </c>
    </row>
    <row r="13" spans="1:20" ht="15" customHeight="1" x14ac:dyDescent="0.35">
      <c r="A13" s="130" t="s">
        <v>116</v>
      </c>
      <c r="B13" s="131">
        <v>25</v>
      </c>
      <c r="C13" s="57"/>
      <c r="D13" s="130" t="s">
        <v>121</v>
      </c>
      <c r="E13" s="130" t="s">
        <v>73</v>
      </c>
      <c r="F13" s="120" t="s">
        <v>665</v>
      </c>
      <c r="G13" s="101"/>
      <c r="H13" s="132" t="s">
        <v>528</v>
      </c>
      <c r="J13" s="122">
        <v>1.4039351851851851E-3</v>
      </c>
      <c r="M13" s="133" t="s">
        <v>116</v>
      </c>
      <c r="N13" s="134">
        <v>167</v>
      </c>
      <c r="O13" s="57"/>
      <c r="P13" s="133" t="s">
        <v>297</v>
      </c>
      <c r="Q13" s="113" t="s">
        <v>75</v>
      </c>
      <c r="R13" s="106"/>
      <c r="S13" s="101"/>
      <c r="T13" s="101" t="s">
        <v>528</v>
      </c>
    </row>
    <row r="14" spans="1:20" ht="15" customHeight="1" x14ac:dyDescent="0.35">
      <c r="A14" s="133" t="s">
        <v>116</v>
      </c>
      <c r="B14" s="134">
        <v>148</v>
      </c>
      <c r="C14" s="57"/>
      <c r="D14" s="57" t="s">
        <v>581</v>
      </c>
      <c r="E14" s="113" t="s">
        <v>308</v>
      </c>
      <c r="F14" s="120" t="s">
        <v>666</v>
      </c>
      <c r="G14" s="101"/>
      <c r="H14" s="132" t="s">
        <v>528</v>
      </c>
      <c r="J14" s="105">
        <v>1.4085648148148147E-3</v>
      </c>
    </row>
    <row r="15" spans="1:20" ht="15" customHeight="1" x14ac:dyDescent="0.35">
      <c r="A15" s="130" t="s">
        <v>120</v>
      </c>
      <c r="B15" s="131">
        <v>83</v>
      </c>
      <c r="C15" s="57"/>
      <c r="D15" s="130" t="s">
        <v>161</v>
      </c>
      <c r="E15" s="130" t="s">
        <v>308</v>
      </c>
      <c r="F15" s="120" t="s">
        <v>676</v>
      </c>
      <c r="G15" s="101"/>
      <c r="H15" s="132" t="s">
        <v>528</v>
      </c>
      <c r="J15" s="105"/>
    </row>
    <row r="16" spans="1:20" ht="15" customHeight="1" x14ac:dyDescent="0.35">
      <c r="A16" s="130" t="s">
        <v>116</v>
      </c>
      <c r="B16" s="131">
        <v>166</v>
      </c>
      <c r="C16" s="57"/>
      <c r="D16" s="133" t="s">
        <v>296</v>
      </c>
      <c r="E16" s="113" t="s">
        <v>75</v>
      </c>
      <c r="F16" s="142" t="s">
        <v>667</v>
      </c>
      <c r="G16" s="101"/>
      <c r="H16" s="132" t="s">
        <v>528</v>
      </c>
      <c r="J16" s="122">
        <v>1.4467592592592594E-3</v>
      </c>
    </row>
    <row r="17" spans="1:10" ht="15" customHeight="1" x14ac:dyDescent="0.35">
      <c r="A17" s="133" t="s">
        <v>116</v>
      </c>
      <c r="B17" s="134">
        <v>150</v>
      </c>
      <c r="C17" s="57"/>
      <c r="D17" s="133" t="s">
        <v>558</v>
      </c>
      <c r="E17" s="113" t="s">
        <v>308</v>
      </c>
      <c r="F17" s="120" t="s">
        <v>668</v>
      </c>
      <c r="G17" s="101"/>
      <c r="H17" s="132" t="s">
        <v>528</v>
      </c>
      <c r="J17" s="105">
        <v>1.4606481481481482E-3</v>
      </c>
    </row>
    <row r="18" spans="1:10" ht="15" customHeight="1" x14ac:dyDescent="0.35">
      <c r="A18" s="130" t="s">
        <v>116</v>
      </c>
      <c r="B18" s="131">
        <v>194</v>
      </c>
      <c r="C18" s="57"/>
      <c r="D18" s="130" t="s">
        <v>290</v>
      </c>
      <c r="E18" s="130" t="s">
        <v>72</v>
      </c>
      <c r="F18" s="142" t="s">
        <v>669</v>
      </c>
      <c r="G18" s="101"/>
      <c r="H18" s="132" t="s">
        <v>528</v>
      </c>
      <c r="J18" s="105">
        <v>1.4641203703703706E-3</v>
      </c>
    </row>
    <row r="19" spans="1:10" ht="15" customHeight="1" x14ac:dyDescent="0.35">
      <c r="A19" s="130" t="s">
        <v>116</v>
      </c>
      <c r="B19" s="131">
        <v>165</v>
      </c>
      <c r="C19" s="57"/>
      <c r="D19" s="133" t="s">
        <v>295</v>
      </c>
      <c r="E19" s="113" t="s">
        <v>75</v>
      </c>
      <c r="F19" s="142" t="s">
        <v>670</v>
      </c>
      <c r="G19" s="101"/>
      <c r="H19" s="132" t="s">
        <v>528</v>
      </c>
      <c r="J19" s="122">
        <v>1.4710648148148148E-3</v>
      </c>
    </row>
    <row r="20" spans="1:10" ht="15" customHeight="1" x14ac:dyDescent="0.35">
      <c r="A20" s="130" t="s">
        <v>116</v>
      </c>
      <c r="B20" s="131">
        <v>27</v>
      </c>
      <c r="C20" s="57"/>
      <c r="D20" s="130" t="s">
        <v>348</v>
      </c>
      <c r="E20" s="130" t="s">
        <v>73</v>
      </c>
      <c r="F20" s="120" t="s">
        <v>671</v>
      </c>
      <c r="G20" s="101"/>
      <c r="H20" s="132" t="s">
        <v>528</v>
      </c>
      <c r="J20" s="122">
        <v>1.5462962962962963E-3</v>
      </c>
    </row>
    <row r="21" spans="1:10" ht="15" customHeight="1" x14ac:dyDescent="0.35">
      <c r="A21" s="138" t="s">
        <v>116</v>
      </c>
      <c r="B21" s="139">
        <v>178</v>
      </c>
      <c r="C21" s="136"/>
      <c r="D21" s="138" t="s">
        <v>299</v>
      </c>
      <c r="E21" s="127" t="s">
        <v>75</v>
      </c>
      <c r="F21" s="143" t="s">
        <v>617</v>
      </c>
      <c r="G21" s="128"/>
      <c r="H21" s="140" t="s">
        <v>528</v>
      </c>
      <c r="J21" s="122">
        <v>1.5763888888888891E-3</v>
      </c>
    </row>
    <row r="22" spans="1:10" ht="15" customHeight="1" x14ac:dyDescent="0.35">
      <c r="A22" s="130" t="s">
        <v>116</v>
      </c>
      <c r="B22" s="131">
        <v>34</v>
      </c>
      <c r="C22" s="57"/>
      <c r="D22" s="130" t="s">
        <v>353</v>
      </c>
      <c r="E22" s="130" t="s">
        <v>73</v>
      </c>
      <c r="F22" s="120" t="s">
        <v>672</v>
      </c>
      <c r="G22" s="101"/>
      <c r="H22" s="132" t="s">
        <v>528</v>
      </c>
      <c r="J22" s="122">
        <v>1.6562499999999997E-3</v>
      </c>
    </row>
    <row r="23" spans="1:10" ht="15" customHeight="1" x14ac:dyDescent="0.35">
      <c r="A23" s="130" t="s">
        <v>116</v>
      </c>
      <c r="B23" s="131">
        <v>30</v>
      </c>
      <c r="C23" s="57"/>
      <c r="D23" s="130" t="s">
        <v>349</v>
      </c>
      <c r="E23" s="130" t="s">
        <v>73</v>
      </c>
      <c r="F23" s="120" t="s">
        <v>673</v>
      </c>
      <c r="G23" s="101"/>
      <c r="H23" s="132" t="s">
        <v>528</v>
      </c>
      <c r="J23" s="105">
        <v>1.765046296296296E-3</v>
      </c>
    </row>
    <row r="24" spans="1:10" ht="15" customHeight="1" x14ac:dyDescent="0.35">
      <c r="A24" s="130" t="s">
        <v>116</v>
      </c>
      <c r="B24" s="131">
        <v>33</v>
      </c>
      <c r="C24" s="57"/>
      <c r="D24" s="130" t="s">
        <v>352</v>
      </c>
      <c r="E24" s="130" t="s">
        <v>73</v>
      </c>
      <c r="F24" s="120" t="s">
        <v>674</v>
      </c>
      <c r="G24" s="101"/>
      <c r="H24" s="132" t="s">
        <v>528</v>
      </c>
    </row>
    <row r="25" spans="1:10" ht="15" customHeight="1" x14ac:dyDescent="0.35">
      <c r="A25" s="130" t="s">
        <v>116</v>
      </c>
      <c r="B25" s="131">
        <v>190</v>
      </c>
      <c r="C25" s="57"/>
      <c r="D25" s="130" t="s">
        <v>288</v>
      </c>
      <c r="E25" s="130" t="s">
        <v>72</v>
      </c>
      <c r="F25" s="142" t="s">
        <v>675</v>
      </c>
      <c r="G25" s="101"/>
      <c r="H25" s="132" t="s">
        <v>528</v>
      </c>
    </row>
    <row r="26" spans="1:10" ht="15.5" x14ac:dyDescent="0.35">
      <c r="J26" s="122">
        <v>1.4212962962962964E-3</v>
      </c>
    </row>
    <row r="27" spans="1:10" ht="15.5" x14ac:dyDescent="0.35">
      <c r="A27" s="130" t="s">
        <v>118</v>
      </c>
      <c r="B27" s="131">
        <v>28</v>
      </c>
      <c r="C27" s="57"/>
      <c r="D27" s="130" t="s">
        <v>125</v>
      </c>
      <c r="E27" s="130" t="s">
        <v>73</v>
      </c>
      <c r="F27" s="101">
        <v>10.8</v>
      </c>
      <c r="G27" s="101"/>
      <c r="H27" s="132" t="s">
        <v>528</v>
      </c>
    </row>
    <row r="28" spans="1:10" ht="15.5" x14ac:dyDescent="0.35">
      <c r="A28" s="130" t="s">
        <v>118</v>
      </c>
      <c r="B28" s="131">
        <v>26</v>
      </c>
      <c r="C28" s="57"/>
      <c r="D28" s="130" t="s">
        <v>119</v>
      </c>
      <c r="E28" s="130" t="s">
        <v>73</v>
      </c>
      <c r="F28" s="101">
        <v>11.2</v>
      </c>
      <c r="G28" s="101"/>
      <c r="H28" s="132" t="s">
        <v>528</v>
      </c>
    </row>
    <row r="29" spans="1:10" ht="15.5" x14ac:dyDescent="0.35">
      <c r="A29" s="130" t="s">
        <v>118</v>
      </c>
      <c r="B29" s="131">
        <v>165</v>
      </c>
      <c r="C29" s="57"/>
      <c r="D29" s="133" t="s">
        <v>295</v>
      </c>
      <c r="E29" s="113" t="s">
        <v>75</v>
      </c>
      <c r="F29" s="106">
        <v>11.3</v>
      </c>
      <c r="G29" s="101"/>
      <c r="H29" s="132" t="s">
        <v>528</v>
      </c>
    </row>
    <row r="30" spans="1:10" ht="15.5" x14ac:dyDescent="0.35">
      <c r="A30" s="130" t="s">
        <v>118</v>
      </c>
      <c r="B30" s="131">
        <v>192</v>
      </c>
      <c r="C30" s="57"/>
      <c r="D30" s="130" t="s">
        <v>183</v>
      </c>
      <c r="E30" s="130" t="s">
        <v>72</v>
      </c>
      <c r="F30" s="106">
        <v>11.4</v>
      </c>
      <c r="G30" s="101"/>
      <c r="H30" s="132" t="s">
        <v>528</v>
      </c>
    </row>
    <row r="31" spans="1:10" ht="15.5" x14ac:dyDescent="0.35">
      <c r="A31" s="133" t="s">
        <v>118</v>
      </c>
      <c r="B31" s="134">
        <v>169</v>
      </c>
      <c r="C31" s="57"/>
      <c r="D31" s="133" t="s">
        <v>166</v>
      </c>
      <c r="E31" s="113" t="s">
        <v>75</v>
      </c>
      <c r="F31" s="101">
        <v>11.5</v>
      </c>
      <c r="G31" s="101"/>
      <c r="H31" s="132" t="s">
        <v>528</v>
      </c>
    </row>
    <row r="32" spans="1:10" ht="15.5" x14ac:dyDescent="0.35">
      <c r="A32" s="130" t="s">
        <v>118</v>
      </c>
      <c r="B32" s="131">
        <v>31</v>
      </c>
      <c r="C32" s="57"/>
      <c r="D32" s="130" t="s">
        <v>350</v>
      </c>
      <c r="E32" s="130" t="s">
        <v>73</v>
      </c>
      <c r="F32" s="101">
        <v>11.6</v>
      </c>
      <c r="G32" s="101"/>
      <c r="H32" s="132" t="s">
        <v>528</v>
      </c>
    </row>
    <row r="33" spans="1:8" ht="15.5" x14ac:dyDescent="0.35">
      <c r="A33" s="130" t="s">
        <v>118</v>
      </c>
      <c r="B33" s="131">
        <v>193</v>
      </c>
      <c r="C33" s="57"/>
      <c r="D33" s="130" t="s">
        <v>184</v>
      </c>
      <c r="E33" s="130" t="s">
        <v>72</v>
      </c>
      <c r="F33" s="106">
        <v>11.6</v>
      </c>
      <c r="G33" s="101"/>
      <c r="H33" s="132" t="s">
        <v>528</v>
      </c>
    </row>
    <row r="34" spans="1:8" ht="15.5" x14ac:dyDescent="0.35">
      <c r="A34" s="130" t="s">
        <v>118</v>
      </c>
      <c r="B34" s="131">
        <v>194</v>
      </c>
      <c r="C34" s="57"/>
      <c r="D34" s="130" t="s">
        <v>290</v>
      </c>
      <c r="E34" s="130" t="s">
        <v>72</v>
      </c>
      <c r="F34" s="106">
        <v>11.6</v>
      </c>
      <c r="G34" s="101"/>
      <c r="H34" s="132" t="s">
        <v>528</v>
      </c>
    </row>
    <row r="35" spans="1:8" ht="15.5" x14ac:dyDescent="0.35">
      <c r="A35" s="130" t="s">
        <v>118</v>
      </c>
      <c r="B35" s="131">
        <v>166</v>
      </c>
      <c r="C35" s="57"/>
      <c r="D35" s="133" t="s">
        <v>296</v>
      </c>
      <c r="E35" s="113" t="s">
        <v>75</v>
      </c>
      <c r="F35" s="106">
        <v>11.8</v>
      </c>
      <c r="G35" s="101"/>
      <c r="H35" s="132" t="s">
        <v>528</v>
      </c>
    </row>
    <row r="36" spans="1:8" ht="15.5" x14ac:dyDescent="0.35">
      <c r="A36" s="135" t="s">
        <v>118</v>
      </c>
      <c r="B36" s="124" t="s">
        <v>345</v>
      </c>
      <c r="C36" s="136"/>
      <c r="D36" s="125" t="s">
        <v>627</v>
      </c>
      <c r="E36" s="125" t="s">
        <v>73</v>
      </c>
      <c r="F36" s="137" t="s">
        <v>570</v>
      </c>
      <c r="G36" s="126"/>
      <c r="H36" s="140" t="s">
        <v>528</v>
      </c>
    </row>
    <row r="37" spans="1:8" ht="15.5" x14ac:dyDescent="0.35">
      <c r="A37" s="130" t="s">
        <v>118</v>
      </c>
      <c r="B37" s="131">
        <v>189</v>
      </c>
      <c r="C37" s="57"/>
      <c r="D37" s="130" t="s">
        <v>182</v>
      </c>
      <c r="E37" s="130" t="s">
        <v>72</v>
      </c>
      <c r="F37" s="121">
        <v>11.9</v>
      </c>
      <c r="G37" s="101"/>
      <c r="H37" s="132" t="s">
        <v>528</v>
      </c>
    </row>
    <row r="38" spans="1:8" ht="15.5" x14ac:dyDescent="0.35">
      <c r="A38" s="130" t="s">
        <v>118</v>
      </c>
      <c r="B38" s="131">
        <v>191</v>
      </c>
      <c r="C38" s="57"/>
      <c r="D38" s="130" t="s">
        <v>289</v>
      </c>
      <c r="E38" s="130" t="s">
        <v>72</v>
      </c>
      <c r="F38" s="106">
        <v>11.9</v>
      </c>
      <c r="G38" s="101"/>
      <c r="H38" s="132" t="s">
        <v>528</v>
      </c>
    </row>
    <row r="39" spans="1:8" ht="15.5" x14ac:dyDescent="0.35">
      <c r="A39" s="130" t="s">
        <v>118</v>
      </c>
      <c r="B39" s="131">
        <v>164</v>
      </c>
      <c r="C39" s="57"/>
      <c r="D39" s="133" t="s">
        <v>294</v>
      </c>
      <c r="E39" s="113" t="s">
        <v>75</v>
      </c>
      <c r="F39" s="121">
        <v>12</v>
      </c>
      <c r="G39" s="101"/>
      <c r="H39" s="132" t="s">
        <v>528</v>
      </c>
    </row>
    <row r="40" spans="1:8" ht="15.5" x14ac:dyDescent="0.35">
      <c r="A40" s="133" t="s">
        <v>118</v>
      </c>
      <c r="B40" s="134">
        <v>170</v>
      </c>
      <c r="C40" s="57"/>
      <c r="D40" s="133" t="s">
        <v>169</v>
      </c>
      <c r="E40" s="113" t="s">
        <v>75</v>
      </c>
      <c r="F40" s="103">
        <v>12</v>
      </c>
      <c r="G40" s="101"/>
      <c r="H40" s="132" t="s">
        <v>528</v>
      </c>
    </row>
    <row r="41" spans="1:8" ht="15.5" x14ac:dyDescent="0.35">
      <c r="A41" s="130" t="s">
        <v>118</v>
      </c>
      <c r="B41" s="131">
        <v>25</v>
      </c>
      <c r="C41" s="57"/>
      <c r="D41" s="130" t="s">
        <v>121</v>
      </c>
      <c r="E41" s="130" t="s">
        <v>73</v>
      </c>
      <c r="F41" s="101">
        <v>12.1</v>
      </c>
      <c r="G41" s="101"/>
      <c r="H41" s="132" t="s">
        <v>528</v>
      </c>
    </row>
    <row r="42" spans="1:8" ht="15.75" customHeight="1" x14ac:dyDescent="0.35">
      <c r="A42" s="130" t="s">
        <v>118</v>
      </c>
      <c r="B42" s="131">
        <v>82</v>
      </c>
      <c r="C42" s="57"/>
      <c r="D42" s="130" t="s">
        <v>160</v>
      </c>
      <c r="E42" s="130" t="s">
        <v>308</v>
      </c>
      <c r="F42" s="103">
        <v>12.2</v>
      </c>
      <c r="G42" s="101"/>
      <c r="H42" s="132" t="s">
        <v>528</v>
      </c>
    </row>
    <row r="43" spans="1:8" ht="15.75" customHeight="1" x14ac:dyDescent="0.35">
      <c r="A43" s="133" t="s">
        <v>118</v>
      </c>
      <c r="B43" s="134">
        <v>148</v>
      </c>
      <c r="C43" s="57"/>
      <c r="D43" s="57" t="s">
        <v>581</v>
      </c>
      <c r="E43" s="113" t="s">
        <v>308</v>
      </c>
      <c r="F43" s="101">
        <v>12.2</v>
      </c>
      <c r="G43" s="101"/>
      <c r="H43" s="132" t="s">
        <v>528</v>
      </c>
    </row>
    <row r="44" spans="1:8" ht="15.75" customHeight="1" x14ac:dyDescent="0.35">
      <c r="A44" s="130" t="s">
        <v>118</v>
      </c>
      <c r="B44" s="131">
        <v>23</v>
      </c>
      <c r="C44" s="57"/>
      <c r="D44" s="130" t="s">
        <v>117</v>
      </c>
      <c r="E44" s="130" t="s">
        <v>73</v>
      </c>
      <c r="F44" s="101">
        <v>12.3</v>
      </c>
      <c r="G44" s="101"/>
      <c r="H44" s="132" t="s">
        <v>528</v>
      </c>
    </row>
    <row r="45" spans="1:8" ht="15.75" customHeight="1" x14ac:dyDescent="0.35">
      <c r="A45" s="130" t="s">
        <v>118</v>
      </c>
      <c r="B45" s="131">
        <v>35</v>
      </c>
      <c r="C45" s="57"/>
      <c r="D45" s="130" t="s">
        <v>122</v>
      </c>
      <c r="E45" s="130" t="s">
        <v>73</v>
      </c>
      <c r="F45" s="101">
        <v>12.3</v>
      </c>
      <c r="G45" s="101"/>
      <c r="H45" s="132" t="s">
        <v>528</v>
      </c>
    </row>
    <row r="46" spans="1:8" ht="15.75" customHeight="1" x14ac:dyDescent="0.35">
      <c r="A46" s="138" t="s">
        <v>118</v>
      </c>
      <c r="B46" s="139">
        <v>178</v>
      </c>
      <c r="C46" s="136"/>
      <c r="D46" s="138" t="s">
        <v>299</v>
      </c>
      <c r="E46" s="127" t="s">
        <v>75</v>
      </c>
      <c r="F46" s="137" t="s">
        <v>571</v>
      </c>
      <c r="G46" s="128"/>
      <c r="H46" s="140" t="s">
        <v>528</v>
      </c>
    </row>
    <row r="47" spans="1:8" ht="15.75" customHeight="1" x14ac:dyDescent="0.35">
      <c r="A47" s="130" t="s">
        <v>118</v>
      </c>
      <c r="B47" s="131">
        <v>49</v>
      </c>
      <c r="C47" s="57"/>
      <c r="D47" s="130" t="s">
        <v>179</v>
      </c>
      <c r="E47" s="130" t="s">
        <v>548</v>
      </c>
      <c r="F47" s="101">
        <v>12.4</v>
      </c>
      <c r="G47" s="101"/>
      <c r="H47" s="132" t="s">
        <v>528</v>
      </c>
    </row>
    <row r="48" spans="1:8" ht="15.75" customHeight="1" x14ac:dyDescent="0.35">
      <c r="A48" s="130" t="s">
        <v>118</v>
      </c>
      <c r="B48" s="131">
        <v>27</v>
      </c>
      <c r="C48" s="57"/>
      <c r="D48" s="130" t="s">
        <v>348</v>
      </c>
      <c r="E48" s="130" t="s">
        <v>73</v>
      </c>
      <c r="F48" s="101">
        <v>12.5</v>
      </c>
      <c r="G48" s="101"/>
      <c r="H48" s="132" t="s">
        <v>528</v>
      </c>
    </row>
    <row r="49" spans="1:8" ht="15.5" x14ac:dyDescent="0.35">
      <c r="A49" s="130" t="s">
        <v>118</v>
      </c>
      <c r="B49" s="131">
        <v>50</v>
      </c>
      <c r="C49" s="57"/>
      <c r="D49" s="130" t="s">
        <v>180</v>
      </c>
      <c r="E49" s="130" t="s">
        <v>548</v>
      </c>
      <c r="F49" s="101">
        <v>12.7</v>
      </c>
      <c r="G49" s="101"/>
      <c r="H49" s="132" t="s">
        <v>528</v>
      </c>
    </row>
    <row r="50" spans="1:8" ht="15.5" x14ac:dyDescent="0.35">
      <c r="A50" s="133" t="s">
        <v>118</v>
      </c>
      <c r="B50" s="134">
        <v>167</v>
      </c>
      <c r="C50" s="57"/>
      <c r="D50" s="133" t="s">
        <v>297</v>
      </c>
      <c r="E50" s="113" t="s">
        <v>75</v>
      </c>
      <c r="F50" s="106">
        <v>12.8</v>
      </c>
      <c r="G50" s="101"/>
      <c r="H50" s="132" t="s">
        <v>528</v>
      </c>
    </row>
    <row r="51" spans="1:8" ht="15.5" x14ac:dyDescent="0.35">
      <c r="A51" s="130" t="s">
        <v>118</v>
      </c>
      <c r="B51" s="131">
        <v>33</v>
      </c>
      <c r="C51" s="57"/>
      <c r="D51" s="130" t="s">
        <v>352</v>
      </c>
      <c r="E51" s="130" t="s">
        <v>73</v>
      </c>
      <c r="F51" s="103">
        <v>13</v>
      </c>
      <c r="G51" s="101"/>
      <c r="H51" s="132" t="s">
        <v>528</v>
      </c>
    </row>
    <row r="52" spans="1:8" ht="15.5" x14ac:dyDescent="0.35">
      <c r="A52" s="130" t="s">
        <v>118</v>
      </c>
      <c r="B52" s="131">
        <v>34</v>
      </c>
      <c r="C52" s="57"/>
      <c r="D52" s="130" t="s">
        <v>353</v>
      </c>
      <c r="E52" s="130" t="s">
        <v>73</v>
      </c>
      <c r="F52" s="101">
        <v>13.1</v>
      </c>
      <c r="G52" s="101"/>
      <c r="H52" s="132" t="s">
        <v>528</v>
      </c>
    </row>
    <row r="53" spans="1:8" ht="15.5" x14ac:dyDescent="0.35">
      <c r="A53" s="133" t="s">
        <v>118</v>
      </c>
      <c r="B53" s="134">
        <v>168</v>
      </c>
      <c r="C53" s="57"/>
      <c r="D53" s="133" t="s">
        <v>168</v>
      </c>
      <c r="E53" s="113" t="s">
        <v>75</v>
      </c>
      <c r="F53" s="101">
        <v>13.1</v>
      </c>
      <c r="G53" s="101"/>
      <c r="H53" s="132" t="s">
        <v>528</v>
      </c>
    </row>
    <row r="54" spans="1:8" ht="15.5" x14ac:dyDescent="0.35">
      <c r="A54" s="130" t="s">
        <v>118</v>
      </c>
      <c r="B54" s="131">
        <v>30</v>
      </c>
      <c r="C54" s="57"/>
      <c r="D54" s="130" t="s">
        <v>349</v>
      </c>
      <c r="E54" s="130" t="s">
        <v>73</v>
      </c>
      <c r="F54" s="101">
        <v>13.7</v>
      </c>
      <c r="G54" s="101"/>
      <c r="H54" s="132" t="s">
        <v>528</v>
      </c>
    </row>
    <row r="56" spans="1:8" ht="15.5" x14ac:dyDescent="0.35">
      <c r="A56" s="130" t="s">
        <v>118</v>
      </c>
      <c r="B56" s="131">
        <v>29</v>
      </c>
      <c r="C56" s="57"/>
      <c r="D56" s="130" t="s">
        <v>124</v>
      </c>
      <c r="E56" s="130" t="s">
        <v>73</v>
      </c>
      <c r="F56" s="101"/>
      <c r="G56" s="101"/>
      <c r="H56" s="132" t="s">
        <v>528</v>
      </c>
    </row>
    <row r="57" spans="1:8" ht="15.5" x14ac:dyDescent="0.35">
      <c r="A57" s="130" t="s">
        <v>118</v>
      </c>
      <c r="B57" s="131">
        <v>48</v>
      </c>
      <c r="C57" s="57"/>
      <c r="D57" s="130" t="s">
        <v>337</v>
      </c>
      <c r="E57" s="130" t="s">
        <v>548</v>
      </c>
      <c r="F57" s="101"/>
      <c r="G57" s="101"/>
      <c r="H57" s="132" t="s">
        <v>528</v>
      </c>
    </row>
    <row r="58" spans="1:8" ht="15.5" x14ac:dyDescent="0.35">
      <c r="A58" s="133" t="s">
        <v>118</v>
      </c>
      <c r="B58" s="131">
        <v>78</v>
      </c>
      <c r="C58" s="57"/>
      <c r="D58" s="130" t="s">
        <v>158</v>
      </c>
      <c r="E58" s="130" t="s">
        <v>308</v>
      </c>
      <c r="F58" s="101"/>
      <c r="G58" s="101"/>
      <c r="H58" s="101" t="s">
        <v>528</v>
      </c>
    </row>
    <row r="59" spans="1:8" ht="15.5" x14ac:dyDescent="0.35">
      <c r="A59" s="133" t="s">
        <v>118</v>
      </c>
      <c r="B59" s="131">
        <v>79</v>
      </c>
      <c r="C59" s="57"/>
      <c r="D59" s="130" t="s">
        <v>321</v>
      </c>
      <c r="E59" s="130" t="s">
        <v>308</v>
      </c>
      <c r="F59" s="101"/>
      <c r="G59" s="101"/>
      <c r="H59" s="101" t="s">
        <v>528</v>
      </c>
    </row>
    <row r="60" spans="1:8" ht="15.5" x14ac:dyDescent="0.35">
      <c r="A60" s="133" t="s">
        <v>118</v>
      </c>
      <c r="B60" s="131">
        <v>80</v>
      </c>
      <c r="C60" s="57"/>
      <c r="D60" s="130" t="s">
        <v>159</v>
      </c>
      <c r="E60" s="130" t="s">
        <v>308</v>
      </c>
      <c r="F60" s="101"/>
      <c r="G60" s="101"/>
      <c r="H60" s="101" t="s">
        <v>528</v>
      </c>
    </row>
    <row r="61" spans="1:8" ht="15.5" x14ac:dyDescent="0.35">
      <c r="A61" s="130" t="s">
        <v>118</v>
      </c>
      <c r="B61" s="131">
        <v>81</v>
      </c>
      <c r="C61" s="57"/>
      <c r="D61" s="130" t="s">
        <v>322</v>
      </c>
      <c r="E61" s="130" t="s">
        <v>308</v>
      </c>
      <c r="F61" s="101"/>
      <c r="G61" s="101"/>
      <c r="H61" s="101" t="s">
        <v>528</v>
      </c>
    </row>
    <row r="62" spans="1:8" ht="15.5" x14ac:dyDescent="0.35">
      <c r="A62" s="133" t="s">
        <v>208</v>
      </c>
      <c r="B62" s="134">
        <v>171</v>
      </c>
      <c r="C62" s="57"/>
      <c r="D62" s="113" t="s">
        <v>167</v>
      </c>
      <c r="E62" s="113" t="s">
        <v>75</v>
      </c>
      <c r="F62" s="101">
        <v>16.28</v>
      </c>
      <c r="G62" s="101"/>
      <c r="H62" s="101" t="s">
        <v>528</v>
      </c>
    </row>
    <row r="63" spans="1:8" ht="15.5" x14ac:dyDescent="0.35">
      <c r="A63" s="133" t="s">
        <v>23</v>
      </c>
      <c r="B63" s="115" t="s">
        <v>368</v>
      </c>
      <c r="C63" s="57"/>
      <c r="D63" s="113" t="s">
        <v>167</v>
      </c>
      <c r="E63" s="113" t="s">
        <v>75</v>
      </c>
      <c r="F63" s="101">
        <v>18.45</v>
      </c>
      <c r="G63" s="101"/>
      <c r="H63" s="132" t="s">
        <v>528</v>
      </c>
    </row>
    <row r="64" spans="1:8" ht="15.5" x14ac:dyDescent="0.35">
      <c r="A64" s="133" t="s">
        <v>23</v>
      </c>
      <c r="B64" s="134">
        <v>170</v>
      </c>
      <c r="C64" s="57"/>
      <c r="D64" s="133" t="s">
        <v>169</v>
      </c>
      <c r="E64" s="113" t="s">
        <v>75</v>
      </c>
      <c r="F64" s="101">
        <v>7.92</v>
      </c>
      <c r="G64" s="101"/>
      <c r="H64" s="132" t="s">
        <v>528</v>
      </c>
    </row>
    <row r="65" spans="1:8" ht="15.5" x14ac:dyDescent="0.35">
      <c r="A65" s="130" t="s">
        <v>23</v>
      </c>
      <c r="B65" s="131">
        <v>50</v>
      </c>
      <c r="C65" s="57"/>
      <c r="D65" s="130" t="s">
        <v>180</v>
      </c>
      <c r="E65" s="130" t="s">
        <v>548</v>
      </c>
      <c r="F65" s="101">
        <v>7.66</v>
      </c>
      <c r="G65" s="101"/>
      <c r="H65" s="132" t="s">
        <v>528</v>
      </c>
    </row>
    <row r="66" spans="1:8" ht="15.5" x14ac:dyDescent="0.35">
      <c r="A66" s="133" t="s">
        <v>23</v>
      </c>
      <c r="B66" s="131">
        <v>78</v>
      </c>
      <c r="C66" s="57"/>
      <c r="D66" s="130" t="s">
        <v>158</v>
      </c>
      <c r="E66" s="130" t="s">
        <v>308</v>
      </c>
      <c r="F66" s="101"/>
      <c r="G66" s="101"/>
      <c r="H66" s="101" t="s">
        <v>528</v>
      </c>
    </row>
    <row r="67" spans="1:8" ht="15.5" x14ac:dyDescent="0.35">
      <c r="A67" s="133" t="s">
        <v>23</v>
      </c>
      <c r="B67" s="131">
        <v>79</v>
      </c>
      <c r="C67" s="57"/>
      <c r="D67" s="130" t="s">
        <v>321</v>
      </c>
      <c r="E67" s="130" t="s">
        <v>308</v>
      </c>
      <c r="F67" s="101"/>
      <c r="G67" s="101"/>
      <c r="H67" s="101" t="s">
        <v>528</v>
      </c>
    </row>
    <row r="68" spans="1:8" ht="15.5" x14ac:dyDescent="0.35">
      <c r="A68" s="130" t="s">
        <v>1</v>
      </c>
      <c r="B68" s="131">
        <v>32</v>
      </c>
      <c r="C68" s="57"/>
      <c r="D68" s="130" t="s">
        <v>351</v>
      </c>
      <c r="E68" s="130" t="s">
        <v>73</v>
      </c>
      <c r="F68" s="101">
        <v>3.85</v>
      </c>
      <c r="G68" s="101"/>
      <c r="H68" s="132" t="s">
        <v>528</v>
      </c>
    </row>
    <row r="69" spans="1:8" ht="15.5" x14ac:dyDescent="0.35">
      <c r="A69" s="57" t="s">
        <v>1</v>
      </c>
      <c r="B69" s="131">
        <v>35</v>
      </c>
      <c r="C69" s="57"/>
      <c r="D69" s="130" t="s">
        <v>122</v>
      </c>
      <c r="E69" s="130" t="s">
        <v>73</v>
      </c>
      <c r="F69" s="101">
        <v>3.28</v>
      </c>
      <c r="G69" s="101"/>
      <c r="H69" s="132" t="s">
        <v>528</v>
      </c>
    </row>
    <row r="70" spans="1:8" ht="15.5" x14ac:dyDescent="0.35">
      <c r="A70" s="133" t="s">
        <v>1</v>
      </c>
      <c r="B70" s="134">
        <v>169</v>
      </c>
      <c r="C70" s="57"/>
      <c r="D70" s="133" t="s">
        <v>166</v>
      </c>
      <c r="E70" s="113" t="s">
        <v>75</v>
      </c>
      <c r="F70" s="101">
        <v>3.21</v>
      </c>
      <c r="G70" s="101"/>
      <c r="H70" s="101" t="s">
        <v>528</v>
      </c>
    </row>
    <row r="71" spans="1:8" ht="15.5" x14ac:dyDescent="0.35">
      <c r="A71" s="130" t="s">
        <v>1</v>
      </c>
      <c r="B71" s="131">
        <v>82</v>
      </c>
      <c r="C71" s="57"/>
      <c r="D71" s="130" t="s">
        <v>160</v>
      </c>
      <c r="E71" s="130" t="s">
        <v>308</v>
      </c>
      <c r="F71" s="101">
        <v>3.16</v>
      </c>
      <c r="G71" s="101"/>
      <c r="H71" s="101" t="s">
        <v>528</v>
      </c>
    </row>
    <row r="72" spans="1:8" ht="15.5" x14ac:dyDescent="0.35">
      <c r="A72" s="130" t="s">
        <v>1</v>
      </c>
      <c r="B72" s="131">
        <v>81</v>
      </c>
      <c r="C72" s="57"/>
      <c r="D72" s="130" t="s">
        <v>322</v>
      </c>
      <c r="E72" s="130" t="s">
        <v>308</v>
      </c>
      <c r="F72" s="102">
        <v>3.1</v>
      </c>
      <c r="G72" s="101"/>
      <c r="H72" s="101" t="s">
        <v>528</v>
      </c>
    </row>
    <row r="73" spans="1:8" ht="15.5" x14ac:dyDescent="0.35">
      <c r="A73" s="130" t="s">
        <v>1</v>
      </c>
      <c r="B73" s="131">
        <v>26</v>
      </c>
      <c r="C73" s="57"/>
      <c r="D73" s="130" t="s">
        <v>119</v>
      </c>
      <c r="E73" s="130" t="s">
        <v>73</v>
      </c>
      <c r="F73" s="101">
        <v>3.01</v>
      </c>
      <c r="G73" s="101"/>
      <c r="H73" s="132" t="s">
        <v>528</v>
      </c>
    </row>
    <row r="74" spans="1:8" ht="15.5" x14ac:dyDescent="0.35">
      <c r="A74" s="130" t="s">
        <v>1</v>
      </c>
      <c r="B74" s="131">
        <v>189</v>
      </c>
      <c r="C74" s="57"/>
      <c r="D74" s="130" t="s">
        <v>182</v>
      </c>
      <c r="E74" s="130" t="s">
        <v>72</v>
      </c>
      <c r="F74" s="144">
        <v>2.93</v>
      </c>
      <c r="G74" s="101"/>
      <c r="H74" s="101" t="s">
        <v>528</v>
      </c>
    </row>
    <row r="75" spans="1:8" ht="15.5" x14ac:dyDescent="0.35">
      <c r="A75" s="130" t="s">
        <v>1</v>
      </c>
      <c r="B75" s="131">
        <v>31</v>
      </c>
      <c r="C75" s="57"/>
      <c r="D75" s="130" t="s">
        <v>350</v>
      </c>
      <c r="E75" s="130" t="s">
        <v>73</v>
      </c>
      <c r="F75" s="101">
        <v>2.83</v>
      </c>
      <c r="G75" s="101"/>
      <c r="H75" s="132" t="s">
        <v>528</v>
      </c>
    </row>
    <row r="76" spans="1:8" ht="15.5" x14ac:dyDescent="0.35">
      <c r="A76" s="130" t="s">
        <v>1</v>
      </c>
      <c r="B76" s="131">
        <v>49</v>
      </c>
      <c r="C76" s="57"/>
      <c r="D76" s="130" t="s">
        <v>179</v>
      </c>
      <c r="E76" s="130" t="s">
        <v>548</v>
      </c>
      <c r="F76" s="102">
        <v>2.4</v>
      </c>
      <c r="G76" s="101"/>
      <c r="H76" s="132" t="s">
        <v>528</v>
      </c>
    </row>
    <row r="77" spans="1:8" ht="15.5" x14ac:dyDescent="0.35">
      <c r="A77" s="130" t="s">
        <v>1</v>
      </c>
      <c r="B77" s="131">
        <v>24</v>
      </c>
      <c r="C77" s="57"/>
      <c r="D77" s="130" t="s">
        <v>123</v>
      </c>
      <c r="E77" s="130" t="s">
        <v>73</v>
      </c>
      <c r="F77" s="101"/>
      <c r="G77" s="101"/>
      <c r="H77" s="132" t="s">
        <v>528</v>
      </c>
    </row>
    <row r="78" spans="1:8" ht="15.5" x14ac:dyDescent="0.35">
      <c r="A78" s="130" t="s">
        <v>1</v>
      </c>
      <c r="B78" s="131">
        <v>28</v>
      </c>
      <c r="C78" s="57"/>
      <c r="D78" s="130" t="s">
        <v>125</v>
      </c>
      <c r="E78" s="130" t="s">
        <v>73</v>
      </c>
      <c r="F78" s="101"/>
      <c r="G78" s="101"/>
      <c r="H78" s="132" t="s">
        <v>528</v>
      </c>
    </row>
    <row r="79" spans="1:8" ht="15.5" x14ac:dyDescent="0.35">
      <c r="A79" s="133" t="s">
        <v>1</v>
      </c>
      <c r="B79" s="131">
        <v>80</v>
      </c>
      <c r="C79" s="57"/>
      <c r="D79" s="130" t="s">
        <v>159</v>
      </c>
      <c r="E79" s="130" t="s">
        <v>308</v>
      </c>
      <c r="F79" s="101"/>
      <c r="G79" s="101"/>
      <c r="H79" s="101" t="s">
        <v>528</v>
      </c>
    </row>
    <row r="80" spans="1:8" ht="15.5" x14ac:dyDescent="0.35">
      <c r="A80" s="130" t="s">
        <v>1</v>
      </c>
      <c r="B80" s="131">
        <v>155</v>
      </c>
      <c r="C80" s="57"/>
      <c r="D80" s="130" t="s">
        <v>287</v>
      </c>
      <c r="E80" s="130" t="s">
        <v>72</v>
      </c>
      <c r="F80" s="105"/>
      <c r="G80" s="101"/>
      <c r="H80" s="101" t="s">
        <v>528</v>
      </c>
    </row>
    <row r="81" spans="1:8" ht="15.5" x14ac:dyDescent="0.35">
      <c r="A81" s="130" t="s">
        <v>1</v>
      </c>
      <c r="B81" s="131">
        <v>164</v>
      </c>
      <c r="C81" s="57"/>
      <c r="D81" s="133" t="s">
        <v>294</v>
      </c>
      <c r="E81" s="113" t="s">
        <v>75</v>
      </c>
      <c r="F81" s="106"/>
      <c r="G81" s="101"/>
      <c r="H81" s="101" t="s">
        <v>528</v>
      </c>
    </row>
    <row r="82" spans="1:8" ht="15.5" x14ac:dyDescent="0.35">
      <c r="A82" s="130" t="s">
        <v>1</v>
      </c>
      <c r="B82" s="131">
        <v>194</v>
      </c>
      <c r="C82" s="57"/>
      <c r="D82" s="130" t="s">
        <v>290</v>
      </c>
      <c r="E82" s="130" t="s">
        <v>72</v>
      </c>
      <c r="F82" s="106"/>
      <c r="G82" s="101"/>
      <c r="H82" s="101" t="s">
        <v>528</v>
      </c>
    </row>
    <row r="83" spans="1:8" ht="15.5" x14ac:dyDescent="0.35">
      <c r="A83" s="133" t="s">
        <v>22</v>
      </c>
      <c r="B83" s="134">
        <v>150</v>
      </c>
      <c r="C83" s="57"/>
      <c r="D83" s="133" t="s">
        <v>558</v>
      </c>
      <c r="E83" s="113" t="s">
        <v>308</v>
      </c>
      <c r="F83" s="101">
        <v>4.46</v>
      </c>
      <c r="G83" s="101"/>
      <c r="H83" s="101" t="s">
        <v>528</v>
      </c>
    </row>
    <row r="84" spans="1:8" ht="15.5" x14ac:dyDescent="0.35">
      <c r="A84" s="133" t="s">
        <v>22</v>
      </c>
      <c r="B84" s="134">
        <v>168</v>
      </c>
      <c r="C84" s="57"/>
      <c r="D84" s="133" t="s">
        <v>168</v>
      </c>
      <c r="E84" s="113" t="s">
        <v>75</v>
      </c>
      <c r="F84" s="101"/>
      <c r="G84" s="101"/>
      <c r="H84" s="101" t="s">
        <v>528</v>
      </c>
    </row>
    <row r="85" spans="1:8" ht="15.5" x14ac:dyDescent="0.35">
      <c r="A85" s="57"/>
      <c r="B85" s="131"/>
      <c r="C85" s="57"/>
      <c r="D85" s="130"/>
      <c r="E85" s="130"/>
      <c r="F85" s="101"/>
      <c r="G85" s="101"/>
      <c r="H85" s="132"/>
    </row>
    <row r="86" spans="1:8" ht="15.5" x14ac:dyDescent="0.35">
      <c r="A86" s="57"/>
      <c r="B86" s="131"/>
      <c r="C86" s="57"/>
      <c r="D86" s="130"/>
      <c r="E86" s="130"/>
      <c r="F86" s="101"/>
      <c r="G86" s="101"/>
      <c r="H86" s="132"/>
    </row>
    <row r="87" spans="1:8" ht="15.5" x14ac:dyDescent="0.35">
      <c r="A87" s="57" t="s">
        <v>24</v>
      </c>
      <c r="B87" s="119">
        <v>9</v>
      </c>
      <c r="C87" s="57"/>
      <c r="D87" s="91" t="s">
        <v>277</v>
      </c>
      <c r="E87" s="95" t="s">
        <v>72</v>
      </c>
      <c r="F87" s="62" t="s">
        <v>559</v>
      </c>
      <c r="G87" s="101"/>
      <c r="H87" s="101" t="s">
        <v>529</v>
      </c>
    </row>
    <row r="88" spans="1:8" ht="15.5" x14ac:dyDescent="0.35">
      <c r="A88" s="57" t="s">
        <v>24</v>
      </c>
      <c r="B88" s="119">
        <v>7</v>
      </c>
      <c r="C88" s="57"/>
      <c r="D88" s="91" t="s">
        <v>537</v>
      </c>
      <c r="E88" s="95" t="s">
        <v>72</v>
      </c>
      <c r="F88" s="62" t="s">
        <v>560</v>
      </c>
      <c r="G88" s="101"/>
      <c r="H88" s="101" t="s">
        <v>529</v>
      </c>
    </row>
    <row r="89" spans="1:8" ht="15.5" x14ac:dyDescent="0.35">
      <c r="A89" s="130" t="s">
        <v>147</v>
      </c>
      <c r="B89" s="114" t="s">
        <v>311</v>
      </c>
      <c r="C89" s="57"/>
      <c r="D89" s="84" t="s">
        <v>136</v>
      </c>
      <c r="E89" s="84" t="s">
        <v>308</v>
      </c>
      <c r="F89" s="62" t="s">
        <v>560</v>
      </c>
      <c r="G89" s="101"/>
      <c r="H89" s="101" t="s">
        <v>529</v>
      </c>
    </row>
    <row r="90" spans="1:8" ht="15.5" x14ac:dyDescent="0.35">
      <c r="A90" s="130" t="s">
        <v>24</v>
      </c>
      <c r="B90" s="131">
        <v>61</v>
      </c>
      <c r="C90" s="57"/>
      <c r="D90" s="130" t="s">
        <v>315</v>
      </c>
      <c r="E90" s="130" t="s">
        <v>308</v>
      </c>
      <c r="F90" s="62" t="s">
        <v>561</v>
      </c>
      <c r="G90" s="101"/>
      <c r="H90" s="101" t="s">
        <v>529</v>
      </c>
    </row>
    <row r="91" spans="1:8" ht="15.5" x14ac:dyDescent="0.35">
      <c r="A91" s="130" t="s">
        <v>24</v>
      </c>
      <c r="B91" s="114" t="s">
        <v>312</v>
      </c>
      <c r="C91" s="57"/>
      <c r="D91" s="84" t="s">
        <v>313</v>
      </c>
      <c r="E91" s="84" t="s">
        <v>308</v>
      </c>
      <c r="F91" s="62" t="s">
        <v>561</v>
      </c>
      <c r="G91" s="101"/>
      <c r="H91" s="101" t="s">
        <v>529</v>
      </c>
    </row>
    <row r="92" spans="1:8" ht="15.5" x14ac:dyDescent="0.35">
      <c r="A92" s="130" t="s">
        <v>24</v>
      </c>
      <c r="B92" s="131">
        <v>59</v>
      </c>
      <c r="C92" s="57"/>
      <c r="D92" s="130" t="s">
        <v>146</v>
      </c>
      <c r="E92" s="130" t="s">
        <v>308</v>
      </c>
      <c r="F92" s="62" t="s">
        <v>468</v>
      </c>
      <c r="G92" s="103"/>
      <c r="H92" s="101" t="s">
        <v>529</v>
      </c>
    </row>
    <row r="93" spans="1:8" ht="15.5" x14ac:dyDescent="0.35">
      <c r="A93" s="130" t="s">
        <v>24</v>
      </c>
      <c r="B93" s="114" t="s">
        <v>341</v>
      </c>
      <c r="C93" s="57"/>
      <c r="D93" s="84" t="s">
        <v>342</v>
      </c>
      <c r="E93" s="84" t="s">
        <v>73</v>
      </c>
      <c r="F93" s="62" t="s">
        <v>468</v>
      </c>
      <c r="G93" s="101"/>
      <c r="H93" s="101" t="s">
        <v>529</v>
      </c>
    </row>
    <row r="94" spans="1:8" ht="15.5" x14ac:dyDescent="0.35">
      <c r="A94" s="130" t="s">
        <v>24</v>
      </c>
      <c r="B94" s="114" t="s">
        <v>309</v>
      </c>
      <c r="C94" s="57"/>
      <c r="D94" s="84" t="s">
        <v>310</v>
      </c>
      <c r="E94" s="84" t="s">
        <v>308</v>
      </c>
      <c r="F94" s="62" t="s">
        <v>468</v>
      </c>
      <c r="G94" s="101"/>
      <c r="H94" s="101" t="s">
        <v>529</v>
      </c>
    </row>
    <row r="95" spans="1:8" ht="15.5" x14ac:dyDescent="0.35">
      <c r="A95" s="57" t="s">
        <v>24</v>
      </c>
      <c r="B95" s="118">
        <v>13</v>
      </c>
      <c r="C95" s="57"/>
      <c r="D95" s="92" t="s">
        <v>541</v>
      </c>
      <c r="E95" s="95" t="s">
        <v>72</v>
      </c>
      <c r="F95" s="62" t="s">
        <v>564</v>
      </c>
      <c r="G95" s="101"/>
      <c r="H95" s="101" t="s">
        <v>529</v>
      </c>
    </row>
    <row r="96" spans="1:8" ht="15.5" x14ac:dyDescent="0.35">
      <c r="A96" s="130" t="s">
        <v>24</v>
      </c>
      <c r="B96" s="114" t="s">
        <v>307</v>
      </c>
      <c r="C96" s="57"/>
      <c r="D96" s="84" t="s">
        <v>138</v>
      </c>
      <c r="E96" s="84" t="s">
        <v>308</v>
      </c>
      <c r="F96" s="62" t="s">
        <v>466</v>
      </c>
      <c r="G96" s="101"/>
      <c r="H96" s="101" t="s">
        <v>529</v>
      </c>
    </row>
    <row r="97" spans="1:8" ht="15.5" x14ac:dyDescent="0.35">
      <c r="A97" s="130" t="s">
        <v>24</v>
      </c>
      <c r="B97" s="131">
        <v>60</v>
      </c>
      <c r="C97" s="57"/>
      <c r="D97" s="130" t="s">
        <v>314</v>
      </c>
      <c r="E97" s="130" t="s">
        <v>308</v>
      </c>
      <c r="F97" s="62" t="s">
        <v>562</v>
      </c>
      <c r="G97" s="101"/>
      <c r="H97" s="101" t="s">
        <v>529</v>
      </c>
    </row>
    <row r="98" spans="1:8" ht="15.5" x14ac:dyDescent="0.35">
      <c r="A98" s="57" t="s">
        <v>24</v>
      </c>
      <c r="B98" s="119">
        <v>10</v>
      </c>
      <c r="C98" s="57"/>
      <c r="D98" s="91" t="s">
        <v>539</v>
      </c>
      <c r="E98" s="95" t="s">
        <v>72</v>
      </c>
      <c r="F98" s="62" t="s">
        <v>451</v>
      </c>
      <c r="G98" s="101"/>
      <c r="H98" s="101" t="s">
        <v>529</v>
      </c>
    </row>
    <row r="99" spans="1:8" ht="15.5" x14ac:dyDescent="0.35">
      <c r="A99" s="57" t="s">
        <v>24</v>
      </c>
      <c r="B99" s="119">
        <v>12</v>
      </c>
      <c r="C99" s="57"/>
      <c r="D99" s="91" t="s">
        <v>133</v>
      </c>
      <c r="E99" s="95" t="s">
        <v>72</v>
      </c>
      <c r="F99" s="62" t="s">
        <v>563</v>
      </c>
      <c r="G99" s="101"/>
      <c r="H99" s="101" t="s">
        <v>529</v>
      </c>
    </row>
    <row r="100" spans="1:8" ht="15.5" x14ac:dyDescent="0.35">
      <c r="A100" s="130" t="s">
        <v>24</v>
      </c>
      <c r="B100" s="131">
        <v>22</v>
      </c>
      <c r="C100" s="57"/>
      <c r="D100" s="130" t="s">
        <v>216</v>
      </c>
      <c r="E100" s="130" t="s">
        <v>73</v>
      </c>
      <c r="F100" s="62"/>
      <c r="G100" s="101"/>
      <c r="H100" s="101" t="s">
        <v>529</v>
      </c>
    </row>
    <row r="101" spans="1:8" ht="15.5" x14ac:dyDescent="0.35">
      <c r="A101" s="57" t="s">
        <v>24</v>
      </c>
      <c r="B101" s="131">
        <v>62</v>
      </c>
      <c r="C101" s="57"/>
      <c r="D101" s="130" t="s">
        <v>142</v>
      </c>
      <c r="E101" s="130" t="s">
        <v>308</v>
      </c>
      <c r="F101" s="62"/>
      <c r="G101" s="101"/>
      <c r="H101" s="101" t="s">
        <v>529</v>
      </c>
    </row>
    <row r="103" spans="1:8" ht="15.5" x14ac:dyDescent="0.35">
      <c r="A103" s="133" t="s">
        <v>164</v>
      </c>
      <c r="B103" s="115" t="s">
        <v>366</v>
      </c>
      <c r="C103" s="57"/>
      <c r="D103" s="113" t="s">
        <v>304</v>
      </c>
      <c r="E103" s="113" t="s">
        <v>75</v>
      </c>
      <c r="F103" s="62" t="s">
        <v>593</v>
      </c>
      <c r="G103" s="101"/>
      <c r="H103" s="101" t="s">
        <v>529</v>
      </c>
    </row>
    <row r="104" spans="1:8" ht="15.5" x14ac:dyDescent="0.35">
      <c r="A104" s="133" t="s">
        <v>164</v>
      </c>
      <c r="B104" s="115" t="s">
        <v>367</v>
      </c>
      <c r="C104" s="57"/>
      <c r="D104" s="113" t="s">
        <v>165</v>
      </c>
      <c r="E104" s="113" t="s">
        <v>75</v>
      </c>
      <c r="F104" s="62" t="s">
        <v>594</v>
      </c>
      <c r="G104" s="101"/>
      <c r="H104" s="101" t="s">
        <v>529</v>
      </c>
    </row>
    <row r="105" spans="1:8" ht="15.5" x14ac:dyDescent="0.35">
      <c r="A105" s="130" t="s">
        <v>164</v>
      </c>
      <c r="B105" s="131">
        <v>71</v>
      </c>
      <c r="C105" s="57"/>
      <c r="D105" s="130" t="s">
        <v>319</v>
      </c>
      <c r="E105" s="130" t="s">
        <v>308</v>
      </c>
      <c r="F105" s="62" t="s">
        <v>595</v>
      </c>
      <c r="G105" s="106"/>
      <c r="H105" s="101" t="s">
        <v>529</v>
      </c>
    </row>
    <row r="106" spans="1:8" ht="15" customHeight="1" x14ac:dyDescent="0.35">
      <c r="A106" s="130" t="s">
        <v>164</v>
      </c>
      <c r="B106" s="131">
        <v>20</v>
      </c>
      <c r="C106" s="57"/>
      <c r="D106" s="130" t="s">
        <v>115</v>
      </c>
      <c r="E106" s="130" t="s">
        <v>73</v>
      </c>
      <c r="F106" s="62" t="s">
        <v>596</v>
      </c>
      <c r="G106" s="101"/>
      <c r="H106" s="101" t="s">
        <v>529</v>
      </c>
    </row>
    <row r="107" spans="1:8" ht="15.5" x14ac:dyDescent="0.35">
      <c r="A107" s="130" t="s">
        <v>164</v>
      </c>
      <c r="B107" s="114" t="s">
        <v>344</v>
      </c>
      <c r="C107" s="57"/>
      <c r="D107" s="84" t="s">
        <v>215</v>
      </c>
      <c r="E107" s="84" t="s">
        <v>73</v>
      </c>
      <c r="F107" s="62" t="s">
        <v>597</v>
      </c>
      <c r="G107" s="101"/>
      <c r="H107" s="101" t="s">
        <v>529</v>
      </c>
    </row>
    <row r="108" spans="1:8" ht="15.5" x14ac:dyDescent="0.35">
      <c r="A108" s="130" t="s">
        <v>164</v>
      </c>
      <c r="B108" s="131">
        <v>21</v>
      </c>
      <c r="C108" s="57"/>
      <c r="D108" s="130" t="s">
        <v>346</v>
      </c>
      <c r="E108" s="130" t="s">
        <v>73</v>
      </c>
      <c r="F108" s="62"/>
      <c r="G108" s="101"/>
      <c r="H108" s="101" t="s">
        <v>529</v>
      </c>
    </row>
    <row r="109" spans="1:8" ht="15.5" x14ac:dyDescent="0.35">
      <c r="A109" s="57" t="s">
        <v>27</v>
      </c>
      <c r="B109" s="119">
        <v>15</v>
      </c>
      <c r="C109" s="57"/>
      <c r="D109" s="91" t="s">
        <v>543</v>
      </c>
      <c r="E109" s="95" t="s">
        <v>72</v>
      </c>
      <c r="F109" s="62" t="s">
        <v>589</v>
      </c>
      <c r="G109" s="101"/>
      <c r="H109" s="101" t="s">
        <v>529</v>
      </c>
    </row>
    <row r="110" spans="1:8" ht="15.5" x14ac:dyDescent="0.35">
      <c r="A110" s="57" t="s">
        <v>27</v>
      </c>
      <c r="B110" s="117">
        <v>142</v>
      </c>
      <c r="C110" s="57"/>
      <c r="D110" s="57" t="s">
        <v>212</v>
      </c>
      <c r="E110" s="95" t="s">
        <v>73</v>
      </c>
      <c r="F110" s="62" t="s">
        <v>590</v>
      </c>
      <c r="G110" s="101"/>
      <c r="H110" s="101" t="s">
        <v>529</v>
      </c>
    </row>
    <row r="111" spans="1:8" ht="15.5" x14ac:dyDescent="0.35">
      <c r="A111" s="130" t="s">
        <v>27</v>
      </c>
      <c r="B111" s="131">
        <v>63</v>
      </c>
      <c r="C111" s="57"/>
      <c r="D111" s="130" t="s">
        <v>239</v>
      </c>
      <c r="E111" s="130" t="s">
        <v>308</v>
      </c>
      <c r="F111" s="62" t="s">
        <v>591</v>
      </c>
      <c r="G111" s="105"/>
      <c r="H111" s="101" t="s">
        <v>529</v>
      </c>
    </row>
    <row r="112" spans="1:8" ht="15.5" x14ac:dyDescent="0.35">
      <c r="A112" s="130" t="s">
        <v>27</v>
      </c>
      <c r="B112" s="131">
        <v>64</v>
      </c>
      <c r="C112" s="57"/>
      <c r="D112" s="130" t="s">
        <v>316</v>
      </c>
      <c r="E112" s="130" t="s">
        <v>308</v>
      </c>
      <c r="F112" s="62" t="s">
        <v>592</v>
      </c>
      <c r="G112" s="105"/>
      <c r="H112" s="101" t="s">
        <v>529</v>
      </c>
    </row>
    <row r="113" spans="1:8" ht="15.5" x14ac:dyDescent="0.35">
      <c r="A113" s="130" t="s">
        <v>30</v>
      </c>
      <c r="B113" s="131">
        <v>67</v>
      </c>
      <c r="C113" s="57"/>
      <c r="D113" s="130" t="s">
        <v>139</v>
      </c>
      <c r="E113" s="130" t="s">
        <v>308</v>
      </c>
      <c r="F113" s="62" t="s">
        <v>483</v>
      </c>
      <c r="G113" s="101"/>
      <c r="H113" s="101" t="s">
        <v>529</v>
      </c>
    </row>
    <row r="114" spans="1:8" ht="15.5" x14ac:dyDescent="0.35">
      <c r="A114" s="57" t="s">
        <v>30</v>
      </c>
      <c r="B114" s="119">
        <v>11</v>
      </c>
      <c r="C114" s="57"/>
      <c r="D114" s="91" t="s">
        <v>540</v>
      </c>
      <c r="E114" s="95" t="s">
        <v>72</v>
      </c>
      <c r="F114" s="62" t="s">
        <v>583</v>
      </c>
      <c r="G114" s="101"/>
      <c r="H114" s="101" t="s">
        <v>529</v>
      </c>
    </row>
    <row r="115" spans="1:8" ht="15.5" x14ac:dyDescent="0.35">
      <c r="A115" s="57" t="s">
        <v>30</v>
      </c>
      <c r="B115" s="131">
        <v>59</v>
      </c>
      <c r="C115" s="57"/>
      <c r="D115" s="130" t="s">
        <v>146</v>
      </c>
      <c r="E115" s="130" t="s">
        <v>308</v>
      </c>
      <c r="F115" s="62" t="s">
        <v>582</v>
      </c>
      <c r="G115" s="101"/>
      <c r="H115" s="101" t="s">
        <v>529</v>
      </c>
    </row>
    <row r="116" spans="1:8" ht="15.5" x14ac:dyDescent="0.35">
      <c r="A116" s="130" t="s">
        <v>318</v>
      </c>
      <c r="B116" s="131">
        <v>69</v>
      </c>
      <c r="C116" s="57"/>
      <c r="D116" s="130" t="s">
        <v>530</v>
      </c>
      <c r="E116" s="130" t="s">
        <v>308</v>
      </c>
      <c r="F116" s="62" t="s">
        <v>584</v>
      </c>
      <c r="G116" s="106"/>
      <c r="H116" s="101" t="s">
        <v>529</v>
      </c>
    </row>
    <row r="117" spans="1:8" ht="15.5" x14ac:dyDescent="0.35">
      <c r="A117" s="130" t="s">
        <v>30</v>
      </c>
      <c r="B117" s="131">
        <v>67</v>
      </c>
      <c r="C117" s="57"/>
      <c r="D117" s="130" t="s">
        <v>139</v>
      </c>
      <c r="E117" s="130" t="s">
        <v>308</v>
      </c>
      <c r="F117" s="62" t="s">
        <v>585</v>
      </c>
      <c r="G117" s="106"/>
      <c r="H117" s="101" t="s">
        <v>529</v>
      </c>
    </row>
    <row r="118" spans="1:8" ht="15.5" x14ac:dyDescent="0.35">
      <c r="A118" s="130" t="s">
        <v>30</v>
      </c>
      <c r="B118" s="131">
        <v>65</v>
      </c>
      <c r="C118" s="57"/>
      <c r="D118" s="130" t="s">
        <v>317</v>
      </c>
      <c r="E118" s="130" t="s">
        <v>308</v>
      </c>
      <c r="F118" s="62" t="s">
        <v>586</v>
      </c>
      <c r="G118" s="105"/>
      <c r="H118" s="101" t="s">
        <v>529</v>
      </c>
    </row>
    <row r="119" spans="1:8" ht="15.5" x14ac:dyDescent="0.35">
      <c r="A119" s="57" t="s">
        <v>30</v>
      </c>
      <c r="B119" s="120" t="s">
        <v>557</v>
      </c>
      <c r="C119" s="57"/>
      <c r="D119" s="57" t="s">
        <v>111</v>
      </c>
      <c r="E119" s="57" t="s">
        <v>73</v>
      </c>
      <c r="F119" s="62" t="s">
        <v>587</v>
      </c>
      <c r="G119" s="101"/>
      <c r="H119" s="101" t="s">
        <v>529</v>
      </c>
    </row>
    <row r="120" spans="1:8" ht="15.5" x14ac:dyDescent="0.35">
      <c r="A120" s="57" t="s">
        <v>30</v>
      </c>
      <c r="B120" s="117">
        <v>144</v>
      </c>
      <c r="C120" s="57"/>
      <c r="D120" s="57" t="s">
        <v>555</v>
      </c>
      <c r="E120" s="95" t="s">
        <v>308</v>
      </c>
      <c r="F120" s="62" t="s">
        <v>588</v>
      </c>
      <c r="G120" s="101"/>
      <c r="H120" s="101" t="s">
        <v>529</v>
      </c>
    </row>
    <row r="121" spans="1:8" ht="15.5" x14ac:dyDescent="0.35">
      <c r="A121" s="130" t="s">
        <v>30</v>
      </c>
      <c r="B121" s="131">
        <v>60</v>
      </c>
      <c r="C121" s="57"/>
      <c r="D121" s="130" t="s">
        <v>314</v>
      </c>
      <c r="E121" s="130" t="s">
        <v>308</v>
      </c>
      <c r="F121" s="62"/>
      <c r="G121" s="101"/>
      <c r="H121" s="101" t="s">
        <v>529</v>
      </c>
    </row>
    <row r="122" spans="1:8" ht="15.5" x14ac:dyDescent="0.35">
      <c r="A122" s="130" t="s">
        <v>30</v>
      </c>
      <c r="B122" s="131">
        <v>66</v>
      </c>
      <c r="C122" s="57"/>
      <c r="D122" s="130" t="s">
        <v>204</v>
      </c>
      <c r="E122" s="130" t="s">
        <v>308</v>
      </c>
      <c r="F122" s="62"/>
      <c r="G122" s="105"/>
      <c r="H122" s="101" t="s">
        <v>529</v>
      </c>
    </row>
    <row r="123" spans="1:8" ht="15.5" x14ac:dyDescent="0.35">
      <c r="A123" s="130" t="s">
        <v>30</v>
      </c>
      <c r="B123" s="131">
        <v>68</v>
      </c>
      <c r="C123" s="57"/>
      <c r="D123" s="130" t="s">
        <v>150</v>
      </c>
      <c r="E123" s="130" t="s">
        <v>308</v>
      </c>
      <c r="F123" s="62"/>
      <c r="G123" s="105"/>
      <c r="H123" s="101" t="s">
        <v>529</v>
      </c>
    </row>
    <row r="124" spans="1:8" ht="15.5" x14ac:dyDescent="0.35">
      <c r="A124" s="130" t="s">
        <v>30</v>
      </c>
      <c r="B124" s="131">
        <v>70</v>
      </c>
      <c r="C124" s="57"/>
      <c r="D124" s="130" t="s">
        <v>141</v>
      </c>
      <c r="E124" s="130" t="s">
        <v>308</v>
      </c>
      <c r="F124" s="62"/>
      <c r="G124" s="106"/>
      <c r="H124" s="101" t="s">
        <v>529</v>
      </c>
    </row>
    <row r="126" spans="1:8" ht="15.5" x14ac:dyDescent="0.35">
      <c r="A126" s="95" t="s">
        <v>88</v>
      </c>
      <c r="B126" s="119">
        <v>10</v>
      </c>
      <c r="C126" s="57"/>
      <c r="D126" s="91" t="s">
        <v>539</v>
      </c>
      <c r="E126" s="95" t="s">
        <v>72</v>
      </c>
      <c r="F126" s="95">
        <v>17.899999999999999</v>
      </c>
      <c r="G126" s="101"/>
      <c r="H126" s="2" t="s">
        <v>529</v>
      </c>
    </row>
    <row r="127" spans="1:8" ht="15" customHeight="1" x14ac:dyDescent="0.35">
      <c r="A127" s="130" t="s">
        <v>0</v>
      </c>
      <c r="B127" s="131">
        <v>68</v>
      </c>
      <c r="C127" s="57"/>
      <c r="D127" s="130" t="s">
        <v>150</v>
      </c>
      <c r="E127" s="130" t="s">
        <v>308</v>
      </c>
      <c r="F127" s="62" t="s">
        <v>626</v>
      </c>
      <c r="G127" s="106"/>
      <c r="H127" s="101" t="s">
        <v>529</v>
      </c>
    </row>
    <row r="128" spans="1:8" ht="15.5" x14ac:dyDescent="0.35">
      <c r="G128" s="101"/>
    </row>
    <row r="129" spans="1:8" ht="15.5" x14ac:dyDescent="0.35">
      <c r="A129" s="130" t="s">
        <v>0</v>
      </c>
      <c r="B129" s="114" t="s">
        <v>343</v>
      </c>
      <c r="C129" s="57"/>
      <c r="D129" s="84" t="s">
        <v>219</v>
      </c>
      <c r="E129" s="84" t="s">
        <v>73</v>
      </c>
      <c r="F129" s="62"/>
      <c r="G129" s="102"/>
      <c r="H129" s="101" t="s">
        <v>529</v>
      </c>
    </row>
    <row r="130" spans="1:8" ht="15.5" x14ac:dyDescent="0.35">
      <c r="A130" s="130" t="s">
        <v>208</v>
      </c>
      <c r="B130" s="131">
        <v>77</v>
      </c>
      <c r="C130" s="57"/>
      <c r="D130" s="130" t="s">
        <v>320</v>
      </c>
      <c r="E130" s="130" t="s">
        <v>308</v>
      </c>
      <c r="F130" s="62" t="s">
        <v>623</v>
      </c>
      <c r="G130" s="106"/>
      <c r="H130" s="101" t="s">
        <v>529</v>
      </c>
    </row>
    <row r="131" spans="1:8" ht="15" customHeight="1" x14ac:dyDescent="0.35">
      <c r="A131" s="130" t="s">
        <v>23</v>
      </c>
      <c r="B131" s="131">
        <v>77</v>
      </c>
      <c r="C131" s="57"/>
      <c r="D131" s="130" t="s">
        <v>320</v>
      </c>
      <c r="E131" s="130" t="s">
        <v>308</v>
      </c>
      <c r="F131" s="62" t="s">
        <v>624</v>
      </c>
      <c r="G131" s="101"/>
      <c r="H131" s="101" t="s">
        <v>529</v>
      </c>
    </row>
    <row r="132" spans="1:8" ht="15" customHeight="1" x14ac:dyDescent="0.35">
      <c r="A132" s="130" t="s">
        <v>23</v>
      </c>
      <c r="B132" s="131">
        <v>72</v>
      </c>
      <c r="C132" s="57"/>
      <c r="D132" s="130" t="s">
        <v>151</v>
      </c>
      <c r="E132" s="130" t="s">
        <v>308</v>
      </c>
      <c r="F132" s="62" t="s">
        <v>625</v>
      </c>
      <c r="G132" s="105"/>
      <c r="H132" s="101" t="s">
        <v>529</v>
      </c>
    </row>
    <row r="133" spans="1:8" ht="15.5" x14ac:dyDescent="0.35">
      <c r="A133" s="130" t="s">
        <v>1</v>
      </c>
      <c r="B133" s="131">
        <v>76</v>
      </c>
      <c r="C133" s="57"/>
      <c r="D133" s="130" t="s">
        <v>238</v>
      </c>
      <c r="E133" s="130" t="s">
        <v>308</v>
      </c>
      <c r="F133" s="62" t="s">
        <v>651</v>
      </c>
      <c r="G133" s="106"/>
      <c r="H133" s="101" t="s">
        <v>529</v>
      </c>
    </row>
    <row r="134" spans="1:8" ht="15.5" x14ac:dyDescent="0.35">
      <c r="A134" s="130" t="s">
        <v>1</v>
      </c>
      <c r="B134" s="131">
        <v>75</v>
      </c>
      <c r="C134" s="57"/>
      <c r="D134" s="130" t="s">
        <v>237</v>
      </c>
      <c r="E134" s="130" t="s">
        <v>308</v>
      </c>
      <c r="F134" s="62" t="s">
        <v>650</v>
      </c>
      <c r="G134" s="106"/>
      <c r="H134" s="101" t="s">
        <v>529</v>
      </c>
    </row>
    <row r="135" spans="1:8" ht="15.5" x14ac:dyDescent="0.35">
      <c r="A135" s="130" t="s">
        <v>1</v>
      </c>
      <c r="B135" s="131">
        <v>66</v>
      </c>
      <c r="C135" s="57"/>
      <c r="D135" s="130" t="s">
        <v>204</v>
      </c>
      <c r="E135" s="130" t="s">
        <v>308</v>
      </c>
      <c r="F135" s="62" t="s">
        <v>652</v>
      </c>
      <c r="G135" s="101"/>
      <c r="H135" s="101" t="s">
        <v>529</v>
      </c>
    </row>
    <row r="136" spans="1:8" ht="15.5" x14ac:dyDescent="0.35">
      <c r="A136" s="57" t="s">
        <v>1</v>
      </c>
      <c r="B136" s="57" t="s">
        <v>659</v>
      </c>
      <c r="C136" s="57"/>
      <c r="D136" s="57" t="s">
        <v>537</v>
      </c>
      <c r="E136" s="57" t="s">
        <v>72</v>
      </c>
      <c r="F136" s="62" t="s">
        <v>652</v>
      </c>
      <c r="G136" s="101"/>
      <c r="H136" s="101" t="s">
        <v>529</v>
      </c>
    </row>
    <row r="137" spans="1:8" ht="15.5" x14ac:dyDescent="0.35">
      <c r="A137" s="130" t="s">
        <v>1</v>
      </c>
      <c r="B137" s="114" t="s">
        <v>309</v>
      </c>
      <c r="C137" s="57"/>
      <c r="D137" s="84" t="s">
        <v>310</v>
      </c>
      <c r="E137" s="84" t="s">
        <v>308</v>
      </c>
      <c r="F137" s="62" t="s">
        <v>655</v>
      </c>
      <c r="G137" s="101"/>
      <c r="H137" s="101" t="s">
        <v>529</v>
      </c>
    </row>
    <row r="138" spans="1:8" ht="15.5" x14ac:dyDescent="0.35">
      <c r="A138" s="130" t="s">
        <v>1</v>
      </c>
      <c r="B138" s="131">
        <v>71</v>
      </c>
      <c r="C138" s="57"/>
      <c r="D138" s="130" t="s">
        <v>319</v>
      </c>
      <c r="E138" s="130" t="s">
        <v>308</v>
      </c>
      <c r="F138" s="62" t="s">
        <v>653</v>
      </c>
      <c r="G138" s="106"/>
      <c r="H138" s="101" t="s">
        <v>529</v>
      </c>
    </row>
    <row r="139" spans="1:8" ht="15.5" x14ac:dyDescent="0.35">
      <c r="A139" s="130" t="s">
        <v>1</v>
      </c>
      <c r="B139" s="131">
        <v>21</v>
      </c>
      <c r="C139" s="57"/>
      <c r="D139" s="130" t="s">
        <v>346</v>
      </c>
      <c r="E139" s="130" t="s">
        <v>73</v>
      </c>
      <c r="F139" s="62" t="s">
        <v>647</v>
      </c>
      <c r="G139" s="101"/>
      <c r="H139" s="101" t="s">
        <v>529</v>
      </c>
    </row>
    <row r="140" spans="1:8" ht="15.5" x14ac:dyDescent="0.35">
      <c r="A140" s="57" t="s">
        <v>1</v>
      </c>
      <c r="B140" s="57" t="s">
        <v>657</v>
      </c>
      <c r="C140" s="57"/>
      <c r="D140" s="57" t="s">
        <v>541</v>
      </c>
      <c r="E140" s="57" t="s">
        <v>72</v>
      </c>
      <c r="F140" s="62" t="s">
        <v>658</v>
      </c>
      <c r="G140" s="101"/>
      <c r="H140" s="101" t="s">
        <v>529</v>
      </c>
    </row>
    <row r="141" spans="1:8" ht="15.5" x14ac:dyDescent="0.35">
      <c r="A141" s="130" t="s">
        <v>1</v>
      </c>
      <c r="B141" s="131">
        <v>64</v>
      </c>
      <c r="C141" s="57"/>
      <c r="D141" s="130" t="s">
        <v>316</v>
      </c>
      <c r="E141" s="130" t="s">
        <v>308</v>
      </c>
      <c r="F141" s="62" t="s">
        <v>426</v>
      </c>
      <c r="G141" s="105"/>
      <c r="H141" s="101" t="s">
        <v>529</v>
      </c>
    </row>
    <row r="142" spans="1:8" ht="15.5" x14ac:dyDescent="0.35">
      <c r="A142" s="130" t="s">
        <v>1</v>
      </c>
      <c r="B142" s="131">
        <v>74</v>
      </c>
      <c r="C142" s="57"/>
      <c r="D142" s="130" t="s">
        <v>149</v>
      </c>
      <c r="E142" s="130" t="s">
        <v>308</v>
      </c>
      <c r="F142" s="62" t="s">
        <v>380</v>
      </c>
      <c r="G142" s="106"/>
      <c r="H142" s="101" t="s">
        <v>529</v>
      </c>
    </row>
    <row r="143" spans="1:8" ht="15.5" x14ac:dyDescent="0.35">
      <c r="A143" s="90" t="s">
        <v>1</v>
      </c>
      <c r="B143" s="117">
        <v>146</v>
      </c>
      <c r="C143" s="57"/>
      <c r="D143" s="57" t="s">
        <v>556</v>
      </c>
      <c r="E143" s="95" t="s">
        <v>308</v>
      </c>
      <c r="F143" s="62" t="s">
        <v>645</v>
      </c>
      <c r="G143" s="101"/>
      <c r="H143" s="101" t="s">
        <v>529</v>
      </c>
    </row>
    <row r="144" spans="1:8" ht="15" customHeight="1" x14ac:dyDescent="0.35">
      <c r="A144" s="130" t="s">
        <v>1</v>
      </c>
      <c r="B144" s="131">
        <v>68</v>
      </c>
      <c r="C144" s="57"/>
      <c r="D144" s="130" t="s">
        <v>150</v>
      </c>
      <c r="E144" s="130" t="s">
        <v>308</v>
      </c>
      <c r="F144" s="62" t="s">
        <v>656</v>
      </c>
      <c r="G144" s="105"/>
      <c r="H144" s="101" t="s">
        <v>529</v>
      </c>
    </row>
    <row r="145" spans="1:8" ht="15.5" x14ac:dyDescent="0.35">
      <c r="A145" s="130" t="s">
        <v>1</v>
      </c>
      <c r="B145" s="114" t="s">
        <v>307</v>
      </c>
      <c r="C145" s="57"/>
      <c r="D145" s="84" t="s">
        <v>138</v>
      </c>
      <c r="E145" s="84" t="s">
        <v>308</v>
      </c>
      <c r="F145" s="62" t="s">
        <v>631</v>
      </c>
      <c r="G145" s="101"/>
      <c r="H145" s="101" t="s">
        <v>529</v>
      </c>
    </row>
    <row r="146" spans="1:8" ht="15.5" x14ac:dyDescent="0.35">
      <c r="A146" s="130" t="s">
        <v>1</v>
      </c>
      <c r="B146" s="131">
        <v>73</v>
      </c>
      <c r="C146" s="57"/>
      <c r="D146" s="130" t="s">
        <v>140</v>
      </c>
      <c r="E146" s="130" t="s">
        <v>308</v>
      </c>
      <c r="F146" s="62" t="s">
        <v>654</v>
      </c>
      <c r="G146" s="106"/>
      <c r="H146" s="101" t="s">
        <v>529</v>
      </c>
    </row>
    <row r="147" spans="1:8" ht="15.5" x14ac:dyDescent="0.35">
      <c r="A147" s="130" t="s">
        <v>1</v>
      </c>
      <c r="B147" s="114" t="s">
        <v>312</v>
      </c>
      <c r="C147" s="57"/>
      <c r="D147" s="84" t="s">
        <v>313</v>
      </c>
      <c r="E147" s="84" t="s">
        <v>308</v>
      </c>
      <c r="F147" s="62" t="s">
        <v>632</v>
      </c>
      <c r="G147" s="101"/>
      <c r="H147" s="101" t="s">
        <v>529</v>
      </c>
    </row>
    <row r="148" spans="1:8" ht="15.5" x14ac:dyDescent="0.35">
      <c r="A148" s="130" t="s">
        <v>1</v>
      </c>
      <c r="B148" s="131">
        <v>65</v>
      </c>
      <c r="C148" s="57"/>
      <c r="D148" s="130" t="s">
        <v>317</v>
      </c>
      <c r="E148" s="130" t="s">
        <v>308</v>
      </c>
      <c r="F148" s="62" t="s">
        <v>648</v>
      </c>
      <c r="G148" s="105"/>
      <c r="H148" s="101" t="s">
        <v>529</v>
      </c>
    </row>
    <row r="149" spans="1:8" ht="15.5" x14ac:dyDescent="0.35">
      <c r="A149" s="130" t="s">
        <v>1</v>
      </c>
      <c r="B149" s="131">
        <v>72</v>
      </c>
      <c r="C149" s="57"/>
      <c r="D149" s="130" t="s">
        <v>151</v>
      </c>
      <c r="E149" s="130" t="s">
        <v>308</v>
      </c>
      <c r="F149" s="62" t="s">
        <v>649</v>
      </c>
      <c r="G149" s="106"/>
      <c r="H149" s="101" t="s">
        <v>529</v>
      </c>
    </row>
    <row r="150" spans="1:8" ht="15.5" x14ac:dyDescent="0.35">
      <c r="A150" s="130" t="s">
        <v>1</v>
      </c>
      <c r="B150" s="131">
        <v>20</v>
      </c>
      <c r="C150" s="57"/>
      <c r="D150" s="130" t="s">
        <v>115</v>
      </c>
      <c r="E150" s="130" t="s">
        <v>73</v>
      </c>
      <c r="F150" s="62"/>
      <c r="G150" s="101"/>
      <c r="H150" s="101" t="s">
        <v>529</v>
      </c>
    </row>
    <row r="151" spans="1:8" ht="15.5" x14ac:dyDescent="0.35">
      <c r="A151" s="130" t="s">
        <v>1</v>
      </c>
      <c r="B151" s="131">
        <v>62</v>
      </c>
      <c r="C151" s="57"/>
      <c r="D151" s="130" t="s">
        <v>142</v>
      </c>
      <c r="E151" s="130" t="s">
        <v>308</v>
      </c>
      <c r="F151" s="62"/>
      <c r="G151" s="101"/>
      <c r="H151" s="101" t="s">
        <v>529</v>
      </c>
    </row>
    <row r="152" spans="1:8" ht="15.5" x14ac:dyDescent="0.35">
      <c r="A152" s="130" t="s">
        <v>1</v>
      </c>
      <c r="B152" s="131">
        <v>160</v>
      </c>
      <c r="C152" s="57"/>
      <c r="D152" s="130" t="s">
        <v>305</v>
      </c>
      <c r="E152" s="130" t="s">
        <v>74</v>
      </c>
      <c r="F152" s="62"/>
      <c r="G152" s="101"/>
      <c r="H152" s="101" t="s">
        <v>529</v>
      </c>
    </row>
    <row r="153" spans="1:8" ht="15.5" x14ac:dyDescent="0.35">
      <c r="A153" s="130" t="s">
        <v>1</v>
      </c>
      <c r="B153" s="114" t="s">
        <v>341</v>
      </c>
      <c r="C153" s="57"/>
      <c r="D153" s="84" t="s">
        <v>342</v>
      </c>
      <c r="E153" s="84" t="s">
        <v>73</v>
      </c>
      <c r="F153" s="62"/>
      <c r="G153" s="101"/>
      <c r="H153" s="101" t="s">
        <v>529</v>
      </c>
    </row>
    <row r="154" spans="1:8" ht="15" customHeight="1" x14ac:dyDescent="0.35">
      <c r="A154" s="57"/>
      <c r="B154" s="119">
        <v>14</v>
      </c>
      <c r="C154" s="57"/>
      <c r="D154" s="91" t="s">
        <v>542</v>
      </c>
      <c r="E154" s="95" t="s">
        <v>72</v>
      </c>
      <c r="F154" s="62"/>
      <c r="G154" s="101"/>
      <c r="H154" s="101" t="s">
        <v>529</v>
      </c>
    </row>
    <row r="155" spans="1:8" ht="15" customHeight="1" x14ac:dyDescent="0.35">
      <c r="A155" s="95"/>
      <c r="B155" s="89"/>
      <c r="C155" s="57"/>
      <c r="D155" s="95"/>
      <c r="E155" s="57"/>
      <c r="F155" s="95"/>
      <c r="G155" s="101"/>
    </row>
    <row r="156" spans="1:8" ht="15" customHeight="1" x14ac:dyDescent="0.35">
      <c r="A156" s="57"/>
      <c r="B156" s="89"/>
      <c r="C156" s="57"/>
      <c r="D156" s="57"/>
      <c r="E156" s="57"/>
      <c r="F156" s="58"/>
      <c r="G156" s="101"/>
    </row>
    <row r="157" spans="1:8" ht="15" customHeight="1" x14ac:dyDescent="0.35">
      <c r="A157" s="57"/>
      <c r="B157" s="93"/>
      <c r="C157" s="90"/>
      <c r="D157" s="94"/>
      <c r="E157" s="90"/>
      <c r="F157" s="57"/>
      <c r="G157" s="101"/>
    </row>
    <row r="158" spans="1:8" ht="15" customHeight="1" x14ac:dyDescent="0.35">
      <c r="A158" s="57"/>
      <c r="B158" s="93"/>
      <c r="C158" s="90"/>
      <c r="D158" s="94"/>
      <c r="E158" s="90"/>
      <c r="F158" s="57"/>
      <c r="G158" s="101"/>
    </row>
    <row r="159" spans="1:8" ht="15" customHeight="1" x14ac:dyDescent="0.35">
      <c r="A159" s="57"/>
      <c r="B159" s="93"/>
      <c r="C159" s="90"/>
      <c r="D159" s="94"/>
      <c r="E159" s="90"/>
      <c r="F159" s="57"/>
      <c r="G159" s="101"/>
    </row>
    <row r="160" spans="1:8" ht="15.5" x14ac:dyDescent="0.35">
      <c r="G160" s="101"/>
    </row>
    <row r="161" spans="1:8" ht="15.5" x14ac:dyDescent="0.35">
      <c r="A161" s="64"/>
      <c r="B161" s="57"/>
      <c r="C161" s="57"/>
      <c r="D161" s="57"/>
      <c r="E161" s="57"/>
      <c r="F161" s="62"/>
      <c r="G161" s="101"/>
    </row>
    <row r="162" spans="1:8" ht="15.5" x14ac:dyDescent="0.35">
      <c r="A162" s="57"/>
      <c r="B162" s="57"/>
      <c r="C162" s="57"/>
      <c r="D162" s="65"/>
      <c r="E162" s="57"/>
      <c r="F162" s="62"/>
      <c r="G162" s="101"/>
    </row>
    <row r="163" spans="1:8" ht="15.5" x14ac:dyDescent="0.35">
      <c r="A163" s="57"/>
      <c r="B163" s="57"/>
      <c r="C163" s="57"/>
      <c r="D163" s="65"/>
      <c r="E163" s="57"/>
      <c r="F163" s="62"/>
      <c r="G163" s="101"/>
    </row>
    <row r="164" spans="1:8" ht="15.5" x14ac:dyDescent="0.35">
      <c r="A164" s="57"/>
      <c r="B164" s="57"/>
      <c r="C164" s="57"/>
      <c r="D164" s="57"/>
      <c r="E164" s="59" t="str">
        <f>Dec!B$3</f>
        <v>Crawley</v>
      </c>
      <c r="F164" s="62"/>
      <c r="G164" s="101"/>
    </row>
    <row r="165" spans="1:8" ht="15.5" x14ac:dyDescent="0.35">
      <c r="A165" s="57"/>
      <c r="B165" s="57"/>
      <c r="C165" s="57"/>
      <c r="D165" s="57"/>
      <c r="E165" s="59" t="str">
        <f>Dec!B$4</f>
        <v>Chichester</v>
      </c>
      <c r="F165" s="62"/>
      <c r="G165" s="101"/>
    </row>
    <row r="166" spans="1:8" ht="15.5" x14ac:dyDescent="0.35">
      <c r="A166" s="57"/>
      <c r="B166" s="57"/>
      <c r="C166" s="57"/>
      <c r="D166" s="57"/>
      <c r="E166" s="59" t="str">
        <f>Dec!B$5</f>
        <v>Horsham Blue Star</v>
      </c>
      <c r="F166" s="62"/>
      <c r="G166" s="101"/>
    </row>
    <row r="167" spans="1:8" ht="15.5" x14ac:dyDescent="0.35">
      <c r="A167" s="57"/>
      <c r="B167" s="57"/>
      <c r="C167" s="57"/>
      <c r="D167" s="57"/>
      <c r="E167" s="59" t="str">
        <f>Dec!B$6</f>
        <v>East Grinstead</v>
      </c>
      <c r="F167" s="62"/>
      <c r="G167" s="101"/>
    </row>
    <row r="168" spans="1:8" ht="15.5" x14ac:dyDescent="0.35">
      <c r="A168" s="57"/>
      <c r="B168" s="57"/>
      <c r="C168" s="57"/>
      <c r="D168" s="57"/>
      <c r="E168" s="59" t="str">
        <f>Dec!B$7</f>
        <v>Worthing</v>
      </c>
      <c r="F168" s="62"/>
      <c r="G168" s="101"/>
    </row>
    <row r="169" spans="1:8" ht="15.5" x14ac:dyDescent="0.35">
      <c r="A169" s="57"/>
      <c r="B169" s="57"/>
      <c r="C169" s="57"/>
      <c r="D169" s="57" t="s">
        <v>19</v>
      </c>
      <c r="E169" s="59" t="str">
        <f>Dec!B$8</f>
        <v>Haywards Heath</v>
      </c>
      <c r="F169" s="62"/>
      <c r="G169" s="101"/>
    </row>
    <row r="170" spans="1:8" ht="15.5" x14ac:dyDescent="0.35">
      <c r="A170" s="61" t="s">
        <v>39</v>
      </c>
      <c r="B170" s="57"/>
      <c r="C170" s="57"/>
      <c r="D170" s="61" t="s">
        <v>18</v>
      </c>
      <c r="E170" s="57" t="s">
        <v>20</v>
      </c>
      <c r="F170" s="57"/>
      <c r="G170" s="101"/>
    </row>
    <row r="171" spans="1:8" ht="15.5" x14ac:dyDescent="0.35">
      <c r="A171" s="130" t="s">
        <v>5</v>
      </c>
      <c r="B171" s="84" t="s">
        <v>114</v>
      </c>
      <c r="C171" s="57"/>
      <c r="D171" s="84" t="s">
        <v>19</v>
      </c>
      <c r="E171" s="84" t="s">
        <v>20</v>
      </c>
      <c r="F171" s="84"/>
      <c r="G171" s="101"/>
      <c r="H171" s="101"/>
    </row>
    <row r="172" spans="1:8" ht="15.5" x14ac:dyDescent="0.35">
      <c r="A172" s="57" t="s">
        <v>116</v>
      </c>
      <c r="B172" s="114" t="s">
        <v>533</v>
      </c>
      <c r="C172" s="57"/>
      <c r="D172" s="130" t="s">
        <v>293</v>
      </c>
      <c r="E172" s="130" t="s">
        <v>72</v>
      </c>
      <c r="F172" s="62" t="s">
        <v>598</v>
      </c>
      <c r="G172" s="101"/>
      <c r="H172" s="132" t="s">
        <v>528</v>
      </c>
    </row>
    <row r="173" spans="1:8" ht="15.5" x14ac:dyDescent="0.35">
      <c r="A173" s="130" t="s">
        <v>116</v>
      </c>
      <c r="B173" s="131">
        <v>159</v>
      </c>
      <c r="C173" s="57"/>
      <c r="D173" s="130" t="s">
        <v>157</v>
      </c>
      <c r="E173" s="130" t="s">
        <v>308</v>
      </c>
      <c r="F173" s="62" t="s">
        <v>599</v>
      </c>
      <c r="G173" s="101"/>
      <c r="H173" s="132" t="s">
        <v>528</v>
      </c>
    </row>
    <row r="174" spans="1:8" ht="15.5" x14ac:dyDescent="0.35">
      <c r="A174" s="130" t="s">
        <v>116</v>
      </c>
      <c r="B174" s="131">
        <v>100</v>
      </c>
      <c r="C174" s="57"/>
      <c r="D174" s="130" t="s">
        <v>153</v>
      </c>
      <c r="E174" s="130" t="s">
        <v>308</v>
      </c>
      <c r="F174" s="62" t="s">
        <v>600</v>
      </c>
      <c r="G174" s="106"/>
      <c r="H174" s="132" t="s">
        <v>528</v>
      </c>
    </row>
    <row r="175" spans="1:8" ht="15.5" x14ac:dyDescent="0.35">
      <c r="A175" s="130" t="s">
        <v>116</v>
      </c>
      <c r="B175" s="131">
        <v>44</v>
      </c>
      <c r="C175" s="57"/>
      <c r="D175" s="130" t="s">
        <v>364</v>
      </c>
      <c r="E175" s="130" t="s">
        <v>73</v>
      </c>
      <c r="F175" s="62" t="s">
        <v>601</v>
      </c>
      <c r="G175" s="101"/>
      <c r="H175" s="132" t="s">
        <v>528</v>
      </c>
    </row>
    <row r="176" spans="1:8" ht="15.5" x14ac:dyDescent="0.35">
      <c r="A176" s="133" t="s">
        <v>116</v>
      </c>
      <c r="B176" s="134">
        <v>176</v>
      </c>
      <c r="C176" s="57"/>
      <c r="D176" s="133" t="s">
        <v>298</v>
      </c>
      <c r="E176" s="113" t="s">
        <v>75</v>
      </c>
      <c r="F176" s="62" t="s">
        <v>602</v>
      </c>
      <c r="G176" s="103"/>
      <c r="H176" s="132" t="s">
        <v>528</v>
      </c>
    </row>
    <row r="177" spans="1:8" ht="15.5" x14ac:dyDescent="0.35">
      <c r="A177" s="130" t="s">
        <v>116</v>
      </c>
      <c r="B177" s="131">
        <v>42</v>
      </c>
      <c r="C177" s="57"/>
      <c r="D177" s="130" t="s">
        <v>363</v>
      </c>
      <c r="E177" s="130" t="s">
        <v>73</v>
      </c>
      <c r="F177" s="62" t="s">
        <v>603</v>
      </c>
      <c r="G177" s="101"/>
      <c r="H177" s="132" t="s">
        <v>528</v>
      </c>
    </row>
    <row r="178" spans="1:8" ht="15.5" x14ac:dyDescent="0.35">
      <c r="A178" s="133" t="s">
        <v>116</v>
      </c>
      <c r="B178" s="134">
        <v>184</v>
      </c>
      <c r="C178" s="57"/>
      <c r="D178" s="133" t="s">
        <v>175</v>
      </c>
      <c r="E178" s="113" t="s">
        <v>75</v>
      </c>
      <c r="F178" s="62" t="s">
        <v>608</v>
      </c>
      <c r="G178" s="101"/>
      <c r="H178" s="132" t="s">
        <v>528</v>
      </c>
    </row>
    <row r="179" spans="1:8" ht="15.5" x14ac:dyDescent="0.35">
      <c r="A179" s="133" t="s">
        <v>116</v>
      </c>
      <c r="B179" s="134">
        <v>177</v>
      </c>
      <c r="C179" s="57"/>
      <c r="D179" s="133" t="s">
        <v>178</v>
      </c>
      <c r="E179" s="113" t="s">
        <v>75</v>
      </c>
      <c r="F179" s="62" t="s">
        <v>609</v>
      </c>
      <c r="G179" s="103"/>
      <c r="H179" s="132" t="s">
        <v>528</v>
      </c>
    </row>
    <row r="180" spans="1:8" ht="15.5" x14ac:dyDescent="0.35">
      <c r="A180" s="130" t="s">
        <v>116</v>
      </c>
      <c r="B180" s="131">
        <v>54</v>
      </c>
      <c r="C180" s="57"/>
      <c r="D180" s="130" t="s">
        <v>340</v>
      </c>
      <c r="E180" s="130" t="s">
        <v>548</v>
      </c>
      <c r="F180" s="62" t="s">
        <v>604</v>
      </c>
      <c r="G180" s="106"/>
      <c r="H180" s="132" t="s">
        <v>528</v>
      </c>
    </row>
    <row r="181" spans="1:8" ht="15.5" x14ac:dyDescent="0.35">
      <c r="A181" s="133" t="s">
        <v>116</v>
      </c>
      <c r="B181" s="134">
        <v>175</v>
      </c>
      <c r="C181" s="57"/>
      <c r="D181" s="133" t="s">
        <v>173</v>
      </c>
      <c r="E181" s="113" t="s">
        <v>75</v>
      </c>
      <c r="F181" s="62" t="s">
        <v>605</v>
      </c>
      <c r="G181" s="101"/>
      <c r="H181" s="132" t="s">
        <v>528</v>
      </c>
    </row>
    <row r="182" spans="1:8" ht="15.5" x14ac:dyDescent="0.35">
      <c r="A182" s="130" t="s">
        <v>116</v>
      </c>
      <c r="B182" s="131">
        <v>45</v>
      </c>
      <c r="C182" s="57"/>
      <c r="D182" s="130" t="s">
        <v>127</v>
      </c>
      <c r="E182" s="130" t="s">
        <v>73</v>
      </c>
      <c r="F182" s="62" t="s">
        <v>606</v>
      </c>
      <c r="G182" s="101"/>
      <c r="H182" s="132" t="s">
        <v>528</v>
      </c>
    </row>
    <row r="183" spans="1:8" ht="15.5" x14ac:dyDescent="0.35">
      <c r="A183" s="130" t="s">
        <v>116</v>
      </c>
      <c r="B183" s="131">
        <v>46</v>
      </c>
      <c r="C183" s="57"/>
      <c r="D183" s="130" t="s">
        <v>365</v>
      </c>
      <c r="E183" s="130" t="s">
        <v>73</v>
      </c>
      <c r="F183" s="62" t="s">
        <v>610</v>
      </c>
      <c r="G183" s="101"/>
      <c r="H183" s="132" t="s">
        <v>528</v>
      </c>
    </row>
    <row r="184" spans="1:8" ht="15.5" x14ac:dyDescent="0.35">
      <c r="A184" s="130" t="s">
        <v>116</v>
      </c>
      <c r="B184" s="131">
        <v>41</v>
      </c>
      <c r="C184" s="57"/>
      <c r="D184" s="130" t="s">
        <v>362</v>
      </c>
      <c r="E184" s="130" t="s">
        <v>73</v>
      </c>
      <c r="F184" s="62" t="s">
        <v>611</v>
      </c>
      <c r="G184" s="101"/>
      <c r="H184" s="132" t="s">
        <v>528</v>
      </c>
    </row>
    <row r="185" spans="1:8" ht="15.5" x14ac:dyDescent="0.35">
      <c r="A185" s="130" t="s">
        <v>116</v>
      </c>
      <c r="B185" s="131">
        <v>47</v>
      </c>
      <c r="C185" s="57"/>
      <c r="D185" s="130" t="s">
        <v>128</v>
      </c>
      <c r="E185" s="130" t="s">
        <v>73</v>
      </c>
      <c r="F185" s="62" t="s">
        <v>612</v>
      </c>
      <c r="G185" s="101"/>
      <c r="H185" s="132" t="s">
        <v>528</v>
      </c>
    </row>
    <row r="186" spans="1:8" ht="15.5" x14ac:dyDescent="0.35">
      <c r="A186" s="133" t="s">
        <v>116</v>
      </c>
      <c r="B186" s="134">
        <v>179</v>
      </c>
      <c r="C186" s="57"/>
      <c r="D186" s="133" t="s">
        <v>170</v>
      </c>
      <c r="E186" s="113" t="s">
        <v>75</v>
      </c>
      <c r="F186" s="62" t="s">
        <v>613</v>
      </c>
      <c r="G186" s="101"/>
      <c r="H186" s="132" t="s">
        <v>528</v>
      </c>
    </row>
    <row r="187" spans="1:8" ht="15.5" x14ac:dyDescent="0.35">
      <c r="A187" s="133" t="s">
        <v>116</v>
      </c>
      <c r="B187" s="134">
        <v>188</v>
      </c>
      <c r="C187" s="57"/>
      <c r="D187" s="133" t="s">
        <v>302</v>
      </c>
      <c r="E187" s="113" t="s">
        <v>75</v>
      </c>
      <c r="F187" s="62" t="s">
        <v>614</v>
      </c>
      <c r="G187" s="101"/>
      <c r="H187" s="132" t="s">
        <v>528</v>
      </c>
    </row>
    <row r="188" spans="1:8" ht="15.5" x14ac:dyDescent="0.35">
      <c r="A188" s="130" t="s">
        <v>116</v>
      </c>
      <c r="B188" s="131">
        <v>158</v>
      </c>
      <c r="C188" s="57"/>
      <c r="D188" s="130" t="s">
        <v>336</v>
      </c>
      <c r="E188" s="130" t="s">
        <v>308</v>
      </c>
      <c r="F188" s="62" t="s">
        <v>615</v>
      </c>
      <c r="G188" s="101"/>
      <c r="H188" s="132" t="s">
        <v>528</v>
      </c>
    </row>
    <row r="189" spans="1:8" ht="15.5" x14ac:dyDescent="0.35">
      <c r="A189" s="130" t="s">
        <v>116</v>
      </c>
      <c r="B189" s="131">
        <v>40</v>
      </c>
      <c r="C189" s="57"/>
      <c r="D189" s="130" t="s">
        <v>361</v>
      </c>
      <c r="E189" s="130" t="s">
        <v>73</v>
      </c>
      <c r="F189" s="62" t="s">
        <v>607</v>
      </c>
      <c r="G189" s="101"/>
      <c r="H189" s="132" t="s">
        <v>528</v>
      </c>
    </row>
    <row r="190" spans="1:8" ht="15.5" x14ac:dyDescent="0.35">
      <c r="A190" s="130" t="s">
        <v>116</v>
      </c>
      <c r="B190" s="131">
        <v>156</v>
      </c>
      <c r="C190" s="57"/>
      <c r="D190" s="130" t="s">
        <v>156</v>
      </c>
      <c r="E190" s="130" t="s">
        <v>308</v>
      </c>
      <c r="F190" s="62" t="s">
        <v>616</v>
      </c>
      <c r="G190" s="101"/>
      <c r="H190" s="132" t="s">
        <v>528</v>
      </c>
    </row>
    <row r="191" spans="1:8" ht="15.5" x14ac:dyDescent="0.35">
      <c r="A191" s="130" t="s">
        <v>116</v>
      </c>
      <c r="B191" s="131">
        <v>43</v>
      </c>
      <c r="C191" s="57"/>
      <c r="D191" s="130" t="s">
        <v>126</v>
      </c>
      <c r="E191" s="130" t="s">
        <v>73</v>
      </c>
      <c r="F191" s="62"/>
      <c r="G191" s="101"/>
      <c r="H191" s="132" t="s">
        <v>528</v>
      </c>
    </row>
    <row r="192" spans="1:8" ht="15.5" x14ac:dyDescent="0.35">
      <c r="A192" s="57" t="s">
        <v>116</v>
      </c>
      <c r="B192" s="114" t="s">
        <v>532</v>
      </c>
      <c r="C192" s="57"/>
      <c r="D192" s="130" t="s">
        <v>292</v>
      </c>
      <c r="E192" s="130" t="s">
        <v>72</v>
      </c>
      <c r="F192" s="62"/>
      <c r="G192" s="101"/>
      <c r="H192" s="132" t="s">
        <v>528</v>
      </c>
    </row>
    <row r="193" spans="1:8" ht="15.5" x14ac:dyDescent="0.35">
      <c r="A193" s="57"/>
      <c r="B193" s="57"/>
      <c r="C193" s="57"/>
      <c r="D193" s="57"/>
      <c r="E193" s="57"/>
      <c r="F193" s="62"/>
      <c r="G193" s="101"/>
      <c r="H193" s="101"/>
    </row>
    <row r="194" spans="1:8" ht="15.5" x14ac:dyDescent="0.35">
      <c r="A194" s="57" t="s">
        <v>118</v>
      </c>
      <c r="B194" s="114" t="s">
        <v>533</v>
      </c>
      <c r="C194" s="57"/>
      <c r="D194" s="130" t="s">
        <v>293</v>
      </c>
      <c r="E194" s="130" t="s">
        <v>72</v>
      </c>
      <c r="F194" s="62" t="s">
        <v>580</v>
      </c>
      <c r="G194" s="101"/>
      <c r="H194" s="132" t="s">
        <v>528</v>
      </c>
    </row>
    <row r="195" spans="1:8" ht="15.5" x14ac:dyDescent="0.35">
      <c r="A195" s="130" t="s">
        <v>118</v>
      </c>
      <c r="B195" s="131">
        <v>175</v>
      </c>
      <c r="C195" s="57"/>
      <c r="D195" s="133" t="s">
        <v>173</v>
      </c>
      <c r="E195" s="113" t="s">
        <v>75</v>
      </c>
      <c r="F195" s="62" t="s">
        <v>572</v>
      </c>
      <c r="G195" s="101"/>
      <c r="H195" s="132" t="s">
        <v>528</v>
      </c>
    </row>
    <row r="196" spans="1:8" ht="15.5" x14ac:dyDescent="0.35">
      <c r="A196" s="130" t="s">
        <v>118</v>
      </c>
      <c r="B196" s="131">
        <v>161</v>
      </c>
      <c r="C196" s="57"/>
      <c r="D196" s="130" t="s">
        <v>306</v>
      </c>
      <c r="E196" s="130" t="s">
        <v>74</v>
      </c>
      <c r="F196" s="62" t="s">
        <v>569</v>
      </c>
      <c r="G196" s="102"/>
      <c r="H196" s="132" t="s">
        <v>528</v>
      </c>
    </row>
    <row r="197" spans="1:8" ht="15.5" x14ac:dyDescent="0.35">
      <c r="A197" s="130" t="s">
        <v>118</v>
      </c>
      <c r="B197" s="131">
        <v>100</v>
      </c>
      <c r="C197" s="57"/>
      <c r="D197" s="130" t="s">
        <v>153</v>
      </c>
      <c r="E197" s="130" t="s">
        <v>308</v>
      </c>
      <c r="F197" s="62" t="s">
        <v>573</v>
      </c>
      <c r="G197" s="101"/>
      <c r="H197" s="132" t="s">
        <v>528</v>
      </c>
    </row>
    <row r="198" spans="1:8" ht="15.5" x14ac:dyDescent="0.35">
      <c r="A198" s="57" t="s">
        <v>118</v>
      </c>
      <c r="B198" s="114" t="s">
        <v>532</v>
      </c>
      <c r="C198" s="57"/>
      <c r="D198" s="130" t="s">
        <v>292</v>
      </c>
      <c r="E198" s="130" t="s">
        <v>72</v>
      </c>
      <c r="F198" s="62" t="s">
        <v>570</v>
      </c>
      <c r="G198" s="101"/>
      <c r="H198" s="132" t="s">
        <v>528</v>
      </c>
    </row>
    <row r="199" spans="1:8" ht="15.5" x14ac:dyDescent="0.35">
      <c r="A199" s="130" t="s">
        <v>118</v>
      </c>
      <c r="B199" s="131">
        <v>157</v>
      </c>
      <c r="C199" s="57"/>
      <c r="D199" s="130" t="s">
        <v>203</v>
      </c>
      <c r="E199" s="130" t="s">
        <v>308</v>
      </c>
      <c r="F199" s="62" t="s">
        <v>565</v>
      </c>
      <c r="G199" s="101"/>
      <c r="H199" s="132" t="s">
        <v>528</v>
      </c>
    </row>
    <row r="200" spans="1:8" ht="15.5" x14ac:dyDescent="0.35">
      <c r="A200" s="130" t="s">
        <v>118</v>
      </c>
      <c r="B200" s="131">
        <v>42</v>
      </c>
      <c r="C200" s="57"/>
      <c r="D200" s="130" t="s">
        <v>363</v>
      </c>
      <c r="E200" s="130" t="s">
        <v>73</v>
      </c>
      <c r="F200" s="62" t="s">
        <v>574</v>
      </c>
      <c r="G200" s="101"/>
      <c r="H200" s="132" t="s">
        <v>528</v>
      </c>
    </row>
    <row r="201" spans="1:8" ht="15.5" x14ac:dyDescent="0.35">
      <c r="A201" s="133" t="s">
        <v>551</v>
      </c>
      <c r="B201" s="134">
        <v>200</v>
      </c>
      <c r="C201" s="57"/>
      <c r="D201" s="133" t="s">
        <v>552</v>
      </c>
      <c r="E201" s="113" t="s">
        <v>308</v>
      </c>
      <c r="F201" s="62" t="s">
        <v>574</v>
      </c>
      <c r="G201" s="101"/>
      <c r="H201" s="132" t="s">
        <v>528</v>
      </c>
    </row>
    <row r="202" spans="1:8" ht="15.5" x14ac:dyDescent="0.35">
      <c r="A202" s="130" t="s">
        <v>118</v>
      </c>
      <c r="B202" s="131">
        <v>45</v>
      </c>
      <c r="C202" s="57"/>
      <c r="D202" s="130" t="s">
        <v>127</v>
      </c>
      <c r="E202" s="130" t="s">
        <v>73</v>
      </c>
      <c r="F202" s="62" t="s">
        <v>576</v>
      </c>
      <c r="G202" s="101"/>
      <c r="H202" s="132" t="s">
        <v>528</v>
      </c>
    </row>
    <row r="203" spans="1:8" ht="15.5" x14ac:dyDescent="0.35">
      <c r="A203" s="89" t="s">
        <v>118</v>
      </c>
      <c r="B203" s="57" t="s">
        <v>575</v>
      </c>
      <c r="C203" s="133"/>
      <c r="D203" s="141" t="s">
        <v>640</v>
      </c>
      <c r="E203" s="133" t="s">
        <v>308</v>
      </c>
      <c r="F203" s="129" t="s">
        <v>576</v>
      </c>
      <c r="G203" s="101"/>
      <c r="H203" s="132" t="s">
        <v>528</v>
      </c>
    </row>
    <row r="204" spans="1:8" ht="15.5" x14ac:dyDescent="0.35">
      <c r="A204" s="130" t="s">
        <v>118</v>
      </c>
      <c r="B204" s="131">
        <v>53</v>
      </c>
      <c r="C204" s="57"/>
      <c r="D204" s="130" t="s">
        <v>339</v>
      </c>
      <c r="E204" s="130" t="s">
        <v>548</v>
      </c>
      <c r="F204" s="62" t="s">
        <v>571</v>
      </c>
      <c r="G204" s="101"/>
      <c r="H204" s="132" t="s">
        <v>528</v>
      </c>
    </row>
    <row r="205" spans="1:8" ht="15.5" x14ac:dyDescent="0.35">
      <c r="A205" s="130" t="s">
        <v>118</v>
      </c>
      <c r="B205" s="131">
        <v>195</v>
      </c>
      <c r="C205" s="57"/>
      <c r="D205" s="130" t="s">
        <v>291</v>
      </c>
      <c r="E205" s="130" t="s">
        <v>72</v>
      </c>
      <c r="F205" s="62" t="s">
        <v>571</v>
      </c>
      <c r="G205" s="101"/>
      <c r="H205" s="132" t="s">
        <v>528</v>
      </c>
    </row>
    <row r="206" spans="1:8" ht="15.5" x14ac:dyDescent="0.35">
      <c r="A206" s="133" t="s">
        <v>118</v>
      </c>
      <c r="B206" s="134">
        <v>177</v>
      </c>
      <c r="C206" s="57"/>
      <c r="D206" s="133" t="s">
        <v>178</v>
      </c>
      <c r="E206" s="113" t="s">
        <v>75</v>
      </c>
      <c r="F206" s="62" t="s">
        <v>455</v>
      </c>
      <c r="G206" s="103"/>
      <c r="H206" s="132" t="s">
        <v>528</v>
      </c>
    </row>
    <row r="207" spans="1:8" ht="15.5" x14ac:dyDescent="0.35">
      <c r="A207" s="133" t="s">
        <v>118</v>
      </c>
      <c r="B207" s="134">
        <v>188</v>
      </c>
      <c r="C207" s="57"/>
      <c r="D207" s="133" t="s">
        <v>302</v>
      </c>
      <c r="E207" s="113" t="s">
        <v>75</v>
      </c>
      <c r="F207" s="62" t="s">
        <v>455</v>
      </c>
      <c r="G207" s="101"/>
      <c r="H207" s="132" t="s">
        <v>528</v>
      </c>
    </row>
    <row r="208" spans="1:8" ht="15.5" x14ac:dyDescent="0.35">
      <c r="A208" s="130" t="s">
        <v>118</v>
      </c>
      <c r="B208" s="131">
        <v>44</v>
      </c>
      <c r="C208" s="57"/>
      <c r="D208" s="130" t="s">
        <v>364</v>
      </c>
      <c r="E208" s="130" t="s">
        <v>73</v>
      </c>
      <c r="F208" s="62" t="s">
        <v>577</v>
      </c>
      <c r="G208" s="101"/>
      <c r="H208" s="132" t="s">
        <v>528</v>
      </c>
    </row>
    <row r="209" spans="1:17" ht="15.5" x14ac:dyDescent="0.35">
      <c r="A209" s="130" t="s">
        <v>118</v>
      </c>
      <c r="B209" s="131">
        <v>47</v>
      </c>
      <c r="C209" s="57"/>
      <c r="D209" s="130" t="s">
        <v>128</v>
      </c>
      <c r="E209" s="130" t="s">
        <v>73</v>
      </c>
      <c r="F209" s="62" t="s">
        <v>577</v>
      </c>
      <c r="G209" s="101"/>
      <c r="H209" s="132" t="s">
        <v>528</v>
      </c>
    </row>
    <row r="210" spans="1:17" ht="15.5" x14ac:dyDescent="0.35">
      <c r="A210" s="130" t="s">
        <v>118</v>
      </c>
      <c r="B210" s="131">
        <v>54</v>
      </c>
      <c r="C210" s="57"/>
      <c r="D210" s="130" t="s">
        <v>340</v>
      </c>
      <c r="E210" s="130" t="s">
        <v>548</v>
      </c>
      <c r="F210" s="62" t="s">
        <v>456</v>
      </c>
      <c r="G210" s="102"/>
      <c r="H210" s="132" t="s">
        <v>528</v>
      </c>
      <c r="J210" s="130" t="s">
        <v>118</v>
      </c>
      <c r="K210" s="131">
        <v>43</v>
      </c>
      <c r="L210" s="57"/>
      <c r="M210" s="130" t="s">
        <v>126</v>
      </c>
      <c r="N210" s="130" t="s">
        <v>73</v>
      </c>
      <c r="O210" s="62"/>
      <c r="P210" s="101"/>
      <c r="Q210" s="132" t="s">
        <v>528</v>
      </c>
    </row>
    <row r="211" spans="1:17" ht="15.5" x14ac:dyDescent="0.35">
      <c r="A211" s="133" t="s">
        <v>118</v>
      </c>
      <c r="B211" s="134">
        <v>183</v>
      </c>
      <c r="C211" s="57"/>
      <c r="D211" s="133" t="s">
        <v>177</v>
      </c>
      <c r="E211" s="113" t="s">
        <v>75</v>
      </c>
      <c r="F211" s="62" t="s">
        <v>456</v>
      </c>
      <c r="G211" s="101"/>
      <c r="H211" s="132" t="s">
        <v>528</v>
      </c>
      <c r="J211" s="130" t="s">
        <v>118</v>
      </c>
      <c r="K211" s="131">
        <v>98</v>
      </c>
      <c r="L211" s="57"/>
      <c r="M211" s="130" t="s">
        <v>334</v>
      </c>
      <c r="N211" s="130" t="s">
        <v>308</v>
      </c>
      <c r="O211" s="62"/>
      <c r="P211" s="106"/>
      <c r="Q211" s="132" t="s">
        <v>528</v>
      </c>
    </row>
    <row r="212" spans="1:17" ht="15.5" x14ac:dyDescent="0.35">
      <c r="A212" s="130" t="s">
        <v>118</v>
      </c>
      <c r="B212" s="131">
        <v>52</v>
      </c>
      <c r="C212" s="57"/>
      <c r="D212" s="130" t="s">
        <v>338</v>
      </c>
      <c r="E212" s="130" t="s">
        <v>548</v>
      </c>
      <c r="F212" s="62" t="s">
        <v>578</v>
      </c>
      <c r="G212" s="101"/>
      <c r="H212" s="132" t="s">
        <v>528</v>
      </c>
      <c r="J212" s="130" t="s">
        <v>118</v>
      </c>
      <c r="K212" s="131">
        <v>152</v>
      </c>
      <c r="L212" s="57"/>
      <c r="M212" s="130" t="s">
        <v>154</v>
      </c>
      <c r="N212" s="130" t="s">
        <v>308</v>
      </c>
      <c r="O212" s="62"/>
      <c r="P212" s="106"/>
      <c r="Q212" s="132" t="s">
        <v>528</v>
      </c>
    </row>
    <row r="213" spans="1:17" ht="15.5" x14ac:dyDescent="0.35">
      <c r="A213" s="133" t="s">
        <v>118</v>
      </c>
      <c r="B213" s="134">
        <v>199</v>
      </c>
      <c r="C213" s="57"/>
      <c r="D213" s="133" t="s">
        <v>550</v>
      </c>
      <c r="E213" s="113" t="s">
        <v>308</v>
      </c>
      <c r="F213" s="62" t="s">
        <v>579</v>
      </c>
      <c r="G213" s="101"/>
      <c r="H213" s="132" t="s">
        <v>528</v>
      </c>
      <c r="J213" s="130" t="s">
        <v>118</v>
      </c>
      <c r="K213" s="131">
        <v>154</v>
      </c>
      <c r="L213" s="57"/>
      <c r="M213" s="130" t="s">
        <v>335</v>
      </c>
      <c r="N213" s="130" t="s">
        <v>308</v>
      </c>
      <c r="O213" s="62"/>
      <c r="P213" s="106"/>
      <c r="Q213" s="132" t="s">
        <v>528</v>
      </c>
    </row>
    <row r="214" spans="1:17" ht="15.5" x14ac:dyDescent="0.35">
      <c r="A214" s="130" t="s">
        <v>118</v>
      </c>
      <c r="B214" s="131">
        <v>99</v>
      </c>
      <c r="C214" s="57"/>
      <c r="D214" s="130" t="s">
        <v>152</v>
      </c>
      <c r="E214" s="130" t="s">
        <v>308</v>
      </c>
      <c r="F214" s="62" t="s">
        <v>566</v>
      </c>
      <c r="G214" s="106"/>
      <c r="H214" s="132" t="s">
        <v>528</v>
      </c>
      <c r="J214" s="57" t="s">
        <v>118</v>
      </c>
      <c r="K214" s="117">
        <v>161</v>
      </c>
      <c r="L214" s="57"/>
      <c r="M214" s="95" t="s">
        <v>306</v>
      </c>
      <c r="N214" s="95" t="s">
        <v>74</v>
      </c>
      <c r="O214" s="62"/>
      <c r="P214" s="101"/>
      <c r="Q214" s="132" t="s">
        <v>528</v>
      </c>
    </row>
    <row r="215" spans="1:17" ht="15.75" customHeight="1" x14ac:dyDescent="0.35">
      <c r="A215" s="133" t="s">
        <v>118</v>
      </c>
      <c r="B215" s="134">
        <v>182</v>
      </c>
      <c r="C215" s="57"/>
      <c r="D215" s="133" t="s">
        <v>176</v>
      </c>
      <c r="E215" s="113" t="s">
        <v>75</v>
      </c>
      <c r="F215" s="62" t="s">
        <v>566</v>
      </c>
      <c r="G215" s="101"/>
      <c r="H215" s="132" t="s">
        <v>528</v>
      </c>
      <c r="J215" s="133" t="s">
        <v>118</v>
      </c>
      <c r="K215" s="134">
        <v>181</v>
      </c>
      <c r="L215" s="57"/>
      <c r="M215" s="133" t="s">
        <v>301</v>
      </c>
      <c r="N215" s="113" t="s">
        <v>75</v>
      </c>
      <c r="O215" s="62"/>
      <c r="P215" s="101"/>
      <c r="Q215" s="132" t="s">
        <v>528</v>
      </c>
    </row>
    <row r="216" spans="1:17" ht="15.5" x14ac:dyDescent="0.35">
      <c r="A216" s="133" t="s">
        <v>118</v>
      </c>
      <c r="B216" s="134">
        <v>198</v>
      </c>
      <c r="C216" s="57"/>
      <c r="D216" s="133" t="s">
        <v>549</v>
      </c>
      <c r="E216" s="113" t="s">
        <v>308</v>
      </c>
      <c r="F216" s="62" t="s">
        <v>567</v>
      </c>
      <c r="G216" s="101"/>
      <c r="H216" s="132" t="s">
        <v>528</v>
      </c>
    </row>
    <row r="217" spans="1:17" ht="15.5" x14ac:dyDescent="0.35">
      <c r="A217" s="57" t="s">
        <v>118</v>
      </c>
      <c r="B217" s="120" t="s">
        <v>527</v>
      </c>
      <c r="C217" s="57"/>
      <c r="D217" s="133" t="s">
        <v>170</v>
      </c>
      <c r="E217" s="113" t="s">
        <v>75</v>
      </c>
      <c r="F217" s="62" t="s">
        <v>567</v>
      </c>
      <c r="G217" s="103"/>
      <c r="H217" s="132" t="s">
        <v>528</v>
      </c>
    </row>
    <row r="218" spans="1:17" ht="15.5" x14ac:dyDescent="0.35">
      <c r="A218" s="133" t="s">
        <v>118</v>
      </c>
      <c r="B218" s="134">
        <v>185</v>
      </c>
      <c r="C218" s="57"/>
      <c r="D218" s="133" t="s">
        <v>171</v>
      </c>
      <c r="E218" s="113" t="s">
        <v>75</v>
      </c>
      <c r="F218" s="62" t="s">
        <v>568</v>
      </c>
      <c r="G218" s="101"/>
      <c r="H218" s="132" t="s">
        <v>528</v>
      </c>
    </row>
    <row r="219" spans="1:17" ht="15.5" x14ac:dyDescent="0.35">
      <c r="A219" s="130" t="s">
        <v>118</v>
      </c>
      <c r="B219" s="131">
        <v>51</v>
      </c>
      <c r="C219" s="57"/>
      <c r="D219" s="130" t="s">
        <v>181</v>
      </c>
      <c r="E219" s="130" t="s">
        <v>548</v>
      </c>
      <c r="F219" s="62" t="s">
        <v>449</v>
      </c>
      <c r="G219" s="101"/>
      <c r="H219" s="132" t="s">
        <v>528</v>
      </c>
    </row>
    <row r="220" spans="1:17" ht="15.5" x14ac:dyDescent="0.35">
      <c r="A220" s="130" t="s">
        <v>118</v>
      </c>
      <c r="B220" s="131">
        <v>153</v>
      </c>
      <c r="C220" s="57"/>
      <c r="D220" s="130" t="s">
        <v>155</v>
      </c>
      <c r="E220" s="130" t="s">
        <v>308</v>
      </c>
      <c r="F220" s="62" t="s">
        <v>449</v>
      </c>
      <c r="G220" s="106"/>
      <c r="H220" s="132" t="s">
        <v>528</v>
      </c>
    </row>
    <row r="221" spans="1:17" ht="15.5" x14ac:dyDescent="0.35">
      <c r="A221" s="130" t="s">
        <v>118</v>
      </c>
      <c r="B221" s="131">
        <v>41</v>
      </c>
      <c r="C221" s="57"/>
      <c r="D221" s="130" t="s">
        <v>362</v>
      </c>
      <c r="E221" s="130" t="s">
        <v>73</v>
      </c>
      <c r="F221" s="62" t="s">
        <v>457</v>
      </c>
      <c r="G221" s="101"/>
      <c r="H221" s="132" t="s">
        <v>528</v>
      </c>
    </row>
    <row r="222" spans="1:17" ht="15.5" x14ac:dyDescent="0.35">
      <c r="A222" s="130" t="s">
        <v>118</v>
      </c>
      <c r="B222" s="131">
        <v>98</v>
      </c>
      <c r="C222" s="57"/>
      <c r="D222" s="130" t="s">
        <v>334</v>
      </c>
      <c r="E222" s="130" t="s">
        <v>308</v>
      </c>
      <c r="F222" s="62" t="s">
        <v>457</v>
      </c>
      <c r="G222" s="106"/>
      <c r="H222" s="132" t="s">
        <v>528</v>
      </c>
    </row>
    <row r="223" spans="1:17" ht="15.5" x14ac:dyDescent="0.35">
      <c r="A223" s="133" t="s">
        <v>118</v>
      </c>
      <c r="B223" s="134">
        <v>186</v>
      </c>
      <c r="C223" s="57"/>
      <c r="D223" s="133" t="s">
        <v>172</v>
      </c>
      <c r="E223" s="113" t="s">
        <v>75</v>
      </c>
      <c r="F223" s="62" t="s">
        <v>457</v>
      </c>
      <c r="G223" s="101"/>
      <c r="H223" s="132" t="s">
        <v>528</v>
      </c>
    </row>
    <row r="224" spans="1:17" ht="15.5" x14ac:dyDescent="0.35">
      <c r="A224" s="130" t="s">
        <v>118</v>
      </c>
      <c r="B224" s="131">
        <v>40</v>
      </c>
      <c r="C224" s="57"/>
      <c r="D224" s="130" t="s">
        <v>361</v>
      </c>
      <c r="E224" s="130" t="s">
        <v>73</v>
      </c>
      <c r="F224" s="62" t="s">
        <v>559</v>
      </c>
      <c r="G224" s="101"/>
      <c r="H224" s="132" t="s">
        <v>528</v>
      </c>
    </row>
    <row r="225" spans="1:8" ht="15.5" x14ac:dyDescent="0.35">
      <c r="A225" s="133" t="s">
        <v>118</v>
      </c>
      <c r="B225" s="134">
        <v>145</v>
      </c>
      <c r="C225" s="57"/>
      <c r="D225" s="133" t="s">
        <v>553</v>
      </c>
      <c r="E225" s="113" t="s">
        <v>308</v>
      </c>
      <c r="F225" s="62" t="s">
        <v>460</v>
      </c>
      <c r="G225" s="101"/>
      <c r="H225" s="132" t="s">
        <v>528</v>
      </c>
    </row>
    <row r="227" spans="1:8" ht="15.5" x14ac:dyDescent="0.35">
      <c r="A227" s="57"/>
      <c r="B227" s="57"/>
      <c r="C227" s="57"/>
      <c r="D227" s="57"/>
      <c r="E227" s="57"/>
      <c r="F227" s="62"/>
      <c r="G227" s="101"/>
      <c r="H227" s="101"/>
    </row>
    <row r="228" spans="1:8" ht="15.5" x14ac:dyDescent="0.35">
      <c r="A228" s="57"/>
      <c r="B228" s="57"/>
      <c r="C228" s="57"/>
      <c r="D228" s="57"/>
      <c r="E228" s="57"/>
      <c r="F228" s="62"/>
      <c r="G228" s="101"/>
      <c r="H228" s="101"/>
    </row>
    <row r="229" spans="1:8" ht="15.5" x14ac:dyDescent="0.35">
      <c r="A229" s="130" t="s">
        <v>116</v>
      </c>
      <c r="B229" s="131">
        <v>154</v>
      </c>
      <c r="C229" s="57"/>
      <c r="D229" s="130" t="s">
        <v>335</v>
      </c>
      <c r="E229" s="130" t="s">
        <v>308</v>
      </c>
      <c r="F229" s="62"/>
      <c r="G229" s="101"/>
      <c r="H229" s="132" t="s">
        <v>528</v>
      </c>
    </row>
    <row r="235" spans="1:8" ht="15.5" x14ac:dyDescent="0.35">
      <c r="A235" s="133" t="s">
        <v>208</v>
      </c>
      <c r="B235" s="134">
        <v>180</v>
      </c>
      <c r="C235" s="57"/>
      <c r="D235" s="133" t="s">
        <v>300</v>
      </c>
      <c r="E235" s="113" t="s">
        <v>75</v>
      </c>
      <c r="F235" s="62"/>
      <c r="G235" s="101"/>
      <c r="H235" s="132" t="s">
        <v>528</v>
      </c>
    </row>
    <row r="238" spans="1:8" ht="15.5" x14ac:dyDescent="0.35">
      <c r="A238" s="133" t="s">
        <v>208</v>
      </c>
      <c r="B238" s="134">
        <v>180</v>
      </c>
      <c r="C238" s="57"/>
      <c r="D238" s="133" t="s">
        <v>300</v>
      </c>
      <c r="E238" s="113" t="s">
        <v>75</v>
      </c>
      <c r="F238" s="62" t="s">
        <v>620</v>
      </c>
      <c r="G238" s="101"/>
      <c r="H238" s="132" t="s">
        <v>528</v>
      </c>
    </row>
    <row r="239" spans="1:8" ht="15.5" x14ac:dyDescent="0.35">
      <c r="A239" s="133" t="s">
        <v>208</v>
      </c>
      <c r="B239" s="134">
        <v>198</v>
      </c>
      <c r="C239" s="57"/>
      <c r="D239" s="133" t="s">
        <v>549</v>
      </c>
      <c r="E239" s="113" t="s">
        <v>308</v>
      </c>
      <c r="F239" s="62" t="s">
        <v>619</v>
      </c>
      <c r="G239" s="101"/>
      <c r="H239" s="132" t="s">
        <v>528</v>
      </c>
    </row>
    <row r="240" spans="1:8" ht="15.5" x14ac:dyDescent="0.35">
      <c r="A240" s="130" t="s">
        <v>208</v>
      </c>
      <c r="B240" s="131">
        <v>156</v>
      </c>
      <c r="C240" s="57"/>
      <c r="D240" s="130" t="s">
        <v>156</v>
      </c>
      <c r="E240" s="130" t="s">
        <v>308</v>
      </c>
      <c r="F240" s="62" t="s">
        <v>622</v>
      </c>
      <c r="G240" s="106"/>
      <c r="H240" s="132" t="s">
        <v>528</v>
      </c>
    </row>
    <row r="241" spans="1:8" ht="15.5" x14ac:dyDescent="0.35">
      <c r="A241" s="130" t="s">
        <v>208</v>
      </c>
      <c r="B241" s="131">
        <v>158</v>
      </c>
      <c r="C241" s="57"/>
      <c r="D241" s="130" t="s">
        <v>336</v>
      </c>
      <c r="E241" s="130" t="s">
        <v>308</v>
      </c>
      <c r="F241" s="62" t="s">
        <v>621</v>
      </c>
      <c r="G241" s="101"/>
      <c r="H241" s="132" t="s">
        <v>528</v>
      </c>
    </row>
    <row r="242" spans="1:8" ht="15.5" x14ac:dyDescent="0.35">
      <c r="A242" s="133" t="s">
        <v>23</v>
      </c>
      <c r="B242" s="134">
        <v>187</v>
      </c>
      <c r="C242" s="57"/>
      <c r="D242" s="133" t="s">
        <v>174</v>
      </c>
      <c r="E242" s="113" t="s">
        <v>75</v>
      </c>
      <c r="F242" s="62"/>
      <c r="G242" s="101"/>
      <c r="H242" s="132" t="s">
        <v>528</v>
      </c>
    </row>
    <row r="243" spans="1:8" ht="15.5" x14ac:dyDescent="0.35">
      <c r="A243" s="57" t="s">
        <v>1</v>
      </c>
      <c r="B243" s="114" t="s">
        <v>532</v>
      </c>
      <c r="C243" s="57"/>
      <c r="D243" s="130" t="s">
        <v>292</v>
      </c>
      <c r="E243" s="130" t="s">
        <v>72</v>
      </c>
      <c r="F243" s="62" t="s">
        <v>645</v>
      </c>
      <c r="G243" s="101"/>
      <c r="H243" s="132" t="s">
        <v>528</v>
      </c>
    </row>
    <row r="244" spans="1:8" ht="15.5" x14ac:dyDescent="0.35">
      <c r="A244" s="133" t="s">
        <v>1</v>
      </c>
      <c r="B244" s="134">
        <v>183</v>
      </c>
      <c r="C244" s="57"/>
      <c r="D244" s="133" t="s">
        <v>177</v>
      </c>
      <c r="E244" s="113" t="s">
        <v>75</v>
      </c>
      <c r="F244" s="62" t="s">
        <v>634</v>
      </c>
      <c r="G244" s="101"/>
      <c r="H244" s="132" t="s">
        <v>528</v>
      </c>
    </row>
    <row r="245" spans="1:8" ht="15.5" x14ac:dyDescent="0.35">
      <c r="A245" s="57" t="s">
        <v>1</v>
      </c>
      <c r="B245" s="117">
        <v>161</v>
      </c>
      <c r="C245" s="57"/>
      <c r="D245" s="95" t="s">
        <v>306</v>
      </c>
      <c r="E245" s="95" t="s">
        <v>74</v>
      </c>
      <c r="F245" s="62" t="s">
        <v>630</v>
      </c>
      <c r="G245" s="101"/>
      <c r="H245" s="132" t="s">
        <v>528</v>
      </c>
    </row>
    <row r="246" spans="1:8" ht="15.5" x14ac:dyDescent="0.35">
      <c r="A246" s="130" t="s">
        <v>1</v>
      </c>
      <c r="B246" s="131">
        <v>159</v>
      </c>
      <c r="C246" s="57"/>
      <c r="D246" s="130" t="s">
        <v>157</v>
      </c>
      <c r="E246" s="130" t="s">
        <v>308</v>
      </c>
      <c r="F246" s="62" t="s">
        <v>629</v>
      </c>
      <c r="G246" s="101"/>
      <c r="H246" s="132" t="s">
        <v>528</v>
      </c>
    </row>
    <row r="247" spans="1:8" ht="15.5" x14ac:dyDescent="0.35">
      <c r="A247" s="133" t="s">
        <v>1</v>
      </c>
      <c r="B247" s="134">
        <v>182</v>
      </c>
      <c r="C247" s="57"/>
      <c r="D247" s="133" t="s">
        <v>176</v>
      </c>
      <c r="E247" s="113" t="s">
        <v>75</v>
      </c>
      <c r="F247" s="62" t="s">
        <v>635</v>
      </c>
      <c r="G247" s="101"/>
      <c r="H247" s="132" t="s">
        <v>528</v>
      </c>
    </row>
    <row r="248" spans="1:8" ht="15.5" x14ac:dyDescent="0.35">
      <c r="A248" s="130" t="s">
        <v>1</v>
      </c>
      <c r="B248" s="131">
        <v>195</v>
      </c>
      <c r="C248" s="57"/>
      <c r="D248" s="130" t="s">
        <v>291</v>
      </c>
      <c r="E248" s="130" t="s">
        <v>72</v>
      </c>
      <c r="F248" s="62" t="s">
        <v>644</v>
      </c>
      <c r="G248" s="101"/>
      <c r="H248" s="132" t="s">
        <v>528</v>
      </c>
    </row>
    <row r="249" spans="1:8" ht="15.75" customHeight="1" x14ac:dyDescent="0.35">
      <c r="A249" s="130" t="s">
        <v>1</v>
      </c>
      <c r="B249" s="131">
        <v>157</v>
      </c>
      <c r="C249" s="57"/>
      <c r="D249" s="130" t="s">
        <v>203</v>
      </c>
      <c r="E249" s="130" t="s">
        <v>308</v>
      </c>
      <c r="F249" s="62" t="s">
        <v>631</v>
      </c>
      <c r="G249" s="101"/>
      <c r="H249" s="132" t="s">
        <v>528</v>
      </c>
    </row>
    <row r="250" spans="1:8" ht="15.5" x14ac:dyDescent="0.35">
      <c r="A250" s="89" t="s">
        <v>1</v>
      </c>
      <c r="B250" s="57" t="s">
        <v>575</v>
      </c>
      <c r="C250" s="133"/>
      <c r="D250" s="141" t="s">
        <v>640</v>
      </c>
      <c r="E250" s="133" t="s">
        <v>308</v>
      </c>
      <c r="F250" s="129" t="s">
        <v>641</v>
      </c>
      <c r="G250" s="101"/>
      <c r="H250" s="132" t="s">
        <v>528</v>
      </c>
    </row>
    <row r="251" spans="1:8" ht="15.5" x14ac:dyDescent="0.35">
      <c r="A251" s="133" t="s">
        <v>1</v>
      </c>
      <c r="B251" s="134">
        <v>200</v>
      </c>
      <c r="C251" s="57"/>
      <c r="D251" s="133" t="s">
        <v>552</v>
      </c>
      <c r="E251" s="113" t="s">
        <v>308</v>
      </c>
      <c r="F251" s="62" t="s">
        <v>642</v>
      </c>
      <c r="G251" s="101"/>
      <c r="H251" s="132" t="s">
        <v>528</v>
      </c>
    </row>
    <row r="252" spans="1:8" ht="15.5" x14ac:dyDescent="0.35">
      <c r="A252" s="130" t="s">
        <v>1</v>
      </c>
      <c r="B252" s="131">
        <v>51</v>
      </c>
      <c r="C252" s="57"/>
      <c r="D252" s="130" t="s">
        <v>181</v>
      </c>
      <c r="E252" s="130" t="s">
        <v>548</v>
      </c>
      <c r="F252" s="62" t="s">
        <v>639</v>
      </c>
      <c r="G252" s="101"/>
      <c r="H252" s="132" t="s">
        <v>528</v>
      </c>
    </row>
    <row r="253" spans="1:8" ht="15.5" x14ac:dyDescent="0.35">
      <c r="A253" s="130" t="s">
        <v>1</v>
      </c>
      <c r="B253" s="131">
        <v>153</v>
      </c>
      <c r="C253" s="57"/>
      <c r="D253" s="130" t="s">
        <v>155</v>
      </c>
      <c r="E253" s="130" t="s">
        <v>308</v>
      </c>
      <c r="F253" s="62" t="s">
        <v>632</v>
      </c>
      <c r="G253" s="106"/>
      <c r="H253" s="132" t="s">
        <v>528</v>
      </c>
    </row>
    <row r="254" spans="1:8" ht="15.5" x14ac:dyDescent="0.35">
      <c r="A254" s="130" t="s">
        <v>1</v>
      </c>
      <c r="B254" s="131">
        <v>53</v>
      </c>
      <c r="C254" s="57"/>
      <c r="D254" s="130" t="s">
        <v>339</v>
      </c>
      <c r="E254" s="130" t="s">
        <v>548</v>
      </c>
      <c r="F254" s="62" t="s">
        <v>436</v>
      </c>
      <c r="G254" s="105"/>
      <c r="H254" s="132" t="s">
        <v>528</v>
      </c>
    </row>
    <row r="255" spans="1:8" ht="15.5" x14ac:dyDescent="0.35">
      <c r="A255" s="130" t="s">
        <v>1</v>
      </c>
      <c r="B255" s="131">
        <v>98</v>
      </c>
      <c r="C255" s="57"/>
      <c r="D255" s="130" t="s">
        <v>334</v>
      </c>
      <c r="E255" s="130" t="s">
        <v>308</v>
      </c>
      <c r="F255" s="62" t="s">
        <v>628</v>
      </c>
      <c r="G255" s="106"/>
      <c r="H255" s="132" t="s">
        <v>528</v>
      </c>
    </row>
    <row r="256" spans="1:8" ht="15.5" x14ac:dyDescent="0.35">
      <c r="A256" s="133" t="s">
        <v>1</v>
      </c>
      <c r="B256" s="134">
        <v>199</v>
      </c>
      <c r="C256" s="57"/>
      <c r="D256" s="133" t="s">
        <v>550</v>
      </c>
      <c r="E256" s="113" t="s">
        <v>308</v>
      </c>
      <c r="F256" s="62" t="s">
        <v>643</v>
      </c>
      <c r="G256" s="101"/>
      <c r="H256" s="132" t="s">
        <v>528</v>
      </c>
    </row>
    <row r="257" spans="1:8" ht="15.5" x14ac:dyDescent="0.35">
      <c r="A257" s="133" t="s">
        <v>1</v>
      </c>
      <c r="B257" s="134">
        <v>185</v>
      </c>
      <c r="C257" s="57"/>
      <c r="D257" s="133" t="s">
        <v>171</v>
      </c>
      <c r="E257" s="113" t="s">
        <v>75</v>
      </c>
      <c r="F257" s="62" t="s">
        <v>638</v>
      </c>
      <c r="G257" s="101"/>
      <c r="H257" s="132" t="s">
        <v>528</v>
      </c>
    </row>
    <row r="258" spans="1:8" ht="15" customHeight="1" x14ac:dyDescent="0.35">
      <c r="A258" s="130" t="s">
        <v>1</v>
      </c>
      <c r="B258" s="131">
        <v>46</v>
      </c>
      <c r="C258" s="57"/>
      <c r="D258" s="130" t="s">
        <v>365</v>
      </c>
      <c r="E258" s="130" t="s">
        <v>73</v>
      </c>
      <c r="F258" s="62" t="s">
        <v>637</v>
      </c>
      <c r="G258" s="101"/>
      <c r="H258" s="132" t="s">
        <v>528</v>
      </c>
    </row>
    <row r="259" spans="1:8" ht="15" customHeight="1" x14ac:dyDescent="0.35">
      <c r="A259" s="130" t="s">
        <v>1</v>
      </c>
      <c r="B259" s="131">
        <v>99</v>
      </c>
      <c r="C259" s="57"/>
      <c r="D259" s="130" t="s">
        <v>152</v>
      </c>
      <c r="E259" s="130" t="s">
        <v>308</v>
      </c>
      <c r="F259" s="62" t="s">
        <v>636</v>
      </c>
      <c r="G259" s="106"/>
      <c r="H259" s="132" t="s">
        <v>528</v>
      </c>
    </row>
    <row r="260" spans="1:8" ht="15" customHeight="1" x14ac:dyDescent="0.35">
      <c r="A260" s="133" t="s">
        <v>1</v>
      </c>
      <c r="B260" s="134">
        <v>145</v>
      </c>
      <c r="C260" s="57"/>
      <c r="D260" s="133" t="s">
        <v>553</v>
      </c>
      <c r="E260" s="113" t="s">
        <v>308</v>
      </c>
      <c r="F260" s="62" t="s">
        <v>633</v>
      </c>
      <c r="G260" s="101"/>
      <c r="H260" s="132" t="s">
        <v>528</v>
      </c>
    </row>
    <row r="261" spans="1:8" ht="15" customHeight="1" x14ac:dyDescent="0.35">
      <c r="A261" s="57" t="s">
        <v>1</v>
      </c>
      <c r="B261" s="114" t="s">
        <v>532</v>
      </c>
      <c r="C261" s="57"/>
      <c r="D261" s="130" t="s">
        <v>292</v>
      </c>
      <c r="E261" s="130" t="s">
        <v>72</v>
      </c>
      <c r="F261" s="62"/>
      <c r="G261" s="101"/>
      <c r="H261" s="132" t="s">
        <v>528</v>
      </c>
    </row>
    <row r="262" spans="1:8" ht="15" customHeight="1" x14ac:dyDescent="0.35">
      <c r="A262" s="57" t="s">
        <v>1</v>
      </c>
      <c r="B262" s="114" t="s">
        <v>531</v>
      </c>
      <c r="C262" s="57"/>
      <c r="D262" s="130" t="s">
        <v>291</v>
      </c>
      <c r="E262" s="130" t="s">
        <v>72</v>
      </c>
      <c r="F262" s="62"/>
      <c r="G262" s="101"/>
      <c r="H262" s="132" t="s">
        <v>528</v>
      </c>
    </row>
    <row r="263" spans="1:8" ht="15" customHeight="1" x14ac:dyDescent="0.35">
      <c r="A263" s="133" t="s">
        <v>1</v>
      </c>
      <c r="B263" s="134">
        <v>186</v>
      </c>
      <c r="C263" s="57"/>
      <c r="D263" s="133" t="s">
        <v>172</v>
      </c>
      <c r="E263" s="113" t="s">
        <v>75</v>
      </c>
      <c r="F263" s="62"/>
      <c r="G263" s="101"/>
      <c r="H263" s="132" t="s">
        <v>528</v>
      </c>
    </row>
    <row r="264" spans="1:8" ht="15" customHeight="1" x14ac:dyDescent="0.35">
      <c r="A264" s="133" t="s">
        <v>1</v>
      </c>
      <c r="B264" s="134">
        <v>181</v>
      </c>
      <c r="C264" s="57"/>
      <c r="D264" s="133" t="s">
        <v>301</v>
      </c>
      <c r="E264" s="113" t="s">
        <v>75</v>
      </c>
      <c r="F264" s="62"/>
      <c r="G264" s="101"/>
      <c r="H264" s="132" t="s">
        <v>528</v>
      </c>
    </row>
    <row r="265" spans="1:8" ht="15" customHeight="1" x14ac:dyDescent="0.35">
      <c r="A265" s="133" t="s">
        <v>1</v>
      </c>
      <c r="B265" s="134">
        <v>177</v>
      </c>
      <c r="C265" s="57"/>
      <c r="D265" s="133" t="s">
        <v>178</v>
      </c>
      <c r="E265" s="113" t="s">
        <v>75</v>
      </c>
      <c r="F265" s="62"/>
      <c r="G265" s="103"/>
      <c r="H265" s="132" t="s">
        <v>528</v>
      </c>
    </row>
    <row r="266" spans="1:8" ht="15" customHeight="1" x14ac:dyDescent="0.35">
      <c r="A266" s="130" t="s">
        <v>1</v>
      </c>
      <c r="B266" s="131">
        <v>161</v>
      </c>
      <c r="C266" s="57"/>
      <c r="D266" s="130" t="s">
        <v>306</v>
      </c>
      <c r="E266" s="130" t="s">
        <v>74</v>
      </c>
      <c r="F266" s="62"/>
      <c r="G266" s="106"/>
      <c r="H266" s="132" t="s">
        <v>528</v>
      </c>
    </row>
    <row r="267" spans="1:8" ht="15" customHeight="1" x14ac:dyDescent="0.35">
      <c r="A267" s="130" t="s">
        <v>1</v>
      </c>
      <c r="B267" s="131">
        <v>158</v>
      </c>
      <c r="C267" s="57"/>
      <c r="D267" s="130" t="s">
        <v>336</v>
      </c>
      <c r="E267" s="130" t="s">
        <v>308</v>
      </c>
      <c r="F267" s="62"/>
      <c r="G267" s="101"/>
      <c r="H267" s="132" t="s">
        <v>528</v>
      </c>
    </row>
    <row r="268" spans="1:8" ht="15" customHeight="1" x14ac:dyDescent="0.35">
      <c r="A268" s="130" t="s">
        <v>1</v>
      </c>
      <c r="B268" s="131">
        <v>156</v>
      </c>
      <c r="C268" s="57"/>
      <c r="D268" s="130" t="s">
        <v>156</v>
      </c>
      <c r="E268" s="130" t="s">
        <v>308</v>
      </c>
      <c r="F268" s="62"/>
      <c r="G268" s="106"/>
      <c r="H268" s="132" t="s">
        <v>528</v>
      </c>
    </row>
    <row r="269" spans="1:8" ht="15" customHeight="1" x14ac:dyDescent="0.35">
      <c r="A269" s="130" t="s">
        <v>1</v>
      </c>
      <c r="B269" s="131">
        <v>152</v>
      </c>
      <c r="C269" s="57"/>
      <c r="D269" s="130" t="s">
        <v>154</v>
      </c>
      <c r="E269" s="130" t="s">
        <v>308</v>
      </c>
      <c r="F269" s="62"/>
      <c r="G269" s="106"/>
      <c r="H269" s="132" t="s">
        <v>528</v>
      </c>
    </row>
    <row r="270" spans="1:8" ht="15" customHeight="1" x14ac:dyDescent="0.35">
      <c r="A270" s="130" t="s">
        <v>1</v>
      </c>
      <c r="B270" s="131">
        <v>98</v>
      </c>
      <c r="C270" s="57"/>
      <c r="D270" s="130" t="s">
        <v>334</v>
      </c>
      <c r="E270" s="130" t="s">
        <v>308</v>
      </c>
      <c r="F270" s="62"/>
      <c r="G270" s="106"/>
      <c r="H270" s="132" t="s">
        <v>528</v>
      </c>
    </row>
    <row r="271" spans="1:8" ht="15" customHeight="1" x14ac:dyDescent="0.35">
      <c r="A271" s="130" t="s">
        <v>1</v>
      </c>
      <c r="B271" s="131">
        <v>52</v>
      </c>
      <c r="C271" s="57"/>
      <c r="D271" s="130" t="s">
        <v>338</v>
      </c>
      <c r="E271" s="130" t="s">
        <v>548</v>
      </c>
      <c r="F271" s="62"/>
      <c r="G271" s="106"/>
      <c r="H271" s="132" t="s">
        <v>528</v>
      </c>
    </row>
    <row r="272" spans="1:8" ht="15" customHeight="1" x14ac:dyDescent="0.35">
      <c r="A272" s="133" t="s">
        <v>22</v>
      </c>
      <c r="B272" s="134">
        <v>180</v>
      </c>
      <c r="C272" s="57"/>
      <c r="D272" s="133" t="s">
        <v>300</v>
      </c>
      <c r="E272" s="113" t="s">
        <v>75</v>
      </c>
      <c r="F272" s="62"/>
      <c r="G272" s="101"/>
      <c r="H272" s="132" t="s">
        <v>528</v>
      </c>
    </row>
    <row r="273" spans="1:8" ht="15.5" x14ac:dyDescent="0.35">
      <c r="A273" s="130"/>
      <c r="B273" s="131"/>
      <c r="C273" s="57"/>
      <c r="D273" s="130"/>
      <c r="E273" s="130"/>
      <c r="F273" s="62"/>
      <c r="G273" s="101"/>
      <c r="H273" s="132" t="s">
        <v>528</v>
      </c>
    </row>
    <row r="274" spans="1:8" ht="15.5" x14ac:dyDescent="0.35">
      <c r="A274" s="130" t="s">
        <v>24</v>
      </c>
      <c r="B274" s="131">
        <v>39</v>
      </c>
      <c r="C274" s="57"/>
      <c r="D274" s="130" t="s">
        <v>360</v>
      </c>
      <c r="E274" s="130" t="s">
        <v>73</v>
      </c>
      <c r="F274" s="101">
        <v>14.6</v>
      </c>
      <c r="G274" s="101"/>
      <c r="H274" s="101" t="s">
        <v>529</v>
      </c>
    </row>
    <row r="275" spans="1:8" ht="15.5" x14ac:dyDescent="0.35">
      <c r="A275" s="130" t="s">
        <v>24</v>
      </c>
      <c r="B275" s="131">
        <v>89</v>
      </c>
      <c r="C275" s="57"/>
      <c r="D275" s="130" t="s">
        <v>328</v>
      </c>
      <c r="E275" s="130" t="s">
        <v>308</v>
      </c>
      <c r="F275" s="101">
        <v>14.6</v>
      </c>
      <c r="G275" s="101"/>
      <c r="H275" s="101" t="s">
        <v>529</v>
      </c>
    </row>
    <row r="276" spans="1:8" ht="15.5" x14ac:dyDescent="0.35">
      <c r="A276" s="133" t="s">
        <v>24</v>
      </c>
      <c r="B276" s="115" t="s">
        <v>536</v>
      </c>
      <c r="C276" s="57"/>
      <c r="D276" s="113" t="s">
        <v>303</v>
      </c>
      <c r="E276" s="113" t="s">
        <v>75</v>
      </c>
      <c r="F276" s="101">
        <v>14.7</v>
      </c>
      <c r="G276" s="101"/>
      <c r="H276" s="101" t="s">
        <v>529</v>
      </c>
    </row>
    <row r="277" spans="1:8" ht="15.5" x14ac:dyDescent="0.35">
      <c r="A277" s="57" t="s">
        <v>24</v>
      </c>
      <c r="B277" s="119">
        <v>1</v>
      </c>
      <c r="C277" s="57"/>
      <c r="D277" s="96" t="s">
        <v>544</v>
      </c>
      <c r="E277" s="97" t="s">
        <v>72</v>
      </c>
      <c r="F277" s="106">
        <v>14.8</v>
      </c>
      <c r="G277" s="101"/>
      <c r="H277" s="101" t="s">
        <v>529</v>
      </c>
    </row>
    <row r="278" spans="1:8" ht="15.5" x14ac:dyDescent="0.35">
      <c r="A278" s="130" t="s">
        <v>24</v>
      </c>
      <c r="B278" s="114" t="s">
        <v>326</v>
      </c>
      <c r="C278" s="57"/>
      <c r="D278" s="84" t="s">
        <v>327</v>
      </c>
      <c r="E278" s="84" t="s">
        <v>308</v>
      </c>
      <c r="F278" s="101">
        <v>14.9</v>
      </c>
      <c r="G278" s="101"/>
      <c r="H278" s="101" t="s">
        <v>529</v>
      </c>
    </row>
    <row r="279" spans="1:8" ht="15.5" x14ac:dyDescent="0.35">
      <c r="A279" s="130" t="s">
        <v>24</v>
      </c>
      <c r="B279" s="114" t="s">
        <v>323</v>
      </c>
      <c r="C279" s="57"/>
      <c r="D279" s="84" t="s">
        <v>245</v>
      </c>
      <c r="E279" s="84" t="s">
        <v>308</v>
      </c>
      <c r="F279" s="101">
        <v>15.3</v>
      </c>
      <c r="G279" s="101"/>
      <c r="H279" s="101" t="s">
        <v>529</v>
      </c>
    </row>
    <row r="280" spans="1:8" ht="15.5" x14ac:dyDescent="0.35">
      <c r="A280" s="133" t="s">
        <v>24</v>
      </c>
      <c r="B280" s="115" t="s">
        <v>535</v>
      </c>
      <c r="C280" s="57"/>
      <c r="D280" s="113" t="s">
        <v>269</v>
      </c>
      <c r="E280" s="113" t="s">
        <v>75</v>
      </c>
      <c r="F280" s="101">
        <v>15.6</v>
      </c>
      <c r="G280" s="101"/>
      <c r="H280" s="101" t="s">
        <v>529</v>
      </c>
    </row>
    <row r="281" spans="1:8" ht="15.5" x14ac:dyDescent="0.35">
      <c r="A281" s="130" t="s">
        <v>24</v>
      </c>
      <c r="B281" s="114" t="s">
        <v>355</v>
      </c>
      <c r="C281" s="57"/>
      <c r="D281" s="84" t="s">
        <v>356</v>
      </c>
      <c r="E281" s="84" t="s">
        <v>73</v>
      </c>
      <c r="F281" s="101">
        <v>15.6</v>
      </c>
      <c r="G281" s="101"/>
      <c r="H281" s="101" t="s">
        <v>529</v>
      </c>
    </row>
    <row r="282" spans="1:8" ht="15.5" x14ac:dyDescent="0.35">
      <c r="A282" s="133" t="s">
        <v>24</v>
      </c>
      <c r="B282" s="115" t="s">
        <v>534</v>
      </c>
      <c r="C282" s="57"/>
      <c r="D282" s="113" t="s">
        <v>267</v>
      </c>
      <c r="E282" s="113" t="s">
        <v>75</v>
      </c>
      <c r="F282" s="103">
        <v>16</v>
      </c>
      <c r="G282" s="101"/>
      <c r="H282" s="101" t="s">
        <v>529</v>
      </c>
    </row>
    <row r="283" spans="1:8" ht="15.5" x14ac:dyDescent="0.35">
      <c r="A283" s="130" t="s">
        <v>147</v>
      </c>
      <c r="B283" s="114" t="s">
        <v>325</v>
      </c>
      <c r="C283" s="57"/>
      <c r="D283" s="84" t="s">
        <v>248</v>
      </c>
      <c r="E283" s="84" t="s">
        <v>308</v>
      </c>
      <c r="F283" s="106">
        <v>16.5</v>
      </c>
      <c r="G283" s="101"/>
      <c r="H283" s="101" t="s">
        <v>529</v>
      </c>
    </row>
    <row r="284" spans="1:8" ht="15.5" x14ac:dyDescent="0.35">
      <c r="A284" s="130" t="s">
        <v>24</v>
      </c>
      <c r="B284" s="114" t="s">
        <v>324</v>
      </c>
      <c r="C284" s="57"/>
      <c r="D284" s="84" t="s">
        <v>241</v>
      </c>
      <c r="E284" s="84" t="s">
        <v>308</v>
      </c>
      <c r="F284" s="101"/>
      <c r="G284" s="101"/>
      <c r="H284" s="101" t="s">
        <v>529</v>
      </c>
    </row>
    <row r="285" spans="1:8" ht="15.5" x14ac:dyDescent="0.35">
      <c r="A285" s="130" t="s">
        <v>164</v>
      </c>
      <c r="B285" s="131">
        <v>38</v>
      </c>
      <c r="C285" s="57"/>
      <c r="D285" s="130" t="s">
        <v>359</v>
      </c>
      <c r="E285" s="130" t="s">
        <v>73</v>
      </c>
      <c r="F285" s="62" t="s">
        <v>677</v>
      </c>
      <c r="G285" s="101"/>
      <c r="H285" s="101" t="s">
        <v>529</v>
      </c>
    </row>
    <row r="286" spans="1:8" ht="15.5" x14ac:dyDescent="0.35">
      <c r="A286" s="130" t="s">
        <v>164</v>
      </c>
      <c r="B286" s="131">
        <v>94</v>
      </c>
      <c r="C286" s="57"/>
      <c r="D286" s="130" t="s">
        <v>332</v>
      </c>
      <c r="E286" s="130" t="s">
        <v>308</v>
      </c>
      <c r="F286" s="62" t="s">
        <v>678</v>
      </c>
      <c r="G286" s="101"/>
      <c r="H286" s="101" t="s">
        <v>529</v>
      </c>
    </row>
    <row r="287" spans="1:8" ht="15.5" x14ac:dyDescent="0.35">
      <c r="A287" s="130" t="s">
        <v>164</v>
      </c>
      <c r="B287" s="131">
        <v>95</v>
      </c>
      <c r="C287" s="57"/>
      <c r="D287" s="130" t="s">
        <v>333</v>
      </c>
      <c r="E287" s="130" t="s">
        <v>308</v>
      </c>
      <c r="F287" s="62" t="s">
        <v>679</v>
      </c>
      <c r="G287" s="101"/>
      <c r="H287" s="101" t="s">
        <v>529</v>
      </c>
    </row>
    <row r="288" spans="1:8" ht="15.5" x14ac:dyDescent="0.35">
      <c r="A288" s="130" t="s">
        <v>164</v>
      </c>
      <c r="B288" s="114" t="s">
        <v>357</v>
      </c>
      <c r="C288" s="57"/>
      <c r="D288" s="84" t="s">
        <v>358</v>
      </c>
      <c r="E288" s="84" t="s">
        <v>73</v>
      </c>
      <c r="F288" s="60" t="s">
        <v>680</v>
      </c>
      <c r="G288" s="101"/>
      <c r="H288" s="101" t="s">
        <v>529</v>
      </c>
    </row>
    <row r="289" spans="1:10" ht="15.5" x14ac:dyDescent="0.35">
      <c r="A289" s="57" t="s">
        <v>27</v>
      </c>
      <c r="B289" s="119">
        <v>1</v>
      </c>
      <c r="C289" s="57"/>
      <c r="D289" s="96" t="s">
        <v>544</v>
      </c>
      <c r="E289" s="97" t="s">
        <v>72</v>
      </c>
      <c r="F289" s="106">
        <v>31.7</v>
      </c>
      <c r="G289" s="101"/>
      <c r="H289" s="101" t="s">
        <v>529</v>
      </c>
    </row>
    <row r="290" spans="1:10" ht="15.5" x14ac:dyDescent="0.35">
      <c r="A290" s="130" t="s">
        <v>27</v>
      </c>
      <c r="B290" s="114" t="s">
        <v>326</v>
      </c>
      <c r="C290" s="57"/>
      <c r="D290" s="84" t="s">
        <v>327</v>
      </c>
      <c r="E290" s="84" t="s">
        <v>308</v>
      </c>
      <c r="F290" s="101">
        <v>32.200000000000003</v>
      </c>
      <c r="G290" s="101"/>
      <c r="H290" s="101" t="s">
        <v>529</v>
      </c>
    </row>
    <row r="291" spans="1:10" ht="15.5" x14ac:dyDescent="0.35">
      <c r="A291" s="57" t="s">
        <v>27</v>
      </c>
      <c r="B291" s="119">
        <v>2</v>
      </c>
      <c r="C291" s="57"/>
      <c r="D291" s="96" t="s">
        <v>545</v>
      </c>
      <c r="E291" s="97" t="s">
        <v>72</v>
      </c>
      <c r="F291" s="101">
        <v>35.1</v>
      </c>
      <c r="G291" s="101"/>
      <c r="H291" s="101" t="s">
        <v>529</v>
      </c>
    </row>
    <row r="292" spans="1:10" ht="15.5" x14ac:dyDescent="0.35">
      <c r="A292" s="130" t="s">
        <v>30</v>
      </c>
      <c r="B292" s="131">
        <v>91</v>
      </c>
      <c r="C292" s="57"/>
      <c r="D292" s="130" t="s">
        <v>143</v>
      </c>
      <c r="E292" s="130" t="s">
        <v>308</v>
      </c>
      <c r="F292" s="62" t="s">
        <v>681</v>
      </c>
      <c r="G292" s="101"/>
      <c r="H292" s="101" t="s">
        <v>529</v>
      </c>
      <c r="J292" s="123">
        <v>1.9548611111111112E-3</v>
      </c>
    </row>
    <row r="293" spans="1:10" ht="15.5" x14ac:dyDescent="0.35">
      <c r="A293" s="130" t="s">
        <v>30</v>
      </c>
      <c r="B293" s="131">
        <v>92</v>
      </c>
      <c r="C293" s="57"/>
      <c r="D293" s="130" t="s">
        <v>330</v>
      </c>
      <c r="E293" s="130" t="s">
        <v>308</v>
      </c>
      <c r="F293" s="62" t="s">
        <v>682</v>
      </c>
      <c r="G293" s="101"/>
      <c r="H293" s="101" t="s">
        <v>529</v>
      </c>
      <c r="J293" s="122">
        <v>2.0740740740740741E-3</v>
      </c>
    </row>
    <row r="294" spans="1:10" ht="15.5" x14ac:dyDescent="0.35">
      <c r="A294" s="130" t="s">
        <v>30</v>
      </c>
      <c r="B294" s="131">
        <v>93</v>
      </c>
      <c r="C294" s="57"/>
      <c r="D294" s="130" t="s">
        <v>331</v>
      </c>
      <c r="E294" s="130" t="s">
        <v>308</v>
      </c>
      <c r="F294" s="62" t="s">
        <v>683</v>
      </c>
      <c r="G294" s="101"/>
      <c r="H294" s="101" t="s">
        <v>529</v>
      </c>
      <c r="J294" s="122">
        <v>2.0775462962962965E-3</v>
      </c>
    </row>
    <row r="295" spans="1:10" ht="15.5" x14ac:dyDescent="0.35">
      <c r="A295" s="130" t="s">
        <v>208</v>
      </c>
      <c r="B295" s="131">
        <v>97</v>
      </c>
      <c r="C295" s="57"/>
      <c r="D295" s="130" t="s">
        <v>242</v>
      </c>
      <c r="E295" s="130" t="s">
        <v>308</v>
      </c>
      <c r="F295" s="106">
        <v>16.07</v>
      </c>
      <c r="G295" s="101"/>
      <c r="H295" s="101" t="s">
        <v>529</v>
      </c>
    </row>
    <row r="296" spans="1:10" ht="15.5" x14ac:dyDescent="0.35">
      <c r="A296" s="130" t="s">
        <v>1</v>
      </c>
      <c r="B296" s="131">
        <v>89</v>
      </c>
      <c r="C296" s="57"/>
      <c r="D296" s="130" t="s">
        <v>328</v>
      </c>
      <c r="E296" s="130" t="s">
        <v>308</v>
      </c>
      <c r="F296" s="101">
        <v>4.2300000000000004</v>
      </c>
      <c r="G296" s="101"/>
      <c r="H296" s="101" t="s">
        <v>529</v>
      </c>
    </row>
    <row r="297" spans="1:10" ht="15.5" x14ac:dyDescent="0.35">
      <c r="A297" s="133" t="s">
        <v>1</v>
      </c>
      <c r="B297" s="115" t="s">
        <v>536</v>
      </c>
      <c r="C297" s="57"/>
      <c r="D297" s="113" t="s">
        <v>303</v>
      </c>
      <c r="E297" s="113" t="s">
        <v>75</v>
      </c>
      <c r="F297" s="101">
        <v>3.13</v>
      </c>
      <c r="G297" s="101"/>
      <c r="H297" s="101" t="s">
        <v>529</v>
      </c>
    </row>
    <row r="298" spans="1:10" ht="15.5" x14ac:dyDescent="0.35">
      <c r="A298" s="57" t="s">
        <v>1</v>
      </c>
      <c r="B298" s="119">
        <v>3</v>
      </c>
      <c r="C298" s="57"/>
      <c r="D298" s="96" t="s">
        <v>646</v>
      </c>
      <c r="E298" s="97" t="s">
        <v>72</v>
      </c>
      <c r="F298" s="106">
        <v>3.12</v>
      </c>
      <c r="G298" s="101"/>
      <c r="H298" s="101" t="s">
        <v>529</v>
      </c>
    </row>
    <row r="299" spans="1:10" ht="15.5" x14ac:dyDescent="0.35">
      <c r="A299" s="57" t="s">
        <v>1</v>
      </c>
      <c r="B299" s="131">
        <v>39</v>
      </c>
      <c r="C299" s="57"/>
      <c r="D299" s="130" t="s">
        <v>360</v>
      </c>
      <c r="E299" s="130" t="s">
        <v>73</v>
      </c>
      <c r="F299" s="101">
        <v>3.05</v>
      </c>
      <c r="G299" s="101"/>
      <c r="H299" s="101" t="s">
        <v>529</v>
      </c>
    </row>
    <row r="300" spans="1:10" ht="15.5" x14ac:dyDescent="0.35">
      <c r="A300" s="130" t="s">
        <v>1</v>
      </c>
      <c r="B300" s="131">
        <v>96</v>
      </c>
      <c r="C300" s="57"/>
      <c r="D300" s="130" t="s">
        <v>247</v>
      </c>
      <c r="E300" s="130" t="s">
        <v>308</v>
      </c>
      <c r="F300" s="101">
        <v>2.85</v>
      </c>
      <c r="G300" s="101"/>
      <c r="H300" s="101" t="s">
        <v>529</v>
      </c>
    </row>
    <row r="301" spans="1:10" ht="15.5" x14ac:dyDescent="0.35">
      <c r="A301" s="130" t="s">
        <v>1</v>
      </c>
      <c r="B301" s="114" t="s">
        <v>357</v>
      </c>
      <c r="C301" s="57"/>
      <c r="D301" s="84" t="s">
        <v>358</v>
      </c>
      <c r="E301" s="84" t="s">
        <v>73</v>
      </c>
      <c r="F301" s="101">
        <v>2.4700000000000002</v>
      </c>
      <c r="G301" s="101"/>
      <c r="H301" s="101" t="s">
        <v>529</v>
      </c>
    </row>
    <row r="302" spans="1:10" ht="15.5" x14ac:dyDescent="0.35">
      <c r="A302" s="130" t="s">
        <v>1</v>
      </c>
      <c r="B302" s="131">
        <v>38</v>
      </c>
      <c r="C302" s="57"/>
      <c r="D302" s="130" t="s">
        <v>359</v>
      </c>
      <c r="E302" s="130" t="s">
        <v>73</v>
      </c>
      <c r="F302" s="101"/>
      <c r="G302" s="101"/>
      <c r="H302" s="101" t="s">
        <v>529</v>
      </c>
    </row>
    <row r="303" spans="1:10" ht="15.5" x14ac:dyDescent="0.35">
      <c r="A303" s="130" t="s">
        <v>1</v>
      </c>
      <c r="B303" s="131">
        <v>39</v>
      </c>
      <c r="C303" s="57"/>
      <c r="D303" s="130" t="s">
        <v>360</v>
      </c>
      <c r="E303" s="130" t="s">
        <v>73</v>
      </c>
      <c r="F303" s="101"/>
      <c r="G303" s="101"/>
      <c r="H303" s="101" t="s">
        <v>529</v>
      </c>
    </row>
    <row r="304" spans="1:10" ht="15.5" x14ac:dyDescent="0.35">
      <c r="A304" s="130" t="s">
        <v>1</v>
      </c>
      <c r="B304" s="131">
        <v>90</v>
      </c>
      <c r="C304" s="57"/>
      <c r="D304" s="130" t="s">
        <v>329</v>
      </c>
      <c r="E304" s="130" t="s">
        <v>308</v>
      </c>
      <c r="F304" s="101"/>
      <c r="G304" s="101"/>
      <c r="H304" s="101" t="s">
        <v>529</v>
      </c>
    </row>
    <row r="305" spans="1:8" ht="15.5" x14ac:dyDescent="0.35">
      <c r="A305" s="57" t="s">
        <v>1</v>
      </c>
      <c r="B305" s="131">
        <v>92</v>
      </c>
      <c r="C305" s="57"/>
      <c r="D305" s="130" t="s">
        <v>330</v>
      </c>
      <c r="E305" s="130" t="s">
        <v>308</v>
      </c>
      <c r="F305" s="101"/>
      <c r="G305" s="101"/>
      <c r="H305" s="101" t="s">
        <v>529</v>
      </c>
    </row>
    <row r="306" spans="1:8" ht="15.5" x14ac:dyDescent="0.35">
      <c r="A306" s="130" t="s">
        <v>1</v>
      </c>
      <c r="B306" s="131">
        <v>94</v>
      </c>
      <c r="C306" s="57"/>
      <c r="D306" s="130" t="s">
        <v>332</v>
      </c>
      <c r="E306" s="130" t="s">
        <v>308</v>
      </c>
      <c r="F306" s="101"/>
      <c r="G306" s="101"/>
      <c r="H306" s="101" t="s">
        <v>529</v>
      </c>
    </row>
    <row r="307" spans="1:8" ht="15.5" x14ac:dyDescent="0.35">
      <c r="A307" s="130" t="s">
        <v>1</v>
      </c>
      <c r="B307" s="131">
        <v>95</v>
      </c>
      <c r="C307" s="57"/>
      <c r="D307" s="130" t="s">
        <v>333</v>
      </c>
      <c r="E307" s="130" t="s">
        <v>308</v>
      </c>
      <c r="F307" s="106"/>
      <c r="G307" s="101"/>
      <c r="H307" s="101" t="s">
        <v>529</v>
      </c>
    </row>
    <row r="308" spans="1:8" ht="15.5" x14ac:dyDescent="0.35">
      <c r="A308" s="130" t="s">
        <v>22</v>
      </c>
      <c r="B308" s="114" t="s">
        <v>355</v>
      </c>
      <c r="C308" s="57"/>
      <c r="D308" s="84" t="s">
        <v>356</v>
      </c>
      <c r="E308" s="84" t="s">
        <v>73</v>
      </c>
      <c r="F308" s="101">
        <v>4.83</v>
      </c>
      <c r="G308" s="101"/>
      <c r="H308" s="101" t="s">
        <v>529</v>
      </c>
    </row>
    <row r="309" spans="1:8" ht="15.5" x14ac:dyDescent="0.35">
      <c r="A309" s="130" t="s">
        <v>22</v>
      </c>
      <c r="B309" s="131">
        <v>93</v>
      </c>
      <c r="C309" s="57"/>
      <c r="D309" s="130" t="s">
        <v>331</v>
      </c>
      <c r="E309" s="130" t="s">
        <v>308</v>
      </c>
      <c r="F309" s="101"/>
      <c r="G309" s="101"/>
      <c r="H309" s="101" t="s">
        <v>529</v>
      </c>
    </row>
    <row r="315" spans="1:8" ht="15.5" x14ac:dyDescent="0.35">
      <c r="A315" s="57" t="s">
        <v>24</v>
      </c>
      <c r="B315" s="119">
        <v>141</v>
      </c>
      <c r="C315" s="57"/>
      <c r="D315" s="96" t="s">
        <v>390</v>
      </c>
      <c r="E315" s="97" t="s">
        <v>74</v>
      </c>
      <c r="F315" s="101">
        <v>14.3</v>
      </c>
      <c r="G315" s="101"/>
      <c r="H315" s="101" t="s">
        <v>529</v>
      </c>
    </row>
    <row r="316" spans="1:8" ht="15.5" x14ac:dyDescent="0.35">
      <c r="A316" s="57" t="s">
        <v>24</v>
      </c>
      <c r="B316" s="119">
        <v>147</v>
      </c>
      <c r="C316" s="57"/>
      <c r="D316" s="96" t="s">
        <v>554</v>
      </c>
      <c r="E316" s="97" t="s">
        <v>308</v>
      </c>
      <c r="F316" s="106">
        <v>15.1</v>
      </c>
      <c r="G316" s="101"/>
      <c r="H316" s="101" t="s">
        <v>529</v>
      </c>
    </row>
    <row r="317" spans="1:8" ht="15.5" x14ac:dyDescent="0.35">
      <c r="A317" s="57" t="s">
        <v>1</v>
      </c>
      <c r="B317" s="119">
        <v>147</v>
      </c>
      <c r="C317" s="57"/>
      <c r="D317" s="96" t="s">
        <v>554</v>
      </c>
      <c r="E317" s="97" t="s">
        <v>308</v>
      </c>
      <c r="F317" s="106"/>
      <c r="G317" s="101"/>
      <c r="H317" s="101" t="s">
        <v>529</v>
      </c>
    </row>
    <row r="318" spans="1:8" ht="15.5" x14ac:dyDescent="0.35">
      <c r="A318" s="96"/>
      <c r="B318" s="97"/>
      <c r="C318" s="57"/>
      <c r="D318" s="119"/>
      <c r="E318" s="96"/>
      <c r="F318" s="97"/>
      <c r="G318" s="101"/>
      <c r="H318" s="101"/>
    </row>
    <row r="319" spans="1:8" ht="15.5" x14ac:dyDescent="0.35">
      <c r="A319" s="96"/>
      <c r="B319" s="97"/>
      <c r="C319" s="57"/>
      <c r="D319" s="119"/>
      <c r="E319" s="96"/>
      <c r="F319" s="97"/>
      <c r="G319" s="101"/>
      <c r="H319" s="101"/>
    </row>
    <row r="320" spans="1:8" ht="15.5" x14ac:dyDescent="0.35">
      <c r="A320" s="57" t="s">
        <v>118</v>
      </c>
      <c r="B320" s="119">
        <v>4</v>
      </c>
      <c r="C320" s="57"/>
      <c r="D320" s="96" t="s">
        <v>546</v>
      </c>
      <c r="E320" s="97" t="s">
        <v>72</v>
      </c>
      <c r="F320" s="101">
        <v>12.3</v>
      </c>
      <c r="G320" s="101"/>
      <c r="H320" s="101" t="s">
        <v>529</v>
      </c>
    </row>
    <row r="321" spans="1:8" ht="15.5" x14ac:dyDescent="0.35">
      <c r="A321" s="92" t="s">
        <v>1</v>
      </c>
      <c r="B321" s="89">
        <v>4</v>
      </c>
      <c r="C321" s="57"/>
      <c r="D321" s="96" t="s">
        <v>546</v>
      </c>
      <c r="E321" s="97" t="s">
        <v>72</v>
      </c>
      <c r="F321" s="101">
        <v>2.73</v>
      </c>
      <c r="H321" s="2" t="s">
        <v>529</v>
      </c>
    </row>
    <row r="322" spans="1:8" ht="15.5" x14ac:dyDescent="0.35">
      <c r="A322" s="92"/>
      <c r="B322" s="89"/>
      <c r="C322" s="57"/>
      <c r="D322" s="120"/>
      <c r="E322" s="57"/>
      <c r="F322" s="92"/>
      <c r="G322" s="101"/>
    </row>
    <row r="323" spans="1:8" ht="15.5" x14ac:dyDescent="0.35">
      <c r="A323" s="92"/>
      <c r="B323" s="92"/>
      <c r="C323" s="57"/>
      <c r="D323" s="118"/>
      <c r="E323" s="92"/>
      <c r="F323" s="58"/>
      <c r="G323" s="101"/>
    </row>
    <row r="324" spans="1:8" ht="15.5" x14ac:dyDescent="0.35">
      <c r="A324" s="92"/>
      <c r="B324" s="92"/>
      <c r="C324" s="57"/>
      <c r="D324" s="118"/>
      <c r="E324" s="92"/>
      <c r="F324" s="58"/>
      <c r="G324" s="101"/>
    </row>
    <row r="325" spans="1:8" ht="15.5" x14ac:dyDescent="0.35">
      <c r="A325" s="92"/>
      <c r="B325" s="92"/>
      <c r="C325" s="57"/>
      <c r="D325" s="118"/>
      <c r="E325" s="92"/>
      <c r="F325" s="58"/>
      <c r="G325" s="101"/>
    </row>
    <row r="326" spans="1:8" ht="15.5" x14ac:dyDescent="0.35">
      <c r="A326" s="104"/>
      <c r="B326" s="93"/>
      <c r="C326" s="90"/>
      <c r="D326" s="95"/>
      <c r="E326" s="57"/>
      <c r="F326" s="95"/>
      <c r="G326" s="101"/>
    </row>
    <row r="327" spans="1:8" ht="15.5" x14ac:dyDescent="0.35">
      <c r="A327" s="104"/>
      <c r="B327" s="93"/>
      <c r="C327" s="90"/>
      <c r="D327" s="95"/>
      <c r="E327" s="57"/>
      <c r="F327" s="95"/>
      <c r="G327" s="101"/>
    </row>
    <row r="328" spans="1:8" ht="15.5" x14ac:dyDescent="0.35">
      <c r="A328" s="98"/>
      <c r="B328" s="89"/>
      <c r="C328" s="57"/>
      <c r="D328" s="57"/>
      <c r="E328" s="57"/>
      <c r="F328" s="58"/>
      <c r="G328" s="101"/>
    </row>
    <row r="329" spans="1:8" ht="15.5" x14ac:dyDescent="0.35">
      <c r="A329" s="98"/>
      <c r="B329" s="89"/>
      <c r="C329" s="57"/>
      <c r="D329" s="57"/>
      <c r="E329" s="57"/>
      <c r="F329" s="58"/>
      <c r="G329" s="101"/>
    </row>
    <row r="330" spans="1:8" ht="15.5" x14ac:dyDescent="0.35">
      <c r="B330" s="89"/>
      <c r="C330" s="57"/>
      <c r="D330" s="57"/>
      <c r="E330" s="57"/>
      <c r="F330" s="58"/>
    </row>
    <row r="331" spans="1:8" ht="15.5" x14ac:dyDescent="0.35">
      <c r="A331" s="98"/>
      <c r="B331" s="99"/>
      <c r="C331" s="57"/>
      <c r="D331" s="95"/>
      <c r="E331" s="95"/>
      <c r="F331" s="95"/>
      <c r="G331" s="101"/>
    </row>
    <row r="332" spans="1:8" ht="15.5" x14ac:dyDescent="0.35">
      <c r="A332" s="6"/>
      <c r="B332" s="6"/>
      <c r="G332" s="101"/>
    </row>
    <row r="333" spans="1:8" ht="15.5" x14ac:dyDescent="0.35">
      <c r="A333" s="6"/>
      <c r="G333" s="101"/>
    </row>
    <row r="334" spans="1:8" ht="15.5" x14ac:dyDescent="0.35">
      <c r="A334" s="6"/>
      <c r="G334" s="101"/>
    </row>
    <row r="335" spans="1:8" ht="15.5" x14ac:dyDescent="0.35">
      <c r="A335" s="6"/>
      <c r="G335" s="101"/>
    </row>
    <row r="336" spans="1:8" ht="15.5" x14ac:dyDescent="0.35">
      <c r="A336" s="6"/>
      <c r="G336" s="101"/>
    </row>
    <row r="337" spans="1:7" ht="15.5" x14ac:dyDescent="0.35">
      <c r="A337" s="6"/>
      <c r="G337" s="101"/>
    </row>
    <row r="338" spans="1:7" ht="15.5" x14ac:dyDescent="0.35">
      <c r="G338" s="101"/>
    </row>
    <row r="339" spans="1:7" ht="15.5" x14ac:dyDescent="0.35">
      <c r="G339" s="101"/>
    </row>
    <row r="340" spans="1:7" ht="15.5" x14ac:dyDescent="0.35">
      <c r="G340" s="101"/>
    </row>
    <row r="341" spans="1:7" ht="15.5" x14ac:dyDescent="0.35">
      <c r="G341" s="101"/>
    </row>
  </sheetData>
  <sheetProtection selectLockedCells="1" selectUnlockedCells="1"/>
  <phoneticPr fontId="7" type="noConversion"/>
  <dataValidations count="2">
    <dataValidation type="list" allowBlank="1" showInputMessage="1" showErrorMessage="1" sqref="A170" xr:uid="{B016686E-F4FC-463A-8490-573972C35D77}">
      <formula1>WEvent</formula1>
    </dataValidation>
    <dataValidation type="list" allowBlank="1" showInputMessage="1" showErrorMessage="1" sqref="A160:A164 A167:A169 A171" xr:uid="{6AEED6D3-19DA-41BE-BDA0-5DC0118DBB25}">
      <formula1>Event</formula1>
    </dataValidation>
  </dataValidations>
  <pageMargins left="0.75" right="0.75" top="1" bottom="1" header="0.5" footer="0.5"/>
  <pageSetup scale="85" orientation="portrait" horizontalDpi="360" verticalDpi="360" r:id="rId1"/>
  <headerFooter alignWithMargins="0"/>
  <rowBreaks count="1" manualBreakCount="1">
    <brk id="164" max="16383" man="1"/>
  </row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D71F4C8-C53D-492E-BEE1-A94C375DDE35}">
  <dimension ref="A3:H22"/>
  <sheetViews>
    <sheetView workbookViewId="0">
      <selection activeCell="F7" sqref="F7"/>
    </sheetView>
  </sheetViews>
  <sheetFormatPr defaultRowHeight="12.5" x14ac:dyDescent="0.25"/>
  <cols>
    <col min="2" max="2" width="12.26953125" customWidth="1"/>
    <col min="3" max="3" width="11.54296875" customWidth="1"/>
    <col min="4" max="4" width="11.453125" customWidth="1"/>
    <col min="5" max="5" width="12.1796875" customWidth="1"/>
    <col min="6" max="6" width="11.7265625" customWidth="1"/>
    <col min="7" max="7" width="11.26953125" customWidth="1"/>
    <col min="8" max="8" width="11.54296875" customWidth="1"/>
  </cols>
  <sheetData>
    <row r="3" spans="1:8" ht="44.5" x14ac:dyDescent="0.85">
      <c r="A3" s="88" t="s">
        <v>185</v>
      </c>
      <c r="B3" s="86"/>
      <c r="C3" s="86"/>
      <c r="D3" s="86"/>
      <c r="E3" s="86"/>
      <c r="F3" s="86"/>
      <c r="G3" s="86"/>
      <c r="H3" s="86"/>
    </row>
    <row r="4" spans="1:8" ht="44.5" x14ac:dyDescent="0.85">
      <c r="A4" s="88" t="s">
        <v>186</v>
      </c>
      <c r="B4" s="86"/>
      <c r="C4" s="86"/>
      <c r="D4" s="86"/>
      <c r="E4" s="86"/>
      <c r="F4" s="86"/>
      <c r="G4" s="86"/>
      <c r="H4" s="86"/>
    </row>
    <row r="5" spans="1:8" ht="44.5" x14ac:dyDescent="0.85">
      <c r="A5" s="88" t="s">
        <v>187</v>
      </c>
      <c r="B5" s="86"/>
      <c r="C5" s="86"/>
      <c r="D5" s="86"/>
      <c r="E5" s="86"/>
      <c r="F5" s="86"/>
      <c r="G5" s="86"/>
      <c r="H5" s="86"/>
    </row>
    <row r="6" spans="1:8" ht="44.5" x14ac:dyDescent="0.85">
      <c r="A6" s="88" t="s">
        <v>188</v>
      </c>
      <c r="B6" s="86"/>
      <c r="C6" s="86"/>
      <c r="D6" s="86"/>
      <c r="E6" s="86"/>
      <c r="F6" s="86"/>
      <c r="G6" s="86"/>
      <c r="H6" s="86"/>
    </row>
    <row r="7" spans="1:8" ht="44.5" x14ac:dyDescent="0.85">
      <c r="A7" s="88" t="s">
        <v>189</v>
      </c>
      <c r="B7" s="86"/>
      <c r="C7" s="86"/>
      <c r="D7" s="86"/>
      <c r="E7" s="86"/>
      <c r="F7" s="86"/>
      <c r="G7" s="86"/>
      <c r="H7" s="86"/>
    </row>
    <row r="8" spans="1:8" ht="44.5" x14ac:dyDescent="0.85">
      <c r="A8" s="88" t="s">
        <v>190</v>
      </c>
      <c r="B8" s="86"/>
      <c r="C8" s="86"/>
      <c r="D8" s="86"/>
      <c r="E8" s="86"/>
      <c r="F8" s="86"/>
      <c r="G8" s="86"/>
      <c r="H8" s="86"/>
    </row>
    <row r="9" spans="1:8" ht="44.5" x14ac:dyDescent="0.85">
      <c r="A9" s="88" t="s">
        <v>191</v>
      </c>
      <c r="B9" s="86"/>
      <c r="C9" s="86"/>
      <c r="D9" s="86"/>
      <c r="E9" s="86"/>
      <c r="F9" s="86"/>
      <c r="G9" s="86"/>
      <c r="H9" s="86"/>
    </row>
    <row r="10" spans="1:8" ht="44.5" x14ac:dyDescent="0.85">
      <c r="A10" s="88" t="s">
        <v>192</v>
      </c>
      <c r="B10" s="86"/>
      <c r="C10" s="86"/>
      <c r="D10" s="86"/>
      <c r="E10" s="86"/>
      <c r="F10" s="86"/>
      <c r="G10" s="86"/>
      <c r="H10" s="86"/>
    </row>
    <row r="11" spans="1:8" ht="44.5" x14ac:dyDescent="0.85">
      <c r="A11" s="88" t="s">
        <v>193</v>
      </c>
      <c r="B11" s="86"/>
      <c r="C11" s="86"/>
      <c r="D11" s="86"/>
      <c r="E11" s="86"/>
      <c r="F11" s="86"/>
      <c r="G11" s="86"/>
      <c r="H11" s="86"/>
    </row>
    <row r="12" spans="1:8" ht="44.5" x14ac:dyDescent="0.85">
      <c r="A12" s="88" t="s">
        <v>194</v>
      </c>
      <c r="B12" s="86"/>
      <c r="C12" s="86"/>
      <c r="D12" s="86"/>
      <c r="E12" s="86"/>
      <c r="F12" s="86"/>
      <c r="G12" s="86"/>
      <c r="H12" s="86"/>
    </row>
    <row r="13" spans="1:8" ht="44.5" x14ac:dyDescent="0.85">
      <c r="A13" s="88" t="s">
        <v>195</v>
      </c>
      <c r="B13" s="86"/>
      <c r="C13" s="86"/>
      <c r="D13" s="86"/>
      <c r="E13" s="86"/>
      <c r="F13" s="86"/>
      <c r="G13" s="86"/>
      <c r="H13" s="86"/>
    </row>
    <row r="14" spans="1:8" ht="44.5" x14ac:dyDescent="0.85">
      <c r="A14" s="88" t="s">
        <v>196</v>
      </c>
      <c r="B14" s="86"/>
      <c r="C14" s="86"/>
      <c r="D14" s="86"/>
      <c r="E14" s="86"/>
      <c r="F14" s="86"/>
      <c r="G14" s="86"/>
      <c r="H14" s="86"/>
    </row>
    <row r="15" spans="1:8" ht="44.5" x14ac:dyDescent="0.85">
      <c r="A15" s="88" t="s">
        <v>197</v>
      </c>
      <c r="B15" s="86"/>
      <c r="C15" s="86"/>
      <c r="D15" s="86"/>
      <c r="E15" s="86"/>
      <c r="F15" s="86"/>
      <c r="G15" s="86"/>
      <c r="H15" s="86"/>
    </row>
    <row r="16" spans="1:8" ht="44.5" x14ac:dyDescent="0.85">
      <c r="A16" s="88" t="s">
        <v>198</v>
      </c>
      <c r="B16" s="86"/>
      <c r="C16" s="86"/>
      <c r="D16" s="86"/>
      <c r="E16" s="86"/>
      <c r="F16" s="86"/>
      <c r="G16" s="86"/>
      <c r="H16" s="86"/>
    </row>
    <row r="17" spans="1:8" ht="44.5" x14ac:dyDescent="0.85">
      <c r="A17" s="88" t="s">
        <v>199</v>
      </c>
      <c r="B17" s="86"/>
      <c r="C17" s="86"/>
      <c r="D17" s="86"/>
      <c r="E17" s="86"/>
      <c r="F17" s="86"/>
      <c r="G17" s="86"/>
      <c r="H17" s="86"/>
    </row>
    <row r="18" spans="1:8" ht="44.5" x14ac:dyDescent="0.85">
      <c r="A18" s="88" t="s">
        <v>200</v>
      </c>
      <c r="B18" s="86"/>
      <c r="C18" s="86"/>
      <c r="D18" s="86"/>
      <c r="E18" s="86"/>
      <c r="F18" s="86"/>
      <c r="G18" s="86"/>
      <c r="H18" s="86"/>
    </row>
    <row r="19" spans="1:8" ht="44.5" x14ac:dyDescent="0.85">
      <c r="A19" s="88" t="s">
        <v>201</v>
      </c>
      <c r="B19" s="86"/>
      <c r="C19" s="86"/>
      <c r="D19" s="86"/>
      <c r="E19" s="86"/>
      <c r="F19" s="86"/>
      <c r="G19" s="86"/>
      <c r="H19" s="86"/>
    </row>
    <row r="20" spans="1:8" ht="44.5" x14ac:dyDescent="0.85">
      <c r="A20" s="87"/>
      <c r="B20" s="86"/>
      <c r="C20" s="86"/>
      <c r="D20" s="86"/>
      <c r="E20" s="86"/>
      <c r="F20" s="86"/>
      <c r="G20" s="86"/>
      <c r="H20" s="86"/>
    </row>
    <row r="21" spans="1:8" ht="44.5" x14ac:dyDescent="0.85">
      <c r="A21" s="87"/>
      <c r="B21" s="86"/>
      <c r="C21" s="86"/>
      <c r="D21" s="86"/>
      <c r="E21" s="86"/>
      <c r="F21" s="86"/>
      <c r="G21" s="86"/>
      <c r="H21" s="86"/>
    </row>
    <row r="22" spans="1:8" ht="44.5" x14ac:dyDescent="0.85">
      <c r="A22" s="87"/>
      <c r="B22" s="86"/>
      <c r="C22" s="86"/>
      <c r="D22" s="86"/>
      <c r="E22" s="86"/>
      <c r="F22" s="86"/>
      <c r="G22" s="86"/>
      <c r="H22" s="86"/>
    </row>
  </sheetData>
  <pageMargins left="0.25" right="0.25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5</vt:i4>
      </vt:variant>
      <vt:variant>
        <vt:lpstr>Named Ranges</vt:lpstr>
      </vt:variant>
      <vt:variant>
        <vt:i4>9</vt:i4>
      </vt:variant>
    </vt:vector>
  </HeadingPairs>
  <TitlesOfParts>
    <vt:vector size="14" baseType="lpstr">
      <vt:lpstr>Dec</vt:lpstr>
      <vt:lpstr>Results</vt:lpstr>
      <vt:lpstr>print</vt:lpstr>
      <vt:lpstr>nonscoring</vt:lpstr>
      <vt:lpstr>Sheet1</vt:lpstr>
      <vt:lpstr>Event</vt:lpstr>
      <vt:lpstr>MSA</vt:lpstr>
      <vt:lpstr>MSB</vt:lpstr>
      <vt:lpstr>Results!Print_Area</vt:lpstr>
      <vt:lpstr>Sheet1!Print_Area</vt:lpstr>
      <vt:lpstr>Teams</vt:lpstr>
      <vt:lpstr>WEvent</vt:lpstr>
      <vt:lpstr>WSA</vt:lpstr>
      <vt:lpstr>WSB</vt:lpstr>
    </vt:vector>
  </TitlesOfParts>
  <Company>THE OPEN UNIVERSITY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Southern Athletics League</dc:title>
  <dc:creator>Mick Bromilow</dc:creator>
  <cp:lastModifiedBy>Kate Matthews</cp:lastModifiedBy>
  <cp:lastPrinted>2026-04-17T09:25:02Z</cp:lastPrinted>
  <dcterms:created xsi:type="dcterms:W3CDTF">2002-05-16T09:38:47Z</dcterms:created>
  <dcterms:modified xsi:type="dcterms:W3CDTF">2026-06-02T07:53:42Z</dcterms:modified>
</cp:coreProperties>
</file>