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2025/"/>
    </mc:Choice>
  </mc:AlternateContent>
  <xr:revisionPtr revIDLastSave="59" documentId="8_{2F23EA18-1ADC-4771-B900-8FF865E5E90F}" xr6:coauthVersionLast="47" xr6:coauthVersionMax="47" xr10:uidLastSave="{FC1FB3FE-47E6-4D06-834E-1E364D7F81B4}"/>
  <bookViews>
    <workbookView xWindow="-110" yWindow="-110" windowWidth="19420" windowHeight="11500" activeTab="1" xr2:uid="{43AA8B19-0C49-421A-B76B-70812CA97A65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nonscoring!$A$1:$F$5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Results!$B$3:$H$735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8" i="11" l="1"/>
  <c r="D478" i="11"/>
  <c r="C478" i="11"/>
  <c r="T257" i="11"/>
  <c r="E257" i="11"/>
  <c r="C735" i="11"/>
  <c r="C748" i="11"/>
  <c r="C747" i="11"/>
  <c r="C746" i="11"/>
  <c r="C745" i="11"/>
  <c r="C744" i="11"/>
  <c r="C743" i="11"/>
  <c r="C742" i="11"/>
  <c r="C741" i="11"/>
  <c r="C740" i="11"/>
  <c r="C739" i="11"/>
  <c r="C738" i="11"/>
  <c r="C383" i="11"/>
  <c r="C382" i="11"/>
  <c r="C381" i="11"/>
  <c r="C380" i="11"/>
  <c r="C379" i="11"/>
  <c r="C378" i="11"/>
  <c r="C377" i="11"/>
  <c r="C376" i="11"/>
  <c r="C375" i="11"/>
  <c r="C374" i="11"/>
  <c r="C373" i="11"/>
  <c r="C372" i="11"/>
  <c r="C737" i="11"/>
  <c r="T748" i="11"/>
  <c r="S748" i="11"/>
  <c r="R748" i="11"/>
  <c r="Q748" i="11"/>
  <c r="P748" i="11"/>
  <c r="O748" i="11"/>
  <c r="N748" i="11"/>
  <c r="M748" i="11"/>
  <c r="L748" i="11"/>
  <c r="K748" i="11"/>
  <c r="J748" i="11"/>
  <c r="I748" i="11"/>
  <c r="T747" i="11"/>
  <c r="S747" i="11"/>
  <c r="R747" i="11"/>
  <c r="Q747" i="11"/>
  <c r="P747" i="11"/>
  <c r="O747" i="11"/>
  <c r="N747" i="11"/>
  <c r="M747" i="11"/>
  <c r="L747" i="11"/>
  <c r="K747" i="11"/>
  <c r="J747" i="11"/>
  <c r="I747" i="11"/>
  <c r="T746" i="11"/>
  <c r="S746" i="11"/>
  <c r="R746" i="11"/>
  <c r="Q746" i="11"/>
  <c r="P746" i="11"/>
  <c r="O746" i="11"/>
  <c r="N746" i="11"/>
  <c r="M746" i="11"/>
  <c r="L746" i="11"/>
  <c r="K746" i="11"/>
  <c r="J746" i="11"/>
  <c r="I746" i="11"/>
  <c r="T745" i="11"/>
  <c r="S745" i="11"/>
  <c r="R745" i="11"/>
  <c r="Q745" i="11"/>
  <c r="P745" i="11"/>
  <c r="O745" i="11"/>
  <c r="N745" i="11"/>
  <c r="M745" i="11"/>
  <c r="L745" i="11"/>
  <c r="K745" i="11"/>
  <c r="J745" i="11"/>
  <c r="I745" i="11"/>
  <c r="T744" i="11"/>
  <c r="S744" i="11"/>
  <c r="R744" i="11"/>
  <c r="Q744" i="11"/>
  <c r="P744" i="11"/>
  <c r="O744" i="11"/>
  <c r="N744" i="11"/>
  <c r="M744" i="11"/>
  <c r="L744" i="11"/>
  <c r="K744" i="11"/>
  <c r="J744" i="11"/>
  <c r="I744" i="11"/>
  <c r="T743" i="11"/>
  <c r="S743" i="11"/>
  <c r="R743" i="11"/>
  <c r="Q743" i="11"/>
  <c r="P743" i="11"/>
  <c r="O743" i="11"/>
  <c r="N743" i="11"/>
  <c r="M743" i="11"/>
  <c r="L743" i="11"/>
  <c r="K743" i="11"/>
  <c r="J743" i="11"/>
  <c r="I743" i="11"/>
  <c r="T742" i="11"/>
  <c r="S742" i="11"/>
  <c r="R742" i="11"/>
  <c r="Q742" i="11"/>
  <c r="P742" i="11"/>
  <c r="O742" i="11"/>
  <c r="N742" i="11"/>
  <c r="M742" i="11"/>
  <c r="L742" i="11"/>
  <c r="K742" i="11"/>
  <c r="J742" i="11"/>
  <c r="I742" i="11"/>
  <c r="T741" i="11"/>
  <c r="S741" i="11"/>
  <c r="R741" i="11"/>
  <c r="Q741" i="11"/>
  <c r="P741" i="11"/>
  <c r="O741" i="11"/>
  <c r="N741" i="11"/>
  <c r="M741" i="11"/>
  <c r="L741" i="11"/>
  <c r="K741" i="11"/>
  <c r="J741" i="11"/>
  <c r="I741" i="11"/>
  <c r="T740" i="11"/>
  <c r="S740" i="11"/>
  <c r="R740" i="11"/>
  <c r="Q740" i="11"/>
  <c r="P740" i="11"/>
  <c r="O740" i="11"/>
  <c r="N740" i="11"/>
  <c r="M740" i="11"/>
  <c r="L740" i="11"/>
  <c r="K740" i="11"/>
  <c r="J740" i="11"/>
  <c r="I740" i="11"/>
  <c r="T739" i="11"/>
  <c r="S739" i="11"/>
  <c r="R739" i="11"/>
  <c r="Q739" i="11"/>
  <c r="P739" i="11"/>
  <c r="O739" i="11"/>
  <c r="N739" i="11"/>
  <c r="M739" i="11"/>
  <c r="L739" i="11"/>
  <c r="K739" i="11"/>
  <c r="J739" i="11"/>
  <c r="I739" i="11"/>
  <c r="T738" i="11"/>
  <c r="S738" i="11"/>
  <c r="R738" i="11"/>
  <c r="Q738" i="11"/>
  <c r="P738" i="11"/>
  <c r="O738" i="11"/>
  <c r="N738" i="11"/>
  <c r="M738" i="11"/>
  <c r="L738" i="11"/>
  <c r="K738" i="11"/>
  <c r="J738" i="11"/>
  <c r="I738" i="11"/>
  <c r="T737" i="11"/>
  <c r="S737" i="11"/>
  <c r="R737" i="11"/>
  <c r="Q737" i="11"/>
  <c r="P737" i="11"/>
  <c r="O737" i="11"/>
  <c r="N737" i="11"/>
  <c r="M737" i="11"/>
  <c r="L737" i="11"/>
  <c r="K737" i="11"/>
  <c r="J737" i="11"/>
  <c r="I737" i="11"/>
  <c r="G748" i="11"/>
  <c r="E748" i="11"/>
  <c r="D748" i="11"/>
  <c r="E747" i="11"/>
  <c r="D747" i="11"/>
  <c r="E746" i="11"/>
  <c r="D746" i="11"/>
  <c r="E745" i="11"/>
  <c r="D745" i="11"/>
  <c r="E744" i="11"/>
  <c r="D744" i="11"/>
  <c r="E743" i="11"/>
  <c r="D743" i="11"/>
  <c r="E742" i="11"/>
  <c r="D742" i="11"/>
  <c r="E741" i="11"/>
  <c r="D741" i="11"/>
  <c r="E740" i="11"/>
  <c r="D740" i="11"/>
  <c r="E739" i="11"/>
  <c r="D739" i="11"/>
  <c r="E738" i="11"/>
  <c r="D738" i="11"/>
  <c r="E737" i="11"/>
  <c r="D737" i="11"/>
  <c r="T383" i="11"/>
  <c r="S383" i="11"/>
  <c r="R383" i="11"/>
  <c r="Q383" i="11"/>
  <c r="P383" i="11"/>
  <c r="O383" i="11"/>
  <c r="N383" i="11"/>
  <c r="M383" i="11"/>
  <c r="L383" i="11"/>
  <c r="K383" i="11"/>
  <c r="J383" i="11"/>
  <c r="I383" i="11"/>
  <c r="T382" i="11"/>
  <c r="S382" i="11"/>
  <c r="R382" i="11"/>
  <c r="Q382" i="11"/>
  <c r="P382" i="11"/>
  <c r="O382" i="11"/>
  <c r="N382" i="11"/>
  <c r="M382" i="11"/>
  <c r="L382" i="11"/>
  <c r="K382" i="11"/>
  <c r="J382" i="11"/>
  <c r="I382" i="11"/>
  <c r="T381" i="11"/>
  <c r="S381" i="11"/>
  <c r="R381" i="11"/>
  <c r="Q381" i="11"/>
  <c r="P381" i="11"/>
  <c r="O381" i="11"/>
  <c r="N381" i="11"/>
  <c r="M381" i="11"/>
  <c r="L381" i="11"/>
  <c r="K381" i="11"/>
  <c r="J381" i="11"/>
  <c r="I381" i="11"/>
  <c r="T380" i="11"/>
  <c r="S380" i="11"/>
  <c r="R380" i="11"/>
  <c r="Q380" i="11"/>
  <c r="P380" i="11"/>
  <c r="O380" i="11"/>
  <c r="N380" i="11"/>
  <c r="M380" i="11"/>
  <c r="L380" i="11"/>
  <c r="K380" i="11"/>
  <c r="J380" i="11"/>
  <c r="I380" i="11"/>
  <c r="T379" i="11"/>
  <c r="S379" i="11"/>
  <c r="R379" i="11"/>
  <c r="Q379" i="11"/>
  <c r="P379" i="11"/>
  <c r="O379" i="11"/>
  <c r="N379" i="11"/>
  <c r="M379" i="11"/>
  <c r="L379" i="11"/>
  <c r="K379" i="11"/>
  <c r="J379" i="11"/>
  <c r="I379" i="11"/>
  <c r="T378" i="11"/>
  <c r="S378" i="11"/>
  <c r="R378" i="11"/>
  <c r="Q378" i="11"/>
  <c r="P378" i="11"/>
  <c r="O378" i="11"/>
  <c r="N378" i="11"/>
  <c r="M378" i="11"/>
  <c r="L378" i="11"/>
  <c r="K378" i="11"/>
  <c r="J378" i="11"/>
  <c r="I378" i="11"/>
  <c r="T377" i="11"/>
  <c r="S377" i="11"/>
  <c r="R377" i="11"/>
  <c r="Q377" i="11"/>
  <c r="P377" i="11"/>
  <c r="O377" i="11"/>
  <c r="N377" i="11"/>
  <c r="M377" i="11"/>
  <c r="L377" i="11"/>
  <c r="K377" i="11"/>
  <c r="J377" i="11"/>
  <c r="I377" i="11"/>
  <c r="T376" i="11"/>
  <c r="S376" i="11"/>
  <c r="R376" i="11"/>
  <c r="Q376" i="11"/>
  <c r="P376" i="11"/>
  <c r="O376" i="11"/>
  <c r="N376" i="11"/>
  <c r="M376" i="11"/>
  <c r="L376" i="11"/>
  <c r="K376" i="11"/>
  <c r="J376" i="11"/>
  <c r="I376" i="11"/>
  <c r="T375" i="11"/>
  <c r="S375" i="11"/>
  <c r="R375" i="11"/>
  <c r="Q375" i="11"/>
  <c r="P375" i="11"/>
  <c r="O375" i="11"/>
  <c r="N375" i="11"/>
  <c r="M375" i="11"/>
  <c r="L375" i="11"/>
  <c r="K375" i="11"/>
  <c r="J375" i="11"/>
  <c r="I375" i="11"/>
  <c r="T374" i="11"/>
  <c r="S374" i="11"/>
  <c r="R374" i="11"/>
  <c r="Q374" i="11"/>
  <c r="P374" i="11"/>
  <c r="O374" i="11"/>
  <c r="N374" i="11"/>
  <c r="M374" i="11"/>
  <c r="L374" i="11"/>
  <c r="K374" i="11"/>
  <c r="J374" i="11"/>
  <c r="I374" i="11"/>
  <c r="T373" i="11"/>
  <c r="S373" i="11"/>
  <c r="R373" i="11"/>
  <c r="Q373" i="11"/>
  <c r="P373" i="11"/>
  <c r="O373" i="11"/>
  <c r="N373" i="11"/>
  <c r="M373" i="11"/>
  <c r="L373" i="11"/>
  <c r="K373" i="11"/>
  <c r="J373" i="11"/>
  <c r="I373" i="11"/>
  <c r="T372" i="11"/>
  <c r="S372" i="11"/>
  <c r="R372" i="11"/>
  <c r="Q372" i="11"/>
  <c r="P372" i="11"/>
  <c r="O372" i="11"/>
  <c r="N372" i="11"/>
  <c r="M372" i="11"/>
  <c r="L372" i="11"/>
  <c r="K372" i="11"/>
  <c r="J372" i="11"/>
  <c r="I372" i="11"/>
  <c r="G383" i="11"/>
  <c r="E383" i="11"/>
  <c r="D383" i="11"/>
  <c r="E382" i="11"/>
  <c r="D382" i="11"/>
  <c r="E381" i="11"/>
  <c r="D381" i="11"/>
  <c r="E380" i="11"/>
  <c r="D380" i="11"/>
  <c r="E379" i="11"/>
  <c r="D379" i="11"/>
  <c r="E378" i="11"/>
  <c r="D378" i="11"/>
  <c r="E377" i="11"/>
  <c r="D377" i="11"/>
  <c r="E376" i="11"/>
  <c r="D376" i="11"/>
  <c r="E375" i="11"/>
  <c r="D375" i="11"/>
  <c r="E374" i="11"/>
  <c r="D374" i="11"/>
  <c r="E373" i="11"/>
  <c r="D373" i="11"/>
  <c r="E372" i="11"/>
  <c r="D372" i="11"/>
  <c r="T696" i="11"/>
  <c r="S696" i="11"/>
  <c r="R696" i="11"/>
  <c r="Q696" i="11"/>
  <c r="P696" i="11"/>
  <c r="O696" i="11"/>
  <c r="N696" i="11"/>
  <c r="M696" i="11"/>
  <c r="L696" i="11"/>
  <c r="K696" i="11"/>
  <c r="J696" i="11"/>
  <c r="I696" i="11"/>
  <c r="T695" i="11"/>
  <c r="S695" i="11"/>
  <c r="R695" i="11"/>
  <c r="Q695" i="11"/>
  <c r="P695" i="11"/>
  <c r="O695" i="11"/>
  <c r="N695" i="11"/>
  <c r="M695" i="11"/>
  <c r="L695" i="11"/>
  <c r="K695" i="11"/>
  <c r="J695" i="11"/>
  <c r="I695" i="11"/>
  <c r="T694" i="11"/>
  <c r="S694" i="11"/>
  <c r="R694" i="11"/>
  <c r="Q694" i="11"/>
  <c r="P694" i="11"/>
  <c r="O694" i="11"/>
  <c r="N694" i="11"/>
  <c r="M694" i="11"/>
  <c r="L694" i="11"/>
  <c r="K694" i="11"/>
  <c r="J694" i="11"/>
  <c r="I694" i="11"/>
  <c r="T693" i="11"/>
  <c r="S693" i="11"/>
  <c r="R693" i="11"/>
  <c r="Q693" i="11"/>
  <c r="P693" i="11"/>
  <c r="O693" i="11"/>
  <c r="N693" i="11"/>
  <c r="M693" i="11"/>
  <c r="L693" i="11"/>
  <c r="K693" i="11"/>
  <c r="J693" i="11"/>
  <c r="I693" i="11"/>
  <c r="T692" i="11"/>
  <c r="S692" i="11"/>
  <c r="R692" i="11"/>
  <c r="Q692" i="11"/>
  <c r="P692" i="11"/>
  <c r="O692" i="11"/>
  <c r="N692" i="11"/>
  <c r="M692" i="11"/>
  <c r="L692" i="11"/>
  <c r="K692" i="11"/>
  <c r="J692" i="11"/>
  <c r="I692" i="11"/>
  <c r="T691" i="11"/>
  <c r="S691" i="11"/>
  <c r="R691" i="11"/>
  <c r="Q691" i="11"/>
  <c r="P691" i="11"/>
  <c r="O691" i="11"/>
  <c r="N691" i="11"/>
  <c r="M691" i="11"/>
  <c r="L691" i="11"/>
  <c r="K691" i="11"/>
  <c r="J691" i="11"/>
  <c r="I691" i="11"/>
  <c r="T690" i="11"/>
  <c r="S690" i="11"/>
  <c r="R690" i="11"/>
  <c r="Q690" i="11"/>
  <c r="P690" i="11"/>
  <c r="O690" i="11"/>
  <c r="N690" i="11"/>
  <c r="M690" i="11"/>
  <c r="L690" i="11"/>
  <c r="K690" i="11"/>
  <c r="J690" i="11"/>
  <c r="I690" i="11"/>
  <c r="T689" i="11"/>
  <c r="S689" i="11"/>
  <c r="R689" i="11"/>
  <c r="Q689" i="11"/>
  <c r="P689" i="11"/>
  <c r="O689" i="11"/>
  <c r="N689" i="11"/>
  <c r="M689" i="11"/>
  <c r="L689" i="11"/>
  <c r="K689" i="11"/>
  <c r="J689" i="11"/>
  <c r="I689" i="11"/>
  <c r="T688" i="11"/>
  <c r="S688" i="11"/>
  <c r="R688" i="11"/>
  <c r="Q688" i="11"/>
  <c r="P688" i="11"/>
  <c r="O688" i="11"/>
  <c r="N688" i="11"/>
  <c r="M688" i="11"/>
  <c r="L688" i="11"/>
  <c r="K688" i="11"/>
  <c r="J688" i="11"/>
  <c r="I688" i="11"/>
  <c r="T687" i="11"/>
  <c r="T686" i="11"/>
  <c r="T685" i="11"/>
  <c r="T683" i="11"/>
  <c r="S683" i="11"/>
  <c r="R683" i="11"/>
  <c r="Q683" i="11"/>
  <c r="P683" i="11"/>
  <c r="O683" i="11"/>
  <c r="N683" i="11"/>
  <c r="M683" i="11"/>
  <c r="L683" i="11"/>
  <c r="K683" i="11"/>
  <c r="J683" i="11"/>
  <c r="I683" i="11"/>
  <c r="T682" i="11"/>
  <c r="S682" i="11"/>
  <c r="R682" i="11"/>
  <c r="Q682" i="11"/>
  <c r="P682" i="11"/>
  <c r="O682" i="11"/>
  <c r="N682" i="11"/>
  <c r="M682" i="11"/>
  <c r="L682" i="11"/>
  <c r="K682" i="11"/>
  <c r="J682" i="11"/>
  <c r="I682" i="11"/>
  <c r="T681" i="11"/>
  <c r="S681" i="11"/>
  <c r="R681" i="11"/>
  <c r="Q681" i="11"/>
  <c r="P681" i="11"/>
  <c r="O681" i="11"/>
  <c r="N681" i="11"/>
  <c r="M681" i="11"/>
  <c r="L681" i="11"/>
  <c r="K681" i="11"/>
  <c r="J681" i="11"/>
  <c r="I681" i="11"/>
  <c r="T680" i="11"/>
  <c r="S680" i="11"/>
  <c r="R680" i="11"/>
  <c r="Q680" i="11"/>
  <c r="P680" i="11"/>
  <c r="O680" i="11"/>
  <c r="N680" i="11"/>
  <c r="M680" i="11"/>
  <c r="L680" i="11"/>
  <c r="K680" i="11"/>
  <c r="J680" i="11"/>
  <c r="I680" i="11"/>
  <c r="T679" i="11"/>
  <c r="S679" i="11"/>
  <c r="R679" i="11"/>
  <c r="Q679" i="11"/>
  <c r="P679" i="11"/>
  <c r="O679" i="11"/>
  <c r="N679" i="11"/>
  <c r="M679" i="11"/>
  <c r="L679" i="11"/>
  <c r="K679" i="11"/>
  <c r="J679" i="11"/>
  <c r="I679" i="11"/>
  <c r="T678" i="11"/>
  <c r="S678" i="11"/>
  <c r="R678" i="11"/>
  <c r="Q678" i="11"/>
  <c r="P678" i="11"/>
  <c r="O678" i="11"/>
  <c r="N678" i="11"/>
  <c r="M678" i="11"/>
  <c r="L678" i="11"/>
  <c r="K678" i="11"/>
  <c r="J678" i="11"/>
  <c r="I678" i="11"/>
  <c r="T677" i="11"/>
  <c r="S677" i="11"/>
  <c r="R677" i="11"/>
  <c r="Q677" i="11"/>
  <c r="P677" i="11"/>
  <c r="O677" i="11"/>
  <c r="N677" i="11"/>
  <c r="M677" i="11"/>
  <c r="L677" i="11"/>
  <c r="K677" i="11"/>
  <c r="J677" i="11"/>
  <c r="I677" i="11"/>
  <c r="T676" i="11"/>
  <c r="S676" i="11"/>
  <c r="R676" i="11"/>
  <c r="Q676" i="11"/>
  <c r="P676" i="11"/>
  <c r="O676" i="11"/>
  <c r="N676" i="11"/>
  <c r="M676" i="11"/>
  <c r="L676" i="11"/>
  <c r="K676" i="11"/>
  <c r="J676" i="11"/>
  <c r="I676" i="11"/>
  <c r="T675" i="11"/>
  <c r="S675" i="11"/>
  <c r="R675" i="11"/>
  <c r="Q675" i="11"/>
  <c r="P675" i="11"/>
  <c r="O675" i="11"/>
  <c r="N675" i="11"/>
  <c r="M675" i="11"/>
  <c r="L675" i="11"/>
  <c r="K675" i="11"/>
  <c r="J675" i="11"/>
  <c r="I675" i="11"/>
  <c r="T674" i="11"/>
  <c r="T673" i="11"/>
  <c r="T672" i="11"/>
  <c r="C696" i="11"/>
  <c r="C695" i="11"/>
  <c r="C694" i="11"/>
  <c r="C693" i="11"/>
  <c r="C692" i="11"/>
  <c r="C691" i="11"/>
  <c r="C690" i="11"/>
  <c r="C689" i="11"/>
  <c r="C688" i="11"/>
  <c r="C687" i="11"/>
  <c r="C686" i="11"/>
  <c r="C685" i="11"/>
  <c r="C683" i="11"/>
  <c r="C682" i="11"/>
  <c r="C681" i="11"/>
  <c r="C680" i="11"/>
  <c r="C679" i="11"/>
  <c r="C678" i="11"/>
  <c r="C677" i="11"/>
  <c r="C676" i="11"/>
  <c r="C675" i="11"/>
  <c r="C674" i="11"/>
  <c r="C673" i="11"/>
  <c r="C672" i="11"/>
  <c r="G696" i="11"/>
  <c r="E696" i="11"/>
  <c r="D696" i="11"/>
  <c r="E695" i="11"/>
  <c r="D695" i="11"/>
  <c r="E694" i="11"/>
  <c r="D694" i="11"/>
  <c r="E693" i="11"/>
  <c r="D693" i="11"/>
  <c r="E692" i="11"/>
  <c r="D692" i="11"/>
  <c r="E691" i="11"/>
  <c r="D691" i="11"/>
  <c r="E690" i="11"/>
  <c r="D690" i="11"/>
  <c r="E689" i="11"/>
  <c r="D689" i="11"/>
  <c r="E688" i="11"/>
  <c r="D688" i="11"/>
  <c r="E687" i="11"/>
  <c r="D687" i="11"/>
  <c r="E686" i="11"/>
  <c r="D686" i="11"/>
  <c r="E685" i="11"/>
  <c r="D685" i="11"/>
  <c r="G683" i="11"/>
  <c r="E683" i="11"/>
  <c r="D683" i="11"/>
  <c r="E682" i="11"/>
  <c r="D682" i="11"/>
  <c r="E681" i="11"/>
  <c r="D681" i="11"/>
  <c r="E680" i="11"/>
  <c r="D680" i="11"/>
  <c r="E679" i="11"/>
  <c r="D679" i="11"/>
  <c r="E678" i="11"/>
  <c r="D678" i="11"/>
  <c r="E677" i="11"/>
  <c r="D677" i="11"/>
  <c r="E676" i="11"/>
  <c r="D676" i="11"/>
  <c r="E675" i="11"/>
  <c r="D675" i="11"/>
  <c r="E674" i="11"/>
  <c r="D674" i="11"/>
  <c r="E673" i="11"/>
  <c r="D673" i="11"/>
  <c r="E672" i="11"/>
  <c r="D672" i="11"/>
  <c r="C553" i="11"/>
  <c r="C501" i="11"/>
  <c r="C488" i="11"/>
  <c r="C551" i="11"/>
  <c r="C552" i="11"/>
  <c r="T239" i="11"/>
  <c r="S239" i="11"/>
  <c r="R239" i="11"/>
  <c r="Q239" i="11"/>
  <c r="P239" i="11"/>
  <c r="O239" i="11"/>
  <c r="N239" i="11"/>
  <c r="M239" i="11"/>
  <c r="L239" i="11"/>
  <c r="K239" i="11"/>
  <c r="J239" i="11"/>
  <c r="I239" i="11"/>
  <c r="T238" i="11"/>
  <c r="R238" i="11"/>
  <c r="Q238" i="11"/>
  <c r="P238" i="11"/>
  <c r="O238" i="11"/>
  <c r="N238" i="11"/>
  <c r="M238" i="11"/>
  <c r="L238" i="11"/>
  <c r="K238" i="11"/>
  <c r="J238" i="11"/>
  <c r="I238" i="11"/>
  <c r="T237" i="11"/>
  <c r="R237" i="11"/>
  <c r="Q237" i="11"/>
  <c r="P237" i="11"/>
  <c r="O237" i="11"/>
  <c r="N237" i="11"/>
  <c r="M237" i="11"/>
  <c r="L237" i="11"/>
  <c r="K237" i="11"/>
  <c r="J237" i="11"/>
  <c r="I237" i="11"/>
  <c r="T236" i="11"/>
  <c r="T235" i="11"/>
  <c r="T234" i="11"/>
  <c r="T233" i="11"/>
  <c r="T232" i="11"/>
  <c r="T231" i="11"/>
  <c r="T230" i="11"/>
  <c r="T229" i="11"/>
  <c r="T228" i="11"/>
  <c r="T226" i="11"/>
  <c r="S226" i="11"/>
  <c r="R226" i="11"/>
  <c r="Q226" i="11"/>
  <c r="P226" i="11"/>
  <c r="O226" i="11"/>
  <c r="N226" i="11"/>
  <c r="M226" i="11"/>
  <c r="L226" i="11"/>
  <c r="K226" i="11"/>
  <c r="J226" i="11"/>
  <c r="I226" i="11"/>
  <c r="T225" i="11"/>
  <c r="R225" i="11"/>
  <c r="Q225" i="11"/>
  <c r="P225" i="11"/>
  <c r="O225" i="11"/>
  <c r="N225" i="11"/>
  <c r="M225" i="11"/>
  <c r="L225" i="11"/>
  <c r="K225" i="11"/>
  <c r="J225" i="11"/>
  <c r="I225" i="11"/>
  <c r="T224" i="11"/>
  <c r="R224" i="11"/>
  <c r="Q224" i="11"/>
  <c r="P224" i="11"/>
  <c r="O224" i="11"/>
  <c r="N224" i="11"/>
  <c r="M224" i="11"/>
  <c r="L224" i="11"/>
  <c r="K224" i="11"/>
  <c r="J224" i="11"/>
  <c r="I224" i="11"/>
  <c r="T223" i="11"/>
  <c r="R223" i="11"/>
  <c r="Q223" i="11"/>
  <c r="P223" i="11"/>
  <c r="O223" i="11"/>
  <c r="N223" i="11"/>
  <c r="M223" i="11"/>
  <c r="L223" i="11"/>
  <c r="K223" i="11"/>
  <c r="J223" i="11"/>
  <c r="I223" i="11"/>
  <c r="T222" i="11"/>
  <c r="R222" i="11"/>
  <c r="Q222" i="11"/>
  <c r="P222" i="11"/>
  <c r="O222" i="11"/>
  <c r="N222" i="11"/>
  <c r="M222" i="11"/>
  <c r="L222" i="11"/>
  <c r="K222" i="11"/>
  <c r="J222" i="11"/>
  <c r="I222" i="11"/>
  <c r="T221" i="11"/>
  <c r="R221" i="11"/>
  <c r="Q221" i="11"/>
  <c r="P221" i="11"/>
  <c r="O221" i="11"/>
  <c r="N221" i="11"/>
  <c r="M221" i="11"/>
  <c r="L221" i="11"/>
  <c r="K221" i="11"/>
  <c r="J221" i="11"/>
  <c r="I221" i="11"/>
  <c r="T220" i="11"/>
  <c r="R220" i="11"/>
  <c r="Q220" i="11"/>
  <c r="P220" i="11"/>
  <c r="O220" i="11"/>
  <c r="N220" i="11"/>
  <c r="M220" i="11"/>
  <c r="L220" i="11"/>
  <c r="K220" i="11"/>
  <c r="J220" i="11"/>
  <c r="I220" i="11"/>
  <c r="T219" i="11"/>
  <c r="R219" i="11"/>
  <c r="Q219" i="11"/>
  <c r="P219" i="11"/>
  <c r="O219" i="11"/>
  <c r="N219" i="11"/>
  <c r="M219" i="11"/>
  <c r="L219" i="11"/>
  <c r="K219" i="11"/>
  <c r="J219" i="11"/>
  <c r="I219" i="11"/>
  <c r="T218" i="11"/>
  <c r="R218" i="11"/>
  <c r="Q218" i="11"/>
  <c r="P218" i="11"/>
  <c r="O218" i="11"/>
  <c r="N218" i="11"/>
  <c r="M218" i="11"/>
  <c r="L218" i="11"/>
  <c r="K218" i="11"/>
  <c r="J218" i="11"/>
  <c r="I218" i="11"/>
  <c r="T217" i="11"/>
  <c r="T216" i="11"/>
  <c r="T215" i="11"/>
  <c r="T213" i="11"/>
  <c r="S213" i="11"/>
  <c r="R213" i="11"/>
  <c r="Q213" i="11"/>
  <c r="P213" i="11"/>
  <c r="O213" i="11"/>
  <c r="N213" i="11"/>
  <c r="M213" i="11"/>
  <c r="L213" i="11"/>
  <c r="K213" i="11"/>
  <c r="J213" i="11"/>
  <c r="I213" i="11"/>
  <c r="T212" i="11"/>
  <c r="R212" i="11"/>
  <c r="Q212" i="11"/>
  <c r="P212" i="11"/>
  <c r="O212" i="11"/>
  <c r="N212" i="11"/>
  <c r="M212" i="11"/>
  <c r="L212" i="11"/>
  <c r="K212" i="11"/>
  <c r="J212" i="11"/>
  <c r="I212" i="11"/>
  <c r="T211" i="11"/>
  <c r="R211" i="11"/>
  <c r="Q211" i="11"/>
  <c r="P211" i="11"/>
  <c r="O211" i="11"/>
  <c r="N211" i="11"/>
  <c r="M211" i="11"/>
  <c r="L211" i="11"/>
  <c r="K211" i="11"/>
  <c r="J211" i="11"/>
  <c r="I211" i="11"/>
  <c r="T210" i="11"/>
  <c r="R210" i="11"/>
  <c r="Q210" i="11"/>
  <c r="P210" i="11"/>
  <c r="O210" i="11"/>
  <c r="N210" i="11"/>
  <c r="M210" i="11"/>
  <c r="L210" i="11"/>
  <c r="K210" i="11"/>
  <c r="J210" i="11"/>
  <c r="I210" i="11"/>
  <c r="T209" i="11"/>
  <c r="T208" i="11"/>
  <c r="T207" i="11"/>
  <c r="T206" i="11"/>
  <c r="T205" i="11"/>
  <c r="T204" i="11"/>
  <c r="T203" i="11"/>
  <c r="T202" i="11"/>
  <c r="C500" i="11"/>
  <c r="C499" i="11"/>
  <c r="C343" i="11"/>
  <c r="C342" i="11"/>
  <c r="S18" i="11"/>
  <c r="R18" i="11"/>
  <c r="S19" i="11"/>
  <c r="S238" i="11"/>
  <c r="R19" i="11"/>
  <c r="R309" i="11" s="1"/>
  <c r="R244" i="11"/>
  <c r="V17" i="6"/>
  <c r="T17" i="6"/>
  <c r="G735" i="11"/>
  <c r="G722" i="11"/>
  <c r="G709" i="11"/>
  <c r="G670" i="11"/>
  <c r="G657" i="11"/>
  <c r="G644" i="11"/>
  <c r="G631" i="11"/>
  <c r="G618" i="11"/>
  <c r="G605" i="11"/>
  <c r="G592" i="11"/>
  <c r="G579" i="11"/>
  <c r="G566" i="11"/>
  <c r="G553" i="11"/>
  <c r="G540" i="11"/>
  <c r="G527" i="11"/>
  <c r="G514" i="11"/>
  <c r="G501" i="11"/>
  <c r="G488" i="11"/>
  <c r="G474" i="11"/>
  <c r="G461" i="11"/>
  <c r="G448" i="11"/>
  <c r="G435" i="11"/>
  <c r="G422" i="11"/>
  <c r="G409" i="11"/>
  <c r="G370" i="11"/>
  <c r="G357" i="11"/>
  <c r="G344" i="11"/>
  <c r="G331" i="11"/>
  <c r="G318" i="11"/>
  <c r="G305" i="11"/>
  <c r="G292" i="11"/>
  <c r="G279" i="11"/>
  <c r="G266" i="11"/>
  <c r="G252" i="11"/>
  <c r="G239" i="11"/>
  <c r="G226" i="11"/>
  <c r="G213" i="11"/>
  <c r="G200" i="11"/>
  <c r="G187" i="11"/>
  <c r="G174" i="11"/>
  <c r="G161" i="11"/>
  <c r="G148" i="11"/>
  <c r="G135" i="11"/>
  <c r="G122" i="11"/>
  <c r="G109" i="11"/>
  <c r="G96" i="11"/>
  <c r="G83" i="11"/>
  <c r="G70" i="11"/>
  <c r="G57" i="11"/>
  <c r="G44" i="11"/>
  <c r="C734" i="11"/>
  <c r="C733" i="11"/>
  <c r="C732" i="11"/>
  <c r="C731" i="11"/>
  <c r="C730" i="11"/>
  <c r="C729" i="11"/>
  <c r="C728" i="11"/>
  <c r="C727" i="11"/>
  <c r="C726" i="11"/>
  <c r="C725" i="11"/>
  <c r="C724" i="11"/>
  <c r="C566" i="11"/>
  <c r="C565" i="11"/>
  <c r="C564" i="11"/>
  <c r="C563" i="11"/>
  <c r="C562" i="11"/>
  <c r="C561" i="11"/>
  <c r="C560" i="11"/>
  <c r="C559" i="11"/>
  <c r="C558" i="11"/>
  <c r="C557" i="11"/>
  <c r="C556" i="11"/>
  <c r="C555" i="11"/>
  <c r="C514" i="11"/>
  <c r="C513" i="11"/>
  <c r="C512" i="11"/>
  <c r="C511" i="11"/>
  <c r="C510" i="11"/>
  <c r="C509" i="11"/>
  <c r="C508" i="11"/>
  <c r="C507" i="11"/>
  <c r="C506" i="11"/>
  <c r="C505" i="11"/>
  <c r="C504" i="11"/>
  <c r="C503" i="11"/>
  <c r="C331" i="11"/>
  <c r="C330" i="11"/>
  <c r="C329" i="11"/>
  <c r="C328" i="11"/>
  <c r="C327" i="11"/>
  <c r="C326" i="11"/>
  <c r="C325" i="11"/>
  <c r="C324" i="11"/>
  <c r="C323" i="11"/>
  <c r="C322" i="11"/>
  <c r="C321" i="11"/>
  <c r="C320" i="11"/>
  <c r="C318" i="11"/>
  <c r="C317" i="11"/>
  <c r="C316" i="11"/>
  <c r="C315" i="11"/>
  <c r="C314" i="11"/>
  <c r="C313" i="11"/>
  <c r="C312" i="11"/>
  <c r="C311" i="11"/>
  <c r="C310" i="11"/>
  <c r="C309" i="11"/>
  <c r="C308" i="11"/>
  <c r="C307" i="11"/>
  <c r="C200" i="11"/>
  <c r="C199" i="11"/>
  <c r="C198" i="11"/>
  <c r="C197" i="11"/>
  <c r="C196" i="11"/>
  <c r="C195" i="11"/>
  <c r="C194" i="11"/>
  <c r="C193" i="11"/>
  <c r="C192" i="11"/>
  <c r="C191" i="11"/>
  <c r="C190" i="11"/>
  <c r="C189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5" i="11"/>
  <c r="C134" i="11"/>
  <c r="C133" i="11"/>
  <c r="C132" i="11"/>
  <c r="C131" i="11"/>
  <c r="C130" i="11"/>
  <c r="C129" i="11"/>
  <c r="C128" i="11"/>
  <c r="C127" i="11"/>
  <c r="C126" i="11"/>
  <c r="C125" i="11"/>
  <c r="C124" i="11"/>
  <c r="T331" i="11"/>
  <c r="S331" i="11"/>
  <c r="R331" i="11"/>
  <c r="Q331" i="11"/>
  <c r="P331" i="11"/>
  <c r="O331" i="11"/>
  <c r="N331" i="11"/>
  <c r="M331" i="11"/>
  <c r="L331" i="11"/>
  <c r="K331" i="11"/>
  <c r="J331" i="11"/>
  <c r="I331" i="11"/>
  <c r="T330" i="11"/>
  <c r="S330" i="11"/>
  <c r="R330" i="11"/>
  <c r="Q330" i="11"/>
  <c r="P330" i="11"/>
  <c r="O330" i="11"/>
  <c r="N330" i="11"/>
  <c r="M330" i="11"/>
  <c r="L330" i="11"/>
  <c r="K330" i="11"/>
  <c r="J330" i="11"/>
  <c r="I330" i="11"/>
  <c r="T329" i="11"/>
  <c r="S329" i="11"/>
  <c r="R329" i="11"/>
  <c r="Q329" i="11"/>
  <c r="P329" i="11"/>
  <c r="O329" i="11"/>
  <c r="N329" i="11"/>
  <c r="M329" i="11"/>
  <c r="L329" i="11"/>
  <c r="K329" i="11"/>
  <c r="J329" i="11"/>
  <c r="I329" i="11"/>
  <c r="T328" i="11"/>
  <c r="S328" i="11"/>
  <c r="R328" i="11"/>
  <c r="Q328" i="11"/>
  <c r="P328" i="11"/>
  <c r="O328" i="11"/>
  <c r="N328" i="11"/>
  <c r="M328" i="11"/>
  <c r="L328" i="11"/>
  <c r="K328" i="11"/>
  <c r="J328" i="11"/>
  <c r="I328" i="11"/>
  <c r="T327" i="11"/>
  <c r="S327" i="11"/>
  <c r="R327" i="11"/>
  <c r="Q327" i="11"/>
  <c r="P327" i="11"/>
  <c r="O327" i="11"/>
  <c r="N327" i="11"/>
  <c r="M327" i="11"/>
  <c r="L327" i="11"/>
  <c r="K327" i="11"/>
  <c r="J327" i="11"/>
  <c r="I327" i="11"/>
  <c r="T326" i="11"/>
  <c r="S326" i="11"/>
  <c r="R326" i="11"/>
  <c r="Q326" i="11"/>
  <c r="P326" i="11"/>
  <c r="O326" i="11"/>
  <c r="N326" i="11"/>
  <c r="M326" i="11"/>
  <c r="L326" i="11"/>
  <c r="K326" i="11"/>
  <c r="J326" i="11"/>
  <c r="I326" i="11"/>
  <c r="T325" i="11"/>
  <c r="S325" i="11"/>
  <c r="R325" i="11"/>
  <c r="Q325" i="11"/>
  <c r="P325" i="11"/>
  <c r="O325" i="11"/>
  <c r="N325" i="11"/>
  <c r="M325" i="11"/>
  <c r="L325" i="11"/>
  <c r="K325" i="11"/>
  <c r="J325" i="11"/>
  <c r="I325" i="11"/>
  <c r="T324" i="11"/>
  <c r="S324" i="11"/>
  <c r="R324" i="11"/>
  <c r="Q324" i="11"/>
  <c r="P324" i="11"/>
  <c r="O324" i="11"/>
  <c r="N324" i="11"/>
  <c r="M324" i="11"/>
  <c r="L324" i="11"/>
  <c r="K324" i="11"/>
  <c r="J324" i="11"/>
  <c r="I324" i="11"/>
  <c r="T323" i="11"/>
  <c r="S323" i="11"/>
  <c r="R323" i="11"/>
  <c r="Q323" i="11"/>
  <c r="P323" i="11"/>
  <c r="O323" i="11"/>
  <c r="N323" i="11"/>
  <c r="M323" i="11"/>
  <c r="L323" i="11"/>
  <c r="K323" i="11"/>
  <c r="J323" i="11"/>
  <c r="I323" i="11"/>
  <c r="T322" i="11"/>
  <c r="S322" i="11"/>
  <c r="R322" i="11"/>
  <c r="Q322" i="11"/>
  <c r="P322" i="11"/>
  <c r="O322" i="11"/>
  <c r="N322" i="11"/>
  <c r="M322" i="11"/>
  <c r="L322" i="11"/>
  <c r="K322" i="11"/>
  <c r="J322" i="11"/>
  <c r="I322" i="11"/>
  <c r="T321" i="11"/>
  <c r="T320" i="11"/>
  <c r="T318" i="11"/>
  <c r="S318" i="11"/>
  <c r="R318" i="11"/>
  <c r="Q318" i="11"/>
  <c r="P318" i="11"/>
  <c r="O318" i="11"/>
  <c r="N318" i="11"/>
  <c r="M318" i="11"/>
  <c r="L318" i="11"/>
  <c r="K318" i="11"/>
  <c r="J318" i="11"/>
  <c r="I318" i="11"/>
  <c r="T317" i="11"/>
  <c r="S317" i="11"/>
  <c r="R317" i="11"/>
  <c r="Q317" i="11"/>
  <c r="P317" i="11"/>
  <c r="O317" i="11"/>
  <c r="N317" i="11"/>
  <c r="M317" i="11"/>
  <c r="L317" i="11"/>
  <c r="K317" i="11"/>
  <c r="J317" i="11"/>
  <c r="I317" i="11"/>
  <c r="T316" i="11"/>
  <c r="S316" i="11"/>
  <c r="R316" i="11"/>
  <c r="Q316" i="11"/>
  <c r="P316" i="11"/>
  <c r="O316" i="11"/>
  <c r="N316" i="11"/>
  <c r="M316" i="11"/>
  <c r="L316" i="11"/>
  <c r="K316" i="11"/>
  <c r="J316" i="11"/>
  <c r="I316" i="11"/>
  <c r="T315" i="11"/>
  <c r="S315" i="11"/>
  <c r="R315" i="11"/>
  <c r="Q315" i="11"/>
  <c r="P315" i="11"/>
  <c r="O315" i="11"/>
  <c r="N315" i="11"/>
  <c r="M315" i="11"/>
  <c r="L315" i="11"/>
  <c r="K315" i="11"/>
  <c r="J315" i="11"/>
  <c r="I315" i="11"/>
  <c r="T314" i="11"/>
  <c r="S314" i="11"/>
  <c r="R314" i="11"/>
  <c r="Q314" i="11"/>
  <c r="P314" i="11"/>
  <c r="O314" i="11"/>
  <c r="N314" i="11"/>
  <c r="M314" i="11"/>
  <c r="L314" i="11"/>
  <c r="K314" i="11"/>
  <c r="J314" i="11"/>
  <c r="I314" i="11"/>
  <c r="T313" i="11"/>
  <c r="S313" i="11"/>
  <c r="R313" i="11"/>
  <c r="Q313" i="11"/>
  <c r="P313" i="11"/>
  <c r="O313" i="11"/>
  <c r="N313" i="11"/>
  <c r="M313" i="11"/>
  <c r="L313" i="11"/>
  <c r="K313" i="11"/>
  <c r="J313" i="11"/>
  <c r="I313" i="11"/>
  <c r="T312" i="11"/>
  <c r="S312" i="11"/>
  <c r="R312" i="11"/>
  <c r="Q312" i="11"/>
  <c r="P312" i="11"/>
  <c r="O312" i="11"/>
  <c r="N312" i="11"/>
  <c r="M312" i="11"/>
  <c r="L312" i="11"/>
  <c r="K312" i="11"/>
  <c r="J312" i="11"/>
  <c r="I312" i="11"/>
  <c r="T311" i="11"/>
  <c r="S311" i="11"/>
  <c r="R311" i="11"/>
  <c r="Q311" i="11"/>
  <c r="P311" i="11"/>
  <c r="O311" i="11"/>
  <c r="N311" i="11"/>
  <c r="M311" i="11"/>
  <c r="L311" i="11"/>
  <c r="K311" i="11"/>
  <c r="J311" i="11"/>
  <c r="I311" i="11"/>
  <c r="T310" i="11"/>
  <c r="T309" i="11"/>
  <c r="T308" i="11"/>
  <c r="T307" i="11"/>
  <c r="T305" i="11"/>
  <c r="S305" i="11"/>
  <c r="R305" i="11"/>
  <c r="Q305" i="11"/>
  <c r="P305" i="11"/>
  <c r="O305" i="11"/>
  <c r="N305" i="11"/>
  <c r="M305" i="11"/>
  <c r="L305" i="11"/>
  <c r="K305" i="11"/>
  <c r="J305" i="11"/>
  <c r="I305" i="11"/>
  <c r="T304" i="11"/>
  <c r="S304" i="11"/>
  <c r="R304" i="11"/>
  <c r="Q304" i="11"/>
  <c r="P304" i="11"/>
  <c r="O304" i="11"/>
  <c r="N304" i="11"/>
  <c r="M304" i="11"/>
  <c r="L304" i="11"/>
  <c r="K304" i="11"/>
  <c r="J304" i="11"/>
  <c r="I304" i="11"/>
  <c r="T303" i="11"/>
  <c r="S303" i="11"/>
  <c r="R303" i="11"/>
  <c r="Q303" i="11"/>
  <c r="P303" i="11"/>
  <c r="O303" i="11"/>
  <c r="N303" i="11"/>
  <c r="M303" i="11"/>
  <c r="L303" i="11"/>
  <c r="K303" i="11"/>
  <c r="J303" i="11"/>
  <c r="I303" i="11"/>
  <c r="T302" i="11"/>
  <c r="S302" i="11"/>
  <c r="R302" i="11"/>
  <c r="Q302" i="11"/>
  <c r="P302" i="11"/>
  <c r="O302" i="11"/>
  <c r="N302" i="11"/>
  <c r="M302" i="11"/>
  <c r="L302" i="11"/>
  <c r="K302" i="11"/>
  <c r="J302" i="11"/>
  <c r="I302" i="11"/>
  <c r="T301" i="11"/>
  <c r="S301" i="11"/>
  <c r="R301" i="11"/>
  <c r="Q301" i="11"/>
  <c r="P301" i="11"/>
  <c r="O301" i="11"/>
  <c r="N301" i="11"/>
  <c r="M301" i="11"/>
  <c r="L301" i="11"/>
  <c r="K301" i="11"/>
  <c r="J301" i="11"/>
  <c r="I301" i="11"/>
  <c r="T300" i="11"/>
  <c r="S300" i="11"/>
  <c r="R300" i="11"/>
  <c r="Q300" i="11"/>
  <c r="P300" i="11"/>
  <c r="O300" i="11"/>
  <c r="N300" i="11"/>
  <c r="M300" i="11"/>
  <c r="L300" i="11"/>
  <c r="K300" i="11"/>
  <c r="J300" i="11"/>
  <c r="I300" i="11"/>
  <c r="T299" i="11"/>
  <c r="S299" i="11"/>
  <c r="R299" i="11"/>
  <c r="Q299" i="11"/>
  <c r="P299" i="11"/>
  <c r="O299" i="11"/>
  <c r="N299" i="11"/>
  <c r="M299" i="11"/>
  <c r="L299" i="11"/>
  <c r="K299" i="11"/>
  <c r="J299" i="11"/>
  <c r="I299" i="11"/>
  <c r="T298" i="11"/>
  <c r="T297" i="11"/>
  <c r="T296" i="11"/>
  <c r="T295" i="11"/>
  <c r="T294" i="11"/>
  <c r="T292" i="11"/>
  <c r="S292" i="11"/>
  <c r="R292" i="11"/>
  <c r="Q292" i="11"/>
  <c r="P292" i="11"/>
  <c r="O292" i="11"/>
  <c r="N292" i="11"/>
  <c r="M292" i="11"/>
  <c r="L292" i="11"/>
  <c r="K292" i="11"/>
  <c r="J292" i="11"/>
  <c r="I292" i="11"/>
  <c r="T291" i="11"/>
  <c r="S291" i="11"/>
  <c r="R291" i="11"/>
  <c r="Q291" i="11"/>
  <c r="P291" i="11"/>
  <c r="O291" i="11"/>
  <c r="N291" i="11"/>
  <c r="M291" i="11"/>
  <c r="L291" i="11"/>
  <c r="K291" i="11"/>
  <c r="J291" i="11"/>
  <c r="I291" i="11"/>
  <c r="T290" i="11"/>
  <c r="S290" i="11"/>
  <c r="R290" i="11"/>
  <c r="Q290" i="11"/>
  <c r="P290" i="11"/>
  <c r="O290" i="11"/>
  <c r="N290" i="11"/>
  <c r="M290" i="11"/>
  <c r="L290" i="11"/>
  <c r="K290" i="11"/>
  <c r="J290" i="11"/>
  <c r="I290" i="11"/>
  <c r="T289" i="11"/>
  <c r="S289" i="11"/>
  <c r="R289" i="11"/>
  <c r="Q289" i="11"/>
  <c r="P289" i="11"/>
  <c r="O289" i="11"/>
  <c r="N289" i="11"/>
  <c r="M289" i="11"/>
  <c r="L289" i="11"/>
  <c r="K289" i="11"/>
  <c r="J289" i="11"/>
  <c r="I289" i="11"/>
  <c r="T288" i="11"/>
  <c r="T287" i="11"/>
  <c r="T286" i="11"/>
  <c r="T285" i="11"/>
  <c r="T284" i="11"/>
  <c r="T283" i="11"/>
  <c r="T282" i="11"/>
  <c r="T281" i="11"/>
  <c r="T279" i="11"/>
  <c r="S279" i="11"/>
  <c r="R279" i="11"/>
  <c r="Q279" i="11"/>
  <c r="P279" i="11"/>
  <c r="O279" i="11"/>
  <c r="N279" i="11"/>
  <c r="M279" i="11"/>
  <c r="L279" i="11"/>
  <c r="K279" i="11"/>
  <c r="J279" i="11"/>
  <c r="I279" i="11"/>
  <c r="T278" i="11"/>
  <c r="S278" i="11"/>
  <c r="R278" i="11"/>
  <c r="Q278" i="11"/>
  <c r="P278" i="11"/>
  <c r="O278" i="11"/>
  <c r="N278" i="11"/>
  <c r="M278" i="11"/>
  <c r="L278" i="11"/>
  <c r="K278" i="11"/>
  <c r="J278" i="11"/>
  <c r="I278" i="11"/>
  <c r="T277" i="11"/>
  <c r="S277" i="11"/>
  <c r="R277" i="11"/>
  <c r="Q277" i="11"/>
  <c r="P277" i="11"/>
  <c r="O277" i="11"/>
  <c r="N277" i="11"/>
  <c r="M277" i="11"/>
  <c r="L277" i="11"/>
  <c r="K277" i="11"/>
  <c r="J277" i="11"/>
  <c r="I277" i="11"/>
  <c r="T276" i="11"/>
  <c r="S276" i="11"/>
  <c r="R276" i="11"/>
  <c r="Q276" i="11"/>
  <c r="P276" i="11"/>
  <c r="O276" i="11"/>
  <c r="N276" i="11"/>
  <c r="M276" i="11"/>
  <c r="L276" i="11"/>
  <c r="K276" i="11"/>
  <c r="J276" i="11"/>
  <c r="I276" i="11"/>
  <c r="T275" i="11"/>
  <c r="S275" i="11"/>
  <c r="R275" i="11"/>
  <c r="Q275" i="11"/>
  <c r="P275" i="11"/>
  <c r="O275" i="11"/>
  <c r="N275" i="11"/>
  <c r="M275" i="11"/>
  <c r="L275" i="11"/>
  <c r="K275" i="11"/>
  <c r="J275" i="11"/>
  <c r="I275" i="11"/>
  <c r="T274" i="11"/>
  <c r="S274" i="11"/>
  <c r="R274" i="11"/>
  <c r="Q274" i="11"/>
  <c r="P274" i="11"/>
  <c r="O274" i="11"/>
  <c r="N274" i="11"/>
  <c r="M274" i="11"/>
  <c r="L274" i="11"/>
  <c r="K274" i="11"/>
  <c r="J274" i="11"/>
  <c r="I274" i="11"/>
  <c r="T273" i="11"/>
  <c r="S273" i="11"/>
  <c r="R273" i="11"/>
  <c r="Q273" i="11"/>
  <c r="P273" i="11"/>
  <c r="O273" i="11"/>
  <c r="N273" i="11"/>
  <c r="M273" i="11"/>
  <c r="L273" i="11"/>
  <c r="K273" i="11"/>
  <c r="J273" i="11"/>
  <c r="I273" i="11"/>
  <c r="T272" i="11"/>
  <c r="T271" i="11"/>
  <c r="T270" i="11"/>
  <c r="T269" i="11"/>
  <c r="T268" i="11"/>
  <c r="T266" i="11"/>
  <c r="S266" i="11"/>
  <c r="R266" i="11"/>
  <c r="Q266" i="11"/>
  <c r="P266" i="11"/>
  <c r="O266" i="11"/>
  <c r="N266" i="11"/>
  <c r="M266" i="11"/>
  <c r="L266" i="11"/>
  <c r="K266" i="11"/>
  <c r="J266" i="11"/>
  <c r="I266" i="11"/>
  <c r="T265" i="11"/>
  <c r="S265" i="11"/>
  <c r="R265" i="11"/>
  <c r="Q265" i="11"/>
  <c r="P265" i="11"/>
  <c r="O265" i="11"/>
  <c r="N265" i="11"/>
  <c r="M265" i="11"/>
  <c r="L265" i="11"/>
  <c r="K265" i="11"/>
  <c r="J265" i="11"/>
  <c r="I265" i="11"/>
  <c r="T264" i="11"/>
  <c r="S264" i="11"/>
  <c r="R264" i="11"/>
  <c r="Q264" i="11"/>
  <c r="P264" i="11"/>
  <c r="O264" i="11"/>
  <c r="N264" i="11"/>
  <c r="M264" i="11"/>
  <c r="L264" i="11"/>
  <c r="K264" i="11"/>
  <c r="J264" i="11"/>
  <c r="I264" i="11"/>
  <c r="T263" i="11"/>
  <c r="S263" i="11"/>
  <c r="R263" i="11"/>
  <c r="Q263" i="11"/>
  <c r="P263" i="11"/>
  <c r="O263" i="11"/>
  <c r="N263" i="11"/>
  <c r="M263" i="11"/>
  <c r="L263" i="11"/>
  <c r="K263" i="11"/>
  <c r="J263" i="11"/>
  <c r="I263" i="11"/>
  <c r="T262" i="11"/>
  <c r="S262" i="11"/>
  <c r="R262" i="11"/>
  <c r="Q262" i="11"/>
  <c r="P262" i="11"/>
  <c r="O262" i="11"/>
  <c r="N262" i="11"/>
  <c r="M262" i="11"/>
  <c r="L262" i="11"/>
  <c r="K262" i="11"/>
  <c r="J262" i="11"/>
  <c r="I262" i="11"/>
  <c r="T261" i="11"/>
  <c r="S261" i="11"/>
  <c r="R261" i="11"/>
  <c r="Q261" i="11"/>
  <c r="P261" i="11"/>
  <c r="O261" i="11"/>
  <c r="N261" i="11"/>
  <c r="M261" i="11"/>
  <c r="L261" i="11"/>
  <c r="K261" i="11"/>
  <c r="J261" i="11"/>
  <c r="I261" i="11"/>
  <c r="T260" i="11"/>
  <c r="T259" i="11"/>
  <c r="T258" i="11"/>
  <c r="T256" i="11"/>
  <c r="T255" i="11"/>
  <c r="T254" i="11"/>
  <c r="T252" i="11"/>
  <c r="S252" i="11"/>
  <c r="R252" i="11"/>
  <c r="Q252" i="11"/>
  <c r="P252" i="11"/>
  <c r="O252" i="11"/>
  <c r="N252" i="11"/>
  <c r="M252" i="11"/>
  <c r="L252" i="11"/>
  <c r="K252" i="11"/>
  <c r="J252" i="11"/>
  <c r="I252" i="11"/>
  <c r="T251" i="11"/>
  <c r="S251" i="11"/>
  <c r="R251" i="11"/>
  <c r="Q251" i="11"/>
  <c r="P251" i="11"/>
  <c r="O251" i="11"/>
  <c r="N251" i="11"/>
  <c r="M251" i="11"/>
  <c r="L251" i="11"/>
  <c r="K251" i="11"/>
  <c r="J251" i="11"/>
  <c r="I251" i="11"/>
  <c r="T250" i="11"/>
  <c r="S250" i="11"/>
  <c r="R250" i="11"/>
  <c r="Q250" i="11"/>
  <c r="P250" i="11"/>
  <c r="O250" i="11"/>
  <c r="N250" i="11"/>
  <c r="M250" i="11"/>
  <c r="L250" i="11"/>
  <c r="K250" i="11"/>
  <c r="J250" i="11"/>
  <c r="I250" i="11"/>
  <c r="T249" i="11"/>
  <c r="S249" i="11"/>
  <c r="R249" i="11"/>
  <c r="Q249" i="11"/>
  <c r="P249" i="11"/>
  <c r="O249" i="11"/>
  <c r="N249" i="11"/>
  <c r="M249" i="11"/>
  <c r="L249" i="11"/>
  <c r="K249" i="11"/>
  <c r="J249" i="11"/>
  <c r="I249" i="11"/>
  <c r="T248" i="11"/>
  <c r="S248" i="11"/>
  <c r="R248" i="11"/>
  <c r="Q248" i="11"/>
  <c r="P248" i="11"/>
  <c r="O248" i="11"/>
  <c r="N248" i="11"/>
  <c r="M248" i="11"/>
  <c r="L248" i="11"/>
  <c r="K248" i="11"/>
  <c r="J248" i="11"/>
  <c r="I248" i="11"/>
  <c r="T247" i="11"/>
  <c r="S247" i="11"/>
  <c r="R247" i="11"/>
  <c r="Q247" i="11"/>
  <c r="P247" i="11"/>
  <c r="O247" i="11"/>
  <c r="N247" i="11"/>
  <c r="M247" i="11"/>
  <c r="L247" i="11"/>
  <c r="K247" i="11"/>
  <c r="J247" i="11"/>
  <c r="I247" i="11"/>
  <c r="T246" i="11"/>
  <c r="S246" i="11"/>
  <c r="R246" i="11"/>
  <c r="Q246" i="11"/>
  <c r="P246" i="11"/>
  <c r="O246" i="11"/>
  <c r="N246" i="11"/>
  <c r="M246" i="11"/>
  <c r="L246" i="11"/>
  <c r="K246" i="11"/>
  <c r="J246" i="11"/>
  <c r="I246" i="11"/>
  <c r="T245" i="11"/>
  <c r="T244" i="11"/>
  <c r="T243" i="11"/>
  <c r="T242" i="11"/>
  <c r="T241" i="11"/>
  <c r="T200" i="11"/>
  <c r="S200" i="11"/>
  <c r="R200" i="11"/>
  <c r="Q200" i="11"/>
  <c r="P200" i="11"/>
  <c r="O200" i="11"/>
  <c r="N200" i="11"/>
  <c r="M200" i="11"/>
  <c r="L200" i="11"/>
  <c r="K200" i="11"/>
  <c r="J200" i="11"/>
  <c r="I200" i="11"/>
  <c r="T199" i="11"/>
  <c r="S199" i="11"/>
  <c r="R199" i="11"/>
  <c r="Q199" i="11"/>
  <c r="P199" i="11"/>
  <c r="O199" i="11"/>
  <c r="N199" i="11"/>
  <c r="M199" i="11"/>
  <c r="L199" i="11"/>
  <c r="K199" i="11"/>
  <c r="J199" i="11"/>
  <c r="I199" i="11"/>
  <c r="T198" i="11"/>
  <c r="S198" i="11"/>
  <c r="R198" i="11"/>
  <c r="Q198" i="11"/>
  <c r="P198" i="11"/>
  <c r="O198" i="11"/>
  <c r="N198" i="11"/>
  <c r="M198" i="11"/>
  <c r="L198" i="11"/>
  <c r="K198" i="11"/>
  <c r="J198" i="11"/>
  <c r="I198" i="11"/>
  <c r="T197" i="11"/>
  <c r="S197" i="11"/>
  <c r="R197" i="11"/>
  <c r="Q197" i="11"/>
  <c r="P197" i="11"/>
  <c r="O197" i="11"/>
  <c r="N197" i="11"/>
  <c r="M197" i="11"/>
  <c r="L197" i="11"/>
  <c r="K197" i="11"/>
  <c r="J197" i="11"/>
  <c r="I197" i="11"/>
  <c r="T196" i="11"/>
  <c r="S196" i="11"/>
  <c r="R196" i="11"/>
  <c r="Q196" i="11"/>
  <c r="P196" i="11"/>
  <c r="O196" i="11"/>
  <c r="N196" i="11"/>
  <c r="M196" i="11"/>
  <c r="L196" i="11"/>
  <c r="K196" i="11"/>
  <c r="J196" i="11"/>
  <c r="I196" i="11"/>
  <c r="T195" i="11"/>
  <c r="S195" i="11"/>
  <c r="R195" i="11"/>
  <c r="Q195" i="11"/>
  <c r="P195" i="11"/>
  <c r="O195" i="11"/>
  <c r="N195" i="11"/>
  <c r="M195" i="11"/>
  <c r="L195" i="11"/>
  <c r="K195" i="11"/>
  <c r="J195" i="11"/>
  <c r="I195" i="11"/>
  <c r="T194" i="11"/>
  <c r="S194" i="11"/>
  <c r="R194" i="11"/>
  <c r="Q194" i="11"/>
  <c r="P194" i="11"/>
  <c r="O194" i="11"/>
  <c r="N194" i="11"/>
  <c r="M194" i="11"/>
  <c r="L194" i="11"/>
  <c r="K194" i="11"/>
  <c r="J194" i="11"/>
  <c r="I194" i="11"/>
  <c r="T193" i="11"/>
  <c r="S193" i="11"/>
  <c r="R193" i="11"/>
  <c r="Q193" i="11"/>
  <c r="P193" i="11"/>
  <c r="O193" i="11"/>
  <c r="N193" i="11"/>
  <c r="M193" i="11"/>
  <c r="L193" i="11"/>
  <c r="K193" i="11"/>
  <c r="J193" i="11"/>
  <c r="I193" i="11"/>
  <c r="T192" i="11"/>
  <c r="S192" i="11"/>
  <c r="R192" i="11"/>
  <c r="Q192" i="11"/>
  <c r="P192" i="11"/>
  <c r="O192" i="11"/>
  <c r="N192" i="11"/>
  <c r="M192" i="11"/>
  <c r="L192" i="11"/>
  <c r="K192" i="11"/>
  <c r="J192" i="11"/>
  <c r="I192" i="11"/>
  <c r="T191" i="11"/>
  <c r="S191" i="11"/>
  <c r="R191" i="11"/>
  <c r="Q191" i="11"/>
  <c r="P191" i="11"/>
  <c r="O191" i="11"/>
  <c r="N191" i="11"/>
  <c r="M191" i="11"/>
  <c r="L191" i="11"/>
  <c r="K191" i="11"/>
  <c r="J191" i="11"/>
  <c r="I191" i="11"/>
  <c r="T190" i="11"/>
  <c r="S190" i="11"/>
  <c r="R190" i="11"/>
  <c r="Q190" i="11"/>
  <c r="P190" i="11"/>
  <c r="O190" i="11"/>
  <c r="N190" i="11"/>
  <c r="M190" i="11"/>
  <c r="L190" i="11"/>
  <c r="K190" i="11"/>
  <c r="J190" i="11"/>
  <c r="I190" i="11"/>
  <c r="T189" i="11"/>
  <c r="T187" i="11"/>
  <c r="S187" i="11"/>
  <c r="R187" i="11"/>
  <c r="Q187" i="11"/>
  <c r="P187" i="11"/>
  <c r="O187" i="11"/>
  <c r="N187" i="11"/>
  <c r="M187" i="11"/>
  <c r="L187" i="11"/>
  <c r="K187" i="11"/>
  <c r="J187" i="11"/>
  <c r="I187" i="11"/>
  <c r="T186" i="11"/>
  <c r="S186" i="11"/>
  <c r="R186" i="11"/>
  <c r="Q186" i="11"/>
  <c r="P186" i="11"/>
  <c r="O186" i="11"/>
  <c r="N186" i="11"/>
  <c r="M186" i="11"/>
  <c r="L186" i="11"/>
  <c r="K186" i="11"/>
  <c r="J186" i="11"/>
  <c r="I186" i="11"/>
  <c r="T185" i="11"/>
  <c r="S185" i="11"/>
  <c r="R185" i="11"/>
  <c r="Q185" i="11"/>
  <c r="P185" i="11"/>
  <c r="O185" i="11"/>
  <c r="N185" i="11"/>
  <c r="M185" i="11"/>
  <c r="L185" i="11"/>
  <c r="K185" i="11"/>
  <c r="J185" i="11"/>
  <c r="I185" i="11"/>
  <c r="T184" i="11"/>
  <c r="S184" i="11"/>
  <c r="R184" i="11"/>
  <c r="Q184" i="11"/>
  <c r="P184" i="11"/>
  <c r="O184" i="11"/>
  <c r="N184" i="11"/>
  <c r="M184" i="11"/>
  <c r="L184" i="11"/>
  <c r="K184" i="11"/>
  <c r="J184" i="11"/>
  <c r="I184" i="11"/>
  <c r="T183" i="11"/>
  <c r="S183" i="11"/>
  <c r="R183" i="11"/>
  <c r="Q183" i="11"/>
  <c r="P183" i="11"/>
  <c r="O183" i="11"/>
  <c r="N183" i="11"/>
  <c r="M183" i="11"/>
  <c r="L183" i="11"/>
  <c r="K183" i="11"/>
  <c r="J183" i="11"/>
  <c r="I183" i="11"/>
  <c r="T182" i="11"/>
  <c r="S182" i="11"/>
  <c r="R182" i="11"/>
  <c r="Q182" i="11"/>
  <c r="P182" i="11"/>
  <c r="O182" i="11"/>
  <c r="N182" i="11"/>
  <c r="M182" i="11"/>
  <c r="L182" i="11"/>
  <c r="K182" i="11"/>
  <c r="J182" i="11"/>
  <c r="I182" i="11"/>
  <c r="T181" i="11"/>
  <c r="S181" i="11"/>
  <c r="R181" i="11"/>
  <c r="Q181" i="11"/>
  <c r="P181" i="11"/>
  <c r="O181" i="11"/>
  <c r="N181" i="11"/>
  <c r="M181" i="11"/>
  <c r="L181" i="11"/>
  <c r="K181" i="11"/>
  <c r="J181" i="11"/>
  <c r="I181" i="11"/>
  <c r="T180" i="11"/>
  <c r="S180" i="11"/>
  <c r="R180" i="11"/>
  <c r="Q180" i="11"/>
  <c r="P180" i="11"/>
  <c r="O180" i="11"/>
  <c r="N180" i="11"/>
  <c r="M180" i="11"/>
  <c r="L180" i="11"/>
  <c r="K180" i="11"/>
  <c r="J180" i="11"/>
  <c r="I180" i="11"/>
  <c r="T179" i="11"/>
  <c r="S179" i="11"/>
  <c r="R179" i="11"/>
  <c r="Q179" i="11"/>
  <c r="P179" i="11"/>
  <c r="O179" i="11"/>
  <c r="N179" i="11"/>
  <c r="M179" i="11"/>
  <c r="L179" i="11"/>
  <c r="K179" i="11"/>
  <c r="J179" i="11"/>
  <c r="I179" i="11"/>
  <c r="T178" i="11"/>
  <c r="T177" i="11"/>
  <c r="T176" i="11"/>
  <c r="T174" i="11"/>
  <c r="S174" i="11"/>
  <c r="R174" i="11"/>
  <c r="Q174" i="11"/>
  <c r="P174" i="11"/>
  <c r="O174" i="11"/>
  <c r="N174" i="11"/>
  <c r="M174" i="11"/>
  <c r="L174" i="11"/>
  <c r="K174" i="11"/>
  <c r="J174" i="11"/>
  <c r="I174" i="11"/>
  <c r="T173" i="11"/>
  <c r="S173" i="11"/>
  <c r="R173" i="11"/>
  <c r="Q173" i="11"/>
  <c r="P173" i="11"/>
  <c r="O173" i="11"/>
  <c r="N173" i="11"/>
  <c r="M173" i="11"/>
  <c r="L173" i="11"/>
  <c r="K173" i="11"/>
  <c r="J173" i="11"/>
  <c r="I173" i="11"/>
  <c r="T172" i="11"/>
  <c r="S172" i="11"/>
  <c r="R172" i="11"/>
  <c r="Q172" i="11"/>
  <c r="P172" i="11"/>
  <c r="O172" i="11"/>
  <c r="N172" i="11"/>
  <c r="M172" i="11"/>
  <c r="L172" i="11"/>
  <c r="K172" i="11"/>
  <c r="J172" i="11"/>
  <c r="I172" i="11"/>
  <c r="T171" i="11"/>
  <c r="S171" i="11"/>
  <c r="R171" i="11"/>
  <c r="Q171" i="11"/>
  <c r="P171" i="11"/>
  <c r="O171" i="11"/>
  <c r="N171" i="11"/>
  <c r="M171" i="11"/>
  <c r="L171" i="11"/>
  <c r="K171" i="11"/>
  <c r="J171" i="11"/>
  <c r="I171" i="11"/>
  <c r="T170" i="11"/>
  <c r="S170" i="11"/>
  <c r="R170" i="11"/>
  <c r="Q170" i="11"/>
  <c r="P170" i="11"/>
  <c r="O170" i="11"/>
  <c r="N170" i="11"/>
  <c r="M170" i="11"/>
  <c r="L170" i="11"/>
  <c r="K170" i="11"/>
  <c r="J170" i="11"/>
  <c r="I170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T168" i="11"/>
  <c r="S168" i="11"/>
  <c r="R168" i="11"/>
  <c r="Q168" i="11"/>
  <c r="P168" i="11"/>
  <c r="O168" i="11"/>
  <c r="N168" i="11"/>
  <c r="M168" i="11"/>
  <c r="L168" i="11"/>
  <c r="K168" i="11"/>
  <c r="J168" i="11"/>
  <c r="I168" i="11"/>
  <c r="T167" i="11"/>
  <c r="S167" i="11"/>
  <c r="R167" i="11"/>
  <c r="Q167" i="11"/>
  <c r="P167" i="11"/>
  <c r="O167" i="11"/>
  <c r="N167" i="11"/>
  <c r="M167" i="11"/>
  <c r="L167" i="11"/>
  <c r="K167" i="11"/>
  <c r="J167" i="11"/>
  <c r="I167" i="11"/>
  <c r="T166" i="11"/>
  <c r="S166" i="11"/>
  <c r="R166" i="11"/>
  <c r="Q166" i="11"/>
  <c r="P166" i="11"/>
  <c r="O166" i="11"/>
  <c r="N166" i="11"/>
  <c r="M166" i="11"/>
  <c r="L166" i="11"/>
  <c r="K166" i="11"/>
  <c r="J166" i="11"/>
  <c r="I166" i="11"/>
  <c r="T165" i="11"/>
  <c r="S165" i="11"/>
  <c r="R165" i="11"/>
  <c r="Q165" i="11"/>
  <c r="P165" i="11"/>
  <c r="O165" i="11"/>
  <c r="N165" i="11"/>
  <c r="M165" i="11"/>
  <c r="L165" i="11"/>
  <c r="K165" i="11"/>
  <c r="J165" i="11"/>
  <c r="I165" i="11"/>
  <c r="T164" i="11"/>
  <c r="S164" i="11"/>
  <c r="R164" i="11"/>
  <c r="Q164" i="11"/>
  <c r="P164" i="11"/>
  <c r="O164" i="11"/>
  <c r="N164" i="11"/>
  <c r="M164" i="11"/>
  <c r="L164" i="11"/>
  <c r="K164" i="11"/>
  <c r="J164" i="11"/>
  <c r="I164" i="11"/>
  <c r="T163" i="11"/>
  <c r="T161" i="11"/>
  <c r="S161" i="11"/>
  <c r="R161" i="11"/>
  <c r="Q161" i="11"/>
  <c r="P161" i="11"/>
  <c r="O161" i="11"/>
  <c r="N161" i="11"/>
  <c r="M161" i="11"/>
  <c r="L161" i="11"/>
  <c r="K161" i="11"/>
  <c r="J161" i="11"/>
  <c r="I161" i="11"/>
  <c r="T160" i="11"/>
  <c r="S160" i="11"/>
  <c r="R160" i="11"/>
  <c r="Q160" i="11"/>
  <c r="P160" i="11"/>
  <c r="O160" i="11"/>
  <c r="N160" i="11"/>
  <c r="M160" i="11"/>
  <c r="L160" i="11"/>
  <c r="K160" i="11"/>
  <c r="J160" i="11"/>
  <c r="I160" i="11"/>
  <c r="T159" i="11"/>
  <c r="S159" i="11"/>
  <c r="R159" i="11"/>
  <c r="Q159" i="11"/>
  <c r="P159" i="11"/>
  <c r="O159" i="11"/>
  <c r="N159" i="11"/>
  <c r="M159" i="11"/>
  <c r="L159" i="11"/>
  <c r="K159" i="11"/>
  <c r="J159" i="11"/>
  <c r="I159" i="11"/>
  <c r="T158" i="11"/>
  <c r="S158" i="11"/>
  <c r="R158" i="11"/>
  <c r="Q158" i="11"/>
  <c r="P158" i="11"/>
  <c r="O158" i="11"/>
  <c r="N158" i="11"/>
  <c r="M158" i="11"/>
  <c r="L158" i="11"/>
  <c r="K158" i="11"/>
  <c r="J158" i="11"/>
  <c r="I158" i="11"/>
  <c r="T157" i="11"/>
  <c r="S157" i="11"/>
  <c r="R157" i="11"/>
  <c r="Q157" i="11"/>
  <c r="P157" i="11"/>
  <c r="O157" i="11"/>
  <c r="N157" i="11"/>
  <c r="M157" i="11"/>
  <c r="L157" i="11"/>
  <c r="K157" i="11"/>
  <c r="J157" i="11"/>
  <c r="I157" i="11"/>
  <c r="T156" i="11"/>
  <c r="S156" i="11"/>
  <c r="R156" i="11"/>
  <c r="Q156" i="11"/>
  <c r="P156" i="11"/>
  <c r="O156" i="11"/>
  <c r="N156" i="11"/>
  <c r="M156" i="11"/>
  <c r="L156" i="11"/>
  <c r="K156" i="11"/>
  <c r="J156" i="11"/>
  <c r="I156" i="11"/>
  <c r="T155" i="11"/>
  <c r="S155" i="11"/>
  <c r="R155" i="11"/>
  <c r="Q155" i="11"/>
  <c r="P155" i="11"/>
  <c r="O155" i="11"/>
  <c r="N155" i="11"/>
  <c r="M155" i="11"/>
  <c r="L155" i="11"/>
  <c r="K155" i="11"/>
  <c r="J155" i="11"/>
  <c r="I155" i="11"/>
  <c r="T154" i="11"/>
  <c r="S154" i="11"/>
  <c r="R154" i="11"/>
  <c r="Q154" i="11"/>
  <c r="P154" i="11"/>
  <c r="O154" i="11"/>
  <c r="N154" i="11"/>
  <c r="M154" i="11"/>
  <c r="L154" i="11"/>
  <c r="K154" i="11"/>
  <c r="J154" i="11"/>
  <c r="I154" i="11"/>
  <c r="T153" i="11"/>
  <c r="S153" i="11"/>
  <c r="R153" i="11"/>
  <c r="Q153" i="11"/>
  <c r="P153" i="11"/>
  <c r="O153" i="11"/>
  <c r="N153" i="11"/>
  <c r="M153" i="11"/>
  <c r="L153" i="11"/>
  <c r="K153" i="11"/>
  <c r="J153" i="11"/>
  <c r="I153" i="11"/>
  <c r="T152" i="11"/>
  <c r="T151" i="11"/>
  <c r="T150" i="11"/>
  <c r="T148" i="11"/>
  <c r="S148" i="11"/>
  <c r="R148" i="11"/>
  <c r="Q148" i="11"/>
  <c r="P148" i="11"/>
  <c r="O148" i="11"/>
  <c r="N148" i="11"/>
  <c r="M148" i="11"/>
  <c r="L148" i="11"/>
  <c r="K148" i="11"/>
  <c r="J148" i="11"/>
  <c r="I148" i="11"/>
  <c r="T147" i="11"/>
  <c r="S147" i="11"/>
  <c r="R147" i="11"/>
  <c r="Q147" i="11"/>
  <c r="P147" i="11"/>
  <c r="O147" i="11"/>
  <c r="N147" i="11"/>
  <c r="M147" i="11"/>
  <c r="L147" i="11"/>
  <c r="K147" i="11"/>
  <c r="J147" i="11"/>
  <c r="I147" i="11"/>
  <c r="T146" i="11"/>
  <c r="S146" i="11"/>
  <c r="R146" i="11"/>
  <c r="Q146" i="11"/>
  <c r="P146" i="11"/>
  <c r="O146" i="11"/>
  <c r="N146" i="11"/>
  <c r="M146" i="11"/>
  <c r="L146" i="11"/>
  <c r="K146" i="11"/>
  <c r="J146" i="11"/>
  <c r="I146" i="11"/>
  <c r="T145" i="11"/>
  <c r="S145" i="11"/>
  <c r="R145" i="11"/>
  <c r="Q145" i="11"/>
  <c r="P145" i="11"/>
  <c r="O145" i="11"/>
  <c r="N145" i="11"/>
  <c r="M145" i="11"/>
  <c r="L145" i="11"/>
  <c r="K145" i="11"/>
  <c r="J145" i="11"/>
  <c r="I145" i="11"/>
  <c r="T144" i="11"/>
  <c r="S144" i="11"/>
  <c r="R144" i="11"/>
  <c r="Q144" i="11"/>
  <c r="P144" i="11"/>
  <c r="O144" i="11"/>
  <c r="N144" i="11"/>
  <c r="M144" i="11"/>
  <c r="L144" i="11"/>
  <c r="K144" i="11"/>
  <c r="J144" i="11"/>
  <c r="I144" i="11"/>
  <c r="T143" i="11"/>
  <c r="S143" i="11"/>
  <c r="R143" i="11"/>
  <c r="Q143" i="11"/>
  <c r="P143" i="11"/>
  <c r="O143" i="11"/>
  <c r="N143" i="11"/>
  <c r="M143" i="11"/>
  <c r="L143" i="11"/>
  <c r="K143" i="11"/>
  <c r="J143" i="11"/>
  <c r="I143" i="11"/>
  <c r="T142" i="11"/>
  <c r="T141" i="11"/>
  <c r="T140" i="11"/>
  <c r="T139" i="11"/>
  <c r="T138" i="11"/>
  <c r="T137" i="11"/>
  <c r="T135" i="11"/>
  <c r="S135" i="11"/>
  <c r="R135" i="11"/>
  <c r="Q135" i="11"/>
  <c r="P135" i="11"/>
  <c r="O135" i="11"/>
  <c r="N135" i="11"/>
  <c r="M135" i="11"/>
  <c r="L135" i="11"/>
  <c r="K135" i="11"/>
  <c r="J135" i="11"/>
  <c r="I135" i="11"/>
  <c r="T134" i="11"/>
  <c r="S134" i="11"/>
  <c r="R134" i="11"/>
  <c r="Q134" i="11"/>
  <c r="P134" i="11"/>
  <c r="O134" i="11"/>
  <c r="N134" i="11"/>
  <c r="M134" i="11"/>
  <c r="L134" i="11"/>
  <c r="K134" i="11"/>
  <c r="J134" i="11"/>
  <c r="I134" i="11"/>
  <c r="T133" i="11"/>
  <c r="S133" i="11"/>
  <c r="R133" i="11"/>
  <c r="Q133" i="11"/>
  <c r="P133" i="11"/>
  <c r="O133" i="11"/>
  <c r="N133" i="11"/>
  <c r="M133" i="11"/>
  <c r="L133" i="11"/>
  <c r="K133" i="11"/>
  <c r="J133" i="11"/>
  <c r="I133" i="11"/>
  <c r="T132" i="11"/>
  <c r="T131" i="11"/>
  <c r="T130" i="11"/>
  <c r="T129" i="11"/>
  <c r="T128" i="11"/>
  <c r="T127" i="11"/>
  <c r="T126" i="11"/>
  <c r="T125" i="11"/>
  <c r="T124" i="11"/>
  <c r="C10" i="11"/>
  <c r="C550" i="11"/>
  <c r="C549" i="11"/>
  <c r="C548" i="11"/>
  <c r="C547" i="11"/>
  <c r="C546" i="11"/>
  <c r="C545" i="11"/>
  <c r="C544" i="11"/>
  <c r="C543" i="11"/>
  <c r="C542" i="11"/>
  <c r="C498" i="11"/>
  <c r="C497" i="11"/>
  <c r="C496" i="11"/>
  <c r="C495" i="11"/>
  <c r="C494" i="11"/>
  <c r="C493" i="11"/>
  <c r="C492" i="11"/>
  <c r="C491" i="11"/>
  <c r="C490" i="11"/>
  <c r="T514" i="11"/>
  <c r="S514" i="11"/>
  <c r="R514" i="11"/>
  <c r="Q514" i="11"/>
  <c r="P514" i="11"/>
  <c r="O514" i="11"/>
  <c r="N514" i="11"/>
  <c r="M514" i="11"/>
  <c r="L514" i="11"/>
  <c r="K514" i="11"/>
  <c r="J514" i="11"/>
  <c r="I514" i="11"/>
  <c r="T513" i="11"/>
  <c r="S513" i="11"/>
  <c r="R513" i="11"/>
  <c r="Q513" i="11"/>
  <c r="P513" i="11"/>
  <c r="O513" i="11"/>
  <c r="N513" i="11"/>
  <c r="M513" i="11"/>
  <c r="L513" i="11"/>
  <c r="K513" i="11"/>
  <c r="J513" i="11"/>
  <c r="I513" i="11"/>
  <c r="T512" i="11"/>
  <c r="S512" i="11"/>
  <c r="R512" i="11"/>
  <c r="Q512" i="11"/>
  <c r="P512" i="11"/>
  <c r="O512" i="11"/>
  <c r="N512" i="11"/>
  <c r="M512" i="11"/>
  <c r="L512" i="11"/>
  <c r="K512" i="11"/>
  <c r="J512" i="11"/>
  <c r="I512" i="11"/>
  <c r="T511" i="11"/>
  <c r="S511" i="11"/>
  <c r="R511" i="11"/>
  <c r="Q511" i="11"/>
  <c r="P511" i="11"/>
  <c r="O511" i="11"/>
  <c r="N511" i="11"/>
  <c r="M511" i="11"/>
  <c r="L511" i="11"/>
  <c r="K511" i="11"/>
  <c r="J511" i="11"/>
  <c r="I511" i="11"/>
  <c r="T510" i="11"/>
  <c r="S510" i="11"/>
  <c r="R510" i="11"/>
  <c r="Q510" i="11"/>
  <c r="P510" i="11"/>
  <c r="O510" i="11"/>
  <c r="N510" i="11"/>
  <c r="M510" i="11"/>
  <c r="L510" i="11"/>
  <c r="K510" i="11"/>
  <c r="J510" i="11"/>
  <c r="I510" i="11"/>
  <c r="T509" i="11"/>
  <c r="S509" i="11"/>
  <c r="R509" i="11"/>
  <c r="Q509" i="11"/>
  <c r="P509" i="11"/>
  <c r="O509" i="11"/>
  <c r="N509" i="11"/>
  <c r="M509" i="11"/>
  <c r="L509" i="11"/>
  <c r="K509" i="11"/>
  <c r="J509" i="11"/>
  <c r="I509" i="11"/>
  <c r="T508" i="11"/>
  <c r="S508" i="11"/>
  <c r="R508" i="11"/>
  <c r="Q508" i="11"/>
  <c r="P508" i="11"/>
  <c r="O508" i="11"/>
  <c r="N508" i="11"/>
  <c r="M508" i="11"/>
  <c r="L508" i="11"/>
  <c r="K508" i="11"/>
  <c r="J508" i="11"/>
  <c r="I508" i="11"/>
  <c r="T507" i="11"/>
  <c r="S507" i="11"/>
  <c r="R507" i="11"/>
  <c r="Q507" i="11"/>
  <c r="P507" i="11"/>
  <c r="O507" i="11"/>
  <c r="N507" i="11"/>
  <c r="M507" i="11"/>
  <c r="L507" i="11"/>
  <c r="K507" i="11"/>
  <c r="J507" i="11"/>
  <c r="I507" i="11"/>
  <c r="T506" i="11"/>
  <c r="S506" i="11"/>
  <c r="R506" i="11"/>
  <c r="Q506" i="11"/>
  <c r="P506" i="11"/>
  <c r="O506" i="11"/>
  <c r="N506" i="11"/>
  <c r="M506" i="11"/>
  <c r="L506" i="11"/>
  <c r="K506" i="11"/>
  <c r="J506" i="11"/>
  <c r="I506" i="11"/>
  <c r="T505" i="11"/>
  <c r="T504" i="11"/>
  <c r="T503" i="11"/>
  <c r="T501" i="11"/>
  <c r="S501" i="11"/>
  <c r="R501" i="11"/>
  <c r="Q501" i="11"/>
  <c r="P501" i="11"/>
  <c r="O501" i="11"/>
  <c r="N501" i="11"/>
  <c r="M501" i="11"/>
  <c r="L501" i="11"/>
  <c r="K501" i="11"/>
  <c r="J501" i="11"/>
  <c r="I501" i="11"/>
  <c r="T500" i="11"/>
  <c r="S500" i="11"/>
  <c r="R500" i="11"/>
  <c r="Q500" i="11"/>
  <c r="P500" i="11"/>
  <c r="O500" i="11"/>
  <c r="N500" i="11"/>
  <c r="M500" i="11"/>
  <c r="L500" i="11"/>
  <c r="K500" i="11"/>
  <c r="J500" i="11"/>
  <c r="I500" i="11"/>
  <c r="T499" i="11"/>
  <c r="S499" i="11"/>
  <c r="R499" i="11"/>
  <c r="Q499" i="11"/>
  <c r="P499" i="11"/>
  <c r="O499" i="11"/>
  <c r="N499" i="11"/>
  <c r="M499" i="11"/>
  <c r="L499" i="11"/>
  <c r="K499" i="11"/>
  <c r="J499" i="11"/>
  <c r="I499" i="11"/>
  <c r="T498" i="11"/>
  <c r="S498" i="11"/>
  <c r="R498" i="11"/>
  <c r="Q498" i="11"/>
  <c r="P498" i="11"/>
  <c r="O498" i="11"/>
  <c r="N498" i="11"/>
  <c r="M498" i="11"/>
  <c r="L498" i="11"/>
  <c r="K498" i="11"/>
  <c r="J498" i="11"/>
  <c r="I498" i="11"/>
  <c r="T497" i="11"/>
  <c r="S497" i="11"/>
  <c r="R497" i="11"/>
  <c r="Q497" i="11"/>
  <c r="P497" i="11"/>
  <c r="O497" i="11"/>
  <c r="N497" i="11"/>
  <c r="M497" i="11"/>
  <c r="L497" i="11"/>
  <c r="K497" i="11"/>
  <c r="J497" i="11"/>
  <c r="I497" i="11"/>
  <c r="T496" i="11"/>
  <c r="S496" i="11"/>
  <c r="R496" i="11"/>
  <c r="Q496" i="11"/>
  <c r="P496" i="11"/>
  <c r="O496" i="11"/>
  <c r="N496" i="11"/>
  <c r="M496" i="11"/>
  <c r="L496" i="11"/>
  <c r="K496" i="11"/>
  <c r="J496" i="11"/>
  <c r="I496" i="11"/>
  <c r="T495" i="11"/>
  <c r="T494" i="11"/>
  <c r="T493" i="11"/>
  <c r="T492" i="11"/>
  <c r="T491" i="11"/>
  <c r="T490" i="11"/>
  <c r="E543" i="11"/>
  <c r="T566" i="11"/>
  <c r="S566" i="11"/>
  <c r="R566" i="11"/>
  <c r="Q566" i="11"/>
  <c r="P566" i="11"/>
  <c r="O566" i="11"/>
  <c r="N566" i="11"/>
  <c r="M566" i="11"/>
  <c r="L566" i="11"/>
  <c r="K566" i="11"/>
  <c r="J566" i="11"/>
  <c r="I566" i="11"/>
  <c r="T565" i="11"/>
  <c r="S565" i="11"/>
  <c r="R565" i="11"/>
  <c r="Q565" i="11"/>
  <c r="P565" i="11"/>
  <c r="O565" i="11"/>
  <c r="N565" i="11"/>
  <c r="M565" i="11"/>
  <c r="L565" i="11"/>
  <c r="K565" i="11"/>
  <c r="J565" i="11"/>
  <c r="I565" i="11"/>
  <c r="T564" i="11"/>
  <c r="S564" i="11"/>
  <c r="R564" i="11"/>
  <c r="Q564" i="11"/>
  <c r="P564" i="11"/>
  <c r="O564" i="11"/>
  <c r="N564" i="11"/>
  <c r="M564" i="11"/>
  <c r="L564" i="11"/>
  <c r="K564" i="11"/>
  <c r="J564" i="11"/>
  <c r="I564" i="11"/>
  <c r="T563" i="11"/>
  <c r="S563" i="11"/>
  <c r="R563" i="11"/>
  <c r="Q563" i="11"/>
  <c r="P563" i="11"/>
  <c r="O563" i="11"/>
  <c r="N563" i="11"/>
  <c r="M563" i="11"/>
  <c r="L563" i="11"/>
  <c r="K563" i="11"/>
  <c r="J563" i="11"/>
  <c r="I563" i="11"/>
  <c r="T562" i="11"/>
  <c r="S562" i="11"/>
  <c r="R562" i="11"/>
  <c r="Q562" i="11"/>
  <c r="P562" i="11"/>
  <c r="O562" i="11"/>
  <c r="N562" i="11"/>
  <c r="M562" i="11"/>
  <c r="L562" i="11"/>
  <c r="K562" i="11"/>
  <c r="J562" i="11"/>
  <c r="I562" i="11"/>
  <c r="T561" i="11"/>
  <c r="S561" i="11"/>
  <c r="R561" i="11"/>
  <c r="Q561" i="11"/>
  <c r="P561" i="11"/>
  <c r="O561" i="11"/>
  <c r="N561" i="11"/>
  <c r="M561" i="11"/>
  <c r="L561" i="11"/>
  <c r="K561" i="11"/>
  <c r="J561" i="11"/>
  <c r="I561" i="11"/>
  <c r="T560" i="11"/>
  <c r="S560" i="11"/>
  <c r="R560" i="11"/>
  <c r="Q560" i="11"/>
  <c r="P560" i="11"/>
  <c r="O560" i="11"/>
  <c r="N560" i="11"/>
  <c r="M560" i="11"/>
  <c r="L560" i="11"/>
  <c r="K560" i="11"/>
  <c r="J560" i="11"/>
  <c r="I560" i="11"/>
  <c r="T559" i="11"/>
  <c r="S559" i="11"/>
  <c r="R559" i="11"/>
  <c r="Q559" i="11"/>
  <c r="P559" i="11"/>
  <c r="O559" i="11"/>
  <c r="N559" i="11"/>
  <c r="M559" i="11"/>
  <c r="L559" i="11"/>
  <c r="K559" i="11"/>
  <c r="J559" i="11"/>
  <c r="I559" i="11"/>
  <c r="T558" i="11"/>
  <c r="S558" i="11"/>
  <c r="R558" i="11"/>
  <c r="Q558" i="11"/>
  <c r="P558" i="11"/>
  <c r="O558" i="11"/>
  <c r="N558" i="11"/>
  <c r="M558" i="11"/>
  <c r="L558" i="11"/>
  <c r="K558" i="11"/>
  <c r="J558" i="11"/>
  <c r="I558" i="11"/>
  <c r="T557" i="11"/>
  <c r="S557" i="11"/>
  <c r="R557" i="11"/>
  <c r="Q557" i="11"/>
  <c r="P557" i="11"/>
  <c r="O557" i="11"/>
  <c r="N557" i="11"/>
  <c r="M557" i="11"/>
  <c r="L557" i="11"/>
  <c r="K557" i="11"/>
  <c r="J557" i="11"/>
  <c r="I557" i="11"/>
  <c r="T556" i="11"/>
  <c r="S556" i="11"/>
  <c r="R556" i="11"/>
  <c r="Q556" i="11"/>
  <c r="P556" i="11"/>
  <c r="O556" i="11"/>
  <c r="N556" i="11"/>
  <c r="M556" i="11"/>
  <c r="L556" i="11"/>
  <c r="K556" i="11"/>
  <c r="J556" i="11"/>
  <c r="I556" i="11"/>
  <c r="T555" i="11"/>
  <c r="T553" i="11"/>
  <c r="S553" i="11"/>
  <c r="R553" i="11"/>
  <c r="Q553" i="11"/>
  <c r="P553" i="11"/>
  <c r="O553" i="11"/>
  <c r="N553" i="11"/>
  <c r="M553" i="11"/>
  <c r="L553" i="11"/>
  <c r="K553" i="11"/>
  <c r="J553" i="11"/>
  <c r="I553" i="11"/>
  <c r="T552" i="11"/>
  <c r="S552" i="11"/>
  <c r="R552" i="11"/>
  <c r="Q552" i="11"/>
  <c r="P552" i="11"/>
  <c r="O552" i="11"/>
  <c r="N552" i="11"/>
  <c r="M552" i="11"/>
  <c r="L552" i="11"/>
  <c r="K552" i="11"/>
  <c r="J552" i="11"/>
  <c r="I552" i="11"/>
  <c r="T551" i="11"/>
  <c r="S551" i="11"/>
  <c r="R551" i="11"/>
  <c r="Q551" i="11"/>
  <c r="P551" i="11"/>
  <c r="O551" i="11"/>
  <c r="N551" i="11"/>
  <c r="M551" i="11"/>
  <c r="L551" i="11"/>
  <c r="K551" i="11"/>
  <c r="J551" i="11"/>
  <c r="I551" i="11"/>
  <c r="T550" i="11"/>
  <c r="S550" i="11"/>
  <c r="R550" i="11"/>
  <c r="Q550" i="11"/>
  <c r="P550" i="11"/>
  <c r="O550" i="11"/>
  <c r="N550" i="11"/>
  <c r="M550" i="11"/>
  <c r="L550" i="11"/>
  <c r="K550" i="11"/>
  <c r="J550" i="11"/>
  <c r="I550" i="11"/>
  <c r="T549" i="11"/>
  <c r="S549" i="11"/>
  <c r="R549" i="11"/>
  <c r="Q549" i="11"/>
  <c r="P549" i="11"/>
  <c r="O549" i="11"/>
  <c r="N549" i="11"/>
  <c r="M549" i="11"/>
  <c r="L549" i="11"/>
  <c r="K549" i="11"/>
  <c r="J549" i="11"/>
  <c r="I549" i="11"/>
  <c r="T548" i="11"/>
  <c r="S548" i="11"/>
  <c r="R548" i="11"/>
  <c r="Q548" i="11"/>
  <c r="P548" i="11"/>
  <c r="O548" i="11"/>
  <c r="N548" i="11"/>
  <c r="M548" i="11"/>
  <c r="L548" i="11"/>
  <c r="K548" i="11"/>
  <c r="J548" i="11"/>
  <c r="I548" i="11"/>
  <c r="T547" i="11"/>
  <c r="S547" i="11"/>
  <c r="R547" i="11"/>
  <c r="Q547" i="11"/>
  <c r="P547" i="11"/>
  <c r="O547" i="11"/>
  <c r="N547" i="11"/>
  <c r="M547" i="11"/>
  <c r="L547" i="11"/>
  <c r="K547" i="11"/>
  <c r="J547" i="11"/>
  <c r="I547" i="11"/>
  <c r="T546" i="11"/>
  <c r="S546" i="11"/>
  <c r="R546" i="11"/>
  <c r="Q546" i="11"/>
  <c r="P546" i="11"/>
  <c r="O546" i="11"/>
  <c r="N546" i="11"/>
  <c r="M546" i="11"/>
  <c r="L546" i="11"/>
  <c r="K546" i="11"/>
  <c r="J546" i="11"/>
  <c r="I546" i="11"/>
  <c r="T545" i="11"/>
  <c r="T544" i="11"/>
  <c r="T543" i="11"/>
  <c r="T542" i="11"/>
  <c r="E566" i="11"/>
  <c r="D566" i="11"/>
  <c r="E565" i="11"/>
  <c r="D565" i="11"/>
  <c r="E564" i="11"/>
  <c r="D564" i="11"/>
  <c r="E563" i="11"/>
  <c r="D563" i="11"/>
  <c r="E562" i="11"/>
  <c r="D562" i="11"/>
  <c r="E561" i="11"/>
  <c r="D561" i="11"/>
  <c r="E560" i="11"/>
  <c r="D560" i="11"/>
  <c r="E559" i="11"/>
  <c r="D559" i="11"/>
  <c r="E558" i="11"/>
  <c r="D558" i="11"/>
  <c r="E557" i="11"/>
  <c r="D557" i="11"/>
  <c r="E556" i="11"/>
  <c r="D556" i="11"/>
  <c r="E555" i="11"/>
  <c r="D555" i="11"/>
  <c r="E553" i="11"/>
  <c r="D553" i="11"/>
  <c r="E552" i="11"/>
  <c r="D552" i="11"/>
  <c r="E551" i="11"/>
  <c r="D551" i="11"/>
  <c r="E550" i="11"/>
  <c r="D550" i="11"/>
  <c r="E549" i="11"/>
  <c r="D549" i="11"/>
  <c r="E548" i="11"/>
  <c r="D548" i="11"/>
  <c r="E547" i="11"/>
  <c r="D547" i="11"/>
  <c r="E546" i="11"/>
  <c r="D546" i="11"/>
  <c r="E545" i="11"/>
  <c r="D545" i="11"/>
  <c r="E544" i="11"/>
  <c r="D544" i="11"/>
  <c r="D543" i="11"/>
  <c r="E542" i="11"/>
  <c r="D542" i="11"/>
  <c r="E514" i="11"/>
  <c r="D514" i="11"/>
  <c r="E513" i="11"/>
  <c r="D513" i="11"/>
  <c r="E512" i="11"/>
  <c r="D512" i="11"/>
  <c r="E511" i="11"/>
  <c r="D511" i="11"/>
  <c r="E510" i="11"/>
  <c r="D510" i="11"/>
  <c r="E509" i="11"/>
  <c r="D509" i="11"/>
  <c r="E508" i="11"/>
  <c r="D508" i="11"/>
  <c r="E507" i="11"/>
  <c r="D507" i="11"/>
  <c r="E506" i="11"/>
  <c r="D506" i="11"/>
  <c r="E505" i="11"/>
  <c r="D505" i="11"/>
  <c r="E504" i="11"/>
  <c r="D504" i="11"/>
  <c r="E503" i="11"/>
  <c r="D503" i="11"/>
  <c r="E501" i="11"/>
  <c r="D501" i="11"/>
  <c r="E500" i="11"/>
  <c r="D500" i="11"/>
  <c r="E499" i="11"/>
  <c r="D499" i="11"/>
  <c r="E498" i="11"/>
  <c r="D498" i="11"/>
  <c r="E497" i="11"/>
  <c r="D497" i="11"/>
  <c r="E496" i="11"/>
  <c r="D496" i="11"/>
  <c r="E495" i="11"/>
  <c r="D495" i="11"/>
  <c r="E494" i="11"/>
  <c r="D494" i="11"/>
  <c r="E493" i="11"/>
  <c r="D493" i="11"/>
  <c r="E492" i="11"/>
  <c r="D492" i="11"/>
  <c r="E491" i="11"/>
  <c r="D491" i="11"/>
  <c r="E490" i="11"/>
  <c r="D490" i="11"/>
  <c r="C341" i="11"/>
  <c r="C340" i="11"/>
  <c r="C339" i="11"/>
  <c r="C338" i="11"/>
  <c r="C337" i="11"/>
  <c r="C336" i="11"/>
  <c r="C335" i="11"/>
  <c r="C334" i="11"/>
  <c r="C333" i="11"/>
  <c r="E331" i="11"/>
  <c r="D331" i="11"/>
  <c r="E330" i="11"/>
  <c r="D330" i="11"/>
  <c r="E329" i="11"/>
  <c r="D329" i="11"/>
  <c r="E328" i="11"/>
  <c r="D328" i="11"/>
  <c r="E327" i="11"/>
  <c r="D327" i="11"/>
  <c r="E326" i="11"/>
  <c r="D326" i="11"/>
  <c r="E325" i="11"/>
  <c r="D325" i="11"/>
  <c r="E324" i="11"/>
  <c r="D324" i="11"/>
  <c r="E323" i="11"/>
  <c r="D323" i="11"/>
  <c r="E322" i="11"/>
  <c r="D322" i="11"/>
  <c r="E321" i="11"/>
  <c r="D321" i="11"/>
  <c r="E320" i="11"/>
  <c r="D320" i="11"/>
  <c r="E318" i="11"/>
  <c r="D318" i="11"/>
  <c r="E317" i="11"/>
  <c r="D317" i="11"/>
  <c r="E316" i="11"/>
  <c r="D316" i="11"/>
  <c r="E315" i="11"/>
  <c r="D315" i="11"/>
  <c r="E314" i="11"/>
  <c r="D314" i="11"/>
  <c r="E313" i="11"/>
  <c r="D313" i="11"/>
  <c r="E312" i="11"/>
  <c r="D312" i="11"/>
  <c r="E311" i="11"/>
  <c r="D311" i="11"/>
  <c r="E310" i="11"/>
  <c r="D310" i="11"/>
  <c r="E309" i="11"/>
  <c r="D309" i="11"/>
  <c r="E308" i="11"/>
  <c r="D308" i="11"/>
  <c r="E307" i="11"/>
  <c r="D307" i="11"/>
  <c r="E200" i="11"/>
  <c r="D200" i="11"/>
  <c r="E199" i="11"/>
  <c r="D199" i="11"/>
  <c r="E198" i="11"/>
  <c r="D198" i="11"/>
  <c r="E197" i="11"/>
  <c r="D197" i="11"/>
  <c r="E196" i="11"/>
  <c r="D196" i="11"/>
  <c r="E195" i="11"/>
  <c r="D195" i="11"/>
  <c r="E194" i="11"/>
  <c r="D194" i="11"/>
  <c r="E193" i="11"/>
  <c r="D193" i="11"/>
  <c r="E192" i="11"/>
  <c r="D192" i="11"/>
  <c r="E191" i="11"/>
  <c r="D191" i="11"/>
  <c r="E190" i="11"/>
  <c r="D190" i="11"/>
  <c r="E189" i="11"/>
  <c r="D189" i="11"/>
  <c r="E187" i="11"/>
  <c r="D187" i="11"/>
  <c r="E186" i="11"/>
  <c r="D186" i="11"/>
  <c r="E185" i="11"/>
  <c r="D185" i="11"/>
  <c r="E184" i="11"/>
  <c r="D184" i="11"/>
  <c r="E183" i="11"/>
  <c r="D183" i="11"/>
  <c r="E182" i="11"/>
  <c r="D182" i="11"/>
  <c r="E181" i="11"/>
  <c r="D181" i="11"/>
  <c r="E180" i="11"/>
  <c r="D180" i="11"/>
  <c r="E179" i="11"/>
  <c r="D179" i="11"/>
  <c r="E178" i="11"/>
  <c r="D178" i="11"/>
  <c r="E177" i="11"/>
  <c r="D177" i="11"/>
  <c r="E176" i="11"/>
  <c r="D176" i="11"/>
  <c r="E148" i="11"/>
  <c r="D148" i="11"/>
  <c r="E147" i="11"/>
  <c r="D147" i="11"/>
  <c r="E146" i="11"/>
  <c r="D146" i="11"/>
  <c r="E145" i="11"/>
  <c r="D145" i="11"/>
  <c r="E144" i="11"/>
  <c r="D144" i="11"/>
  <c r="E143" i="11"/>
  <c r="D143" i="11"/>
  <c r="E142" i="11"/>
  <c r="D142" i="11"/>
  <c r="E141" i="11"/>
  <c r="D141" i="11"/>
  <c r="E140" i="11"/>
  <c r="D140" i="11"/>
  <c r="E139" i="11"/>
  <c r="D139" i="11"/>
  <c r="E138" i="11"/>
  <c r="D138" i="11"/>
  <c r="E137" i="11"/>
  <c r="D137" i="11"/>
  <c r="E135" i="11"/>
  <c r="D135" i="11"/>
  <c r="E134" i="11"/>
  <c r="D134" i="11"/>
  <c r="E133" i="11"/>
  <c r="D133" i="11"/>
  <c r="E132" i="11"/>
  <c r="D132" i="11"/>
  <c r="E131" i="11"/>
  <c r="D131" i="11"/>
  <c r="E130" i="11"/>
  <c r="D130" i="11"/>
  <c r="E129" i="11"/>
  <c r="D129" i="11"/>
  <c r="E128" i="11"/>
  <c r="D128" i="11"/>
  <c r="E127" i="11"/>
  <c r="D127" i="11"/>
  <c r="E126" i="11"/>
  <c r="D126" i="11"/>
  <c r="E125" i="11"/>
  <c r="D125" i="11"/>
  <c r="E124" i="11"/>
  <c r="D124" i="11"/>
  <c r="F13" i="11"/>
  <c r="F12" i="11"/>
  <c r="C12" i="11"/>
  <c r="F6" i="11"/>
  <c r="C6" i="11"/>
  <c r="F8" i="11"/>
  <c r="C8" i="11"/>
  <c r="F9" i="11"/>
  <c r="C9" i="11"/>
  <c r="F7" i="11"/>
  <c r="C7" i="11"/>
  <c r="R78" i="6"/>
  <c r="P78" i="6"/>
  <c r="N78" i="6"/>
  <c r="L78" i="6"/>
  <c r="J78" i="6"/>
  <c r="H78" i="6"/>
  <c r="F78" i="6"/>
  <c r="D78" i="6"/>
  <c r="B78" i="6"/>
  <c r="R63" i="6"/>
  <c r="P63" i="6"/>
  <c r="N63" i="6"/>
  <c r="L63" i="6"/>
  <c r="J63" i="6"/>
  <c r="H63" i="6"/>
  <c r="F63" i="6"/>
  <c r="D63" i="6"/>
  <c r="B63" i="6"/>
  <c r="N33" i="6"/>
  <c r="L33" i="6"/>
  <c r="C364" i="11"/>
  <c r="G396" i="11"/>
  <c r="P353" i="11"/>
  <c r="J105" i="11"/>
  <c r="G31" i="11"/>
  <c r="R33" i="6"/>
  <c r="P33" i="6"/>
  <c r="J33" i="6"/>
  <c r="H33" i="6"/>
  <c r="F33" i="6"/>
  <c r="D33" i="6"/>
  <c r="T735" i="11"/>
  <c r="S735" i="11"/>
  <c r="R735" i="11"/>
  <c r="Q735" i="11"/>
  <c r="P735" i="11"/>
  <c r="O735" i="11"/>
  <c r="N735" i="11"/>
  <c r="M735" i="11"/>
  <c r="L735" i="11"/>
  <c r="K735" i="11"/>
  <c r="J735" i="11"/>
  <c r="I735" i="11"/>
  <c r="T734" i="11"/>
  <c r="S734" i="11"/>
  <c r="R734" i="11"/>
  <c r="Q734" i="11"/>
  <c r="P734" i="11"/>
  <c r="O734" i="11"/>
  <c r="N734" i="11"/>
  <c r="M734" i="11"/>
  <c r="L734" i="11"/>
  <c r="K734" i="11"/>
  <c r="J734" i="11"/>
  <c r="I734" i="11"/>
  <c r="T733" i="11"/>
  <c r="S733" i="11"/>
  <c r="R733" i="11"/>
  <c r="Q733" i="11"/>
  <c r="P733" i="11"/>
  <c r="O733" i="11"/>
  <c r="N733" i="11"/>
  <c r="M733" i="11"/>
  <c r="L733" i="11"/>
  <c r="K733" i="11"/>
  <c r="J733" i="11"/>
  <c r="I733" i="11"/>
  <c r="E735" i="11"/>
  <c r="D735" i="11"/>
  <c r="E734" i="11"/>
  <c r="D734" i="11"/>
  <c r="E733" i="11"/>
  <c r="D733" i="11"/>
  <c r="E732" i="11"/>
  <c r="D732" i="11"/>
  <c r="E731" i="11"/>
  <c r="D731" i="11"/>
  <c r="E730" i="11"/>
  <c r="D730" i="11"/>
  <c r="E729" i="11"/>
  <c r="D729" i="11"/>
  <c r="E728" i="11"/>
  <c r="D728" i="11"/>
  <c r="E727" i="11"/>
  <c r="D727" i="11"/>
  <c r="E726" i="11"/>
  <c r="D726" i="11"/>
  <c r="E725" i="11"/>
  <c r="D725" i="11"/>
  <c r="E724" i="11"/>
  <c r="D724" i="11"/>
  <c r="W722" i="11"/>
  <c r="W721" i="11"/>
  <c r="W720" i="11"/>
  <c r="W719" i="11"/>
  <c r="W718" i="11"/>
  <c r="W717" i="11"/>
  <c r="W716" i="11"/>
  <c r="W709" i="11"/>
  <c r="W708" i="11"/>
  <c r="W707" i="11"/>
  <c r="W706" i="11"/>
  <c r="W705" i="11"/>
  <c r="W670" i="11"/>
  <c r="W669" i="11"/>
  <c r="W668" i="11"/>
  <c r="W667" i="11"/>
  <c r="W666" i="11"/>
  <c r="W665" i="11"/>
  <c r="W664" i="11"/>
  <c r="W657" i="11"/>
  <c r="W656" i="11"/>
  <c r="W655" i="11"/>
  <c r="W644" i="11"/>
  <c r="W643" i="11"/>
  <c r="W642" i="11"/>
  <c r="W641" i="11"/>
  <c r="W640" i="11"/>
  <c r="W639" i="11"/>
  <c r="W631" i="11"/>
  <c r="W630" i="11"/>
  <c r="W629" i="11"/>
  <c r="W618" i="11"/>
  <c r="W617" i="11"/>
  <c r="W616" i="11"/>
  <c r="W615" i="11"/>
  <c r="W605" i="11"/>
  <c r="W604" i="11"/>
  <c r="W592" i="11"/>
  <c r="W591" i="11"/>
  <c r="W590" i="11"/>
  <c r="W589" i="11"/>
  <c r="W588" i="11"/>
  <c r="W587" i="11"/>
  <c r="W579" i="11"/>
  <c r="W578" i="11"/>
  <c r="W577" i="11"/>
  <c r="W576" i="11"/>
  <c r="W540" i="11"/>
  <c r="W539" i="11"/>
  <c r="W538" i="11"/>
  <c r="W537" i="11"/>
  <c r="W536" i="11"/>
  <c r="W535" i="11"/>
  <c r="W534" i="11"/>
  <c r="W527" i="11"/>
  <c r="W526" i="11"/>
  <c r="W525" i="11"/>
  <c r="W524" i="11"/>
  <c r="W488" i="11"/>
  <c r="W487" i="11"/>
  <c r="W486" i="11"/>
  <c r="W485" i="11"/>
  <c r="W484" i="11"/>
  <c r="W483" i="11"/>
  <c r="W474" i="11"/>
  <c r="W473" i="11"/>
  <c r="W472" i="11"/>
  <c r="W471" i="11"/>
  <c r="W461" i="11"/>
  <c r="W460" i="11"/>
  <c r="W459" i="11"/>
  <c r="W458" i="11"/>
  <c r="W457" i="11"/>
  <c r="W456" i="11"/>
  <c r="W448" i="11"/>
  <c r="W447" i="11"/>
  <c r="W435" i="11"/>
  <c r="W434" i="11"/>
  <c r="W433" i="11"/>
  <c r="W432" i="11"/>
  <c r="W431" i="11"/>
  <c r="W422" i="11"/>
  <c r="W421" i="11"/>
  <c r="W409" i="11"/>
  <c r="W408" i="11"/>
  <c r="W407" i="11"/>
  <c r="W396" i="11"/>
  <c r="W370" i="11"/>
  <c r="W369" i="11"/>
  <c r="W357" i="11"/>
  <c r="W356" i="11"/>
  <c r="W355" i="11"/>
  <c r="W354" i="11"/>
  <c r="W353" i="11"/>
  <c r="W352" i="11"/>
  <c r="W344" i="11"/>
  <c r="W343" i="11"/>
  <c r="W342" i="11"/>
  <c r="W341" i="11"/>
  <c r="W330" i="11"/>
  <c r="W329" i="11"/>
  <c r="W328" i="11"/>
  <c r="W327" i="11"/>
  <c r="W326" i="11"/>
  <c r="W325" i="11"/>
  <c r="W324" i="11"/>
  <c r="W317" i="11"/>
  <c r="W316" i="11"/>
  <c r="W315" i="11"/>
  <c r="W314" i="11"/>
  <c r="W304" i="11"/>
  <c r="W303" i="11"/>
  <c r="W302" i="11"/>
  <c r="W301" i="11"/>
  <c r="W300" i="11"/>
  <c r="W299" i="11"/>
  <c r="W298" i="11"/>
  <c r="W291" i="11"/>
  <c r="W290" i="11"/>
  <c r="W289" i="11"/>
  <c r="W288" i="11"/>
  <c r="W278" i="11"/>
  <c r="W277" i="11"/>
  <c r="W276" i="11"/>
  <c r="W265" i="11"/>
  <c r="W264" i="11"/>
  <c r="W251" i="11"/>
  <c r="W250" i="11"/>
  <c r="W249" i="11"/>
  <c r="W248" i="11"/>
  <c r="W247" i="11"/>
  <c r="W246" i="11"/>
  <c r="W238" i="11"/>
  <c r="W237" i="11"/>
  <c r="W236" i="11"/>
  <c r="W235" i="11"/>
  <c r="W225" i="11"/>
  <c r="W224" i="11"/>
  <c r="W223" i="11"/>
  <c r="W222" i="11"/>
  <c r="W221" i="11"/>
  <c r="W220" i="11"/>
  <c r="W219" i="11"/>
  <c r="W212" i="11"/>
  <c r="W211" i="11"/>
  <c r="W210" i="11"/>
  <c r="W209" i="11"/>
  <c r="W208" i="11"/>
  <c r="W207" i="11"/>
  <c r="W122" i="11"/>
  <c r="W121" i="11"/>
  <c r="W120" i="11"/>
  <c r="W119" i="11"/>
  <c r="W118" i="11"/>
  <c r="W109" i="11"/>
  <c r="W108" i="11"/>
  <c r="W107" i="11"/>
  <c r="W106" i="11"/>
  <c r="W96" i="11"/>
  <c r="W95" i="11"/>
  <c r="W94" i="11"/>
  <c r="W93" i="11"/>
  <c r="W92" i="11"/>
  <c r="W91" i="11"/>
  <c r="W83" i="11"/>
  <c r="W82" i="11"/>
  <c r="W81" i="11"/>
  <c r="W70" i="11"/>
  <c r="W69" i="11"/>
  <c r="W68" i="11"/>
  <c r="W67" i="11"/>
  <c r="W57" i="11"/>
  <c r="W56" i="11"/>
  <c r="W55" i="11"/>
  <c r="W44" i="11"/>
  <c r="W43" i="11"/>
  <c r="W42" i="11"/>
  <c r="W41" i="11"/>
  <c r="W31" i="11"/>
  <c r="W30" i="11"/>
  <c r="C722" i="11"/>
  <c r="C721" i="11"/>
  <c r="C720" i="11"/>
  <c r="C719" i="11"/>
  <c r="C718" i="11"/>
  <c r="C717" i="11"/>
  <c r="C716" i="11"/>
  <c r="C715" i="11"/>
  <c r="C714" i="11"/>
  <c r="C713" i="11"/>
  <c r="C712" i="11"/>
  <c r="C711" i="11"/>
  <c r="C709" i="11"/>
  <c r="C708" i="11"/>
  <c r="C707" i="11"/>
  <c r="C706" i="11"/>
  <c r="C705" i="11"/>
  <c r="C704" i="11"/>
  <c r="C703" i="11"/>
  <c r="C702" i="11"/>
  <c r="C701" i="11"/>
  <c r="C700" i="11"/>
  <c r="C699" i="11"/>
  <c r="C698" i="11"/>
  <c r="C670" i="11"/>
  <c r="C669" i="11"/>
  <c r="C668" i="11"/>
  <c r="C667" i="11"/>
  <c r="C666" i="11"/>
  <c r="C665" i="11"/>
  <c r="C664" i="11"/>
  <c r="C663" i="11"/>
  <c r="C662" i="11"/>
  <c r="C661" i="11"/>
  <c r="C660" i="11"/>
  <c r="C659" i="11"/>
  <c r="C657" i="11"/>
  <c r="C656" i="11"/>
  <c r="C655" i="11"/>
  <c r="C654" i="11"/>
  <c r="C653" i="11"/>
  <c r="C652" i="11"/>
  <c r="C651" i="11"/>
  <c r="C650" i="11"/>
  <c r="C649" i="11"/>
  <c r="C648" i="11"/>
  <c r="C647" i="11"/>
  <c r="C646" i="11"/>
  <c r="C644" i="11"/>
  <c r="C643" i="11"/>
  <c r="C642" i="11"/>
  <c r="C641" i="11"/>
  <c r="C640" i="11"/>
  <c r="C639" i="11"/>
  <c r="C638" i="11"/>
  <c r="C637" i="11"/>
  <c r="C636" i="11"/>
  <c r="C635" i="11"/>
  <c r="C634" i="11"/>
  <c r="C633" i="11"/>
  <c r="C631" i="11"/>
  <c r="C630" i="11"/>
  <c r="C629" i="11"/>
  <c r="C628" i="11"/>
  <c r="C627" i="11"/>
  <c r="C626" i="11"/>
  <c r="C625" i="11"/>
  <c r="C624" i="11"/>
  <c r="C623" i="11"/>
  <c r="C622" i="11"/>
  <c r="C621" i="11"/>
  <c r="C620" i="11"/>
  <c r="C618" i="11"/>
  <c r="C617" i="11"/>
  <c r="C616" i="11"/>
  <c r="C615" i="11"/>
  <c r="C614" i="11"/>
  <c r="C613" i="11"/>
  <c r="C612" i="11"/>
  <c r="C611" i="11"/>
  <c r="C610" i="11"/>
  <c r="C609" i="11"/>
  <c r="C608" i="11"/>
  <c r="C607" i="11"/>
  <c r="C605" i="11"/>
  <c r="C604" i="11"/>
  <c r="C603" i="11"/>
  <c r="C602" i="11"/>
  <c r="C601" i="11"/>
  <c r="C600" i="11"/>
  <c r="C599" i="11"/>
  <c r="C598" i="11"/>
  <c r="C597" i="11"/>
  <c r="C596" i="11"/>
  <c r="C595" i="11"/>
  <c r="C594" i="11"/>
  <c r="C592" i="11"/>
  <c r="C591" i="11"/>
  <c r="C590" i="11"/>
  <c r="C589" i="11"/>
  <c r="C588" i="11"/>
  <c r="C587" i="11"/>
  <c r="C586" i="11"/>
  <c r="C585" i="11"/>
  <c r="C584" i="11"/>
  <c r="C583" i="11"/>
  <c r="C582" i="11"/>
  <c r="C581" i="11"/>
  <c r="C579" i="11"/>
  <c r="C578" i="11"/>
  <c r="C577" i="11"/>
  <c r="C576" i="11"/>
  <c r="C575" i="11"/>
  <c r="C574" i="11"/>
  <c r="C573" i="11"/>
  <c r="C572" i="11"/>
  <c r="C571" i="11"/>
  <c r="C570" i="11"/>
  <c r="C569" i="11"/>
  <c r="C568" i="11"/>
  <c r="C540" i="11"/>
  <c r="C539" i="11"/>
  <c r="C538" i="11"/>
  <c r="C537" i="11"/>
  <c r="C536" i="11"/>
  <c r="C535" i="11"/>
  <c r="C534" i="11"/>
  <c r="C533" i="11"/>
  <c r="C532" i="11"/>
  <c r="C531" i="11"/>
  <c r="C530" i="11"/>
  <c r="C529" i="11"/>
  <c r="C527" i="11"/>
  <c r="C526" i="11"/>
  <c r="C525" i="11"/>
  <c r="C524" i="11"/>
  <c r="C523" i="11"/>
  <c r="C522" i="11"/>
  <c r="C521" i="11"/>
  <c r="C520" i="11"/>
  <c r="C519" i="11"/>
  <c r="C518" i="11"/>
  <c r="C517" i="11"/>
  <c r="C516" i="11"/>
  <c r="C487" i="11"/>
  <c r="C486" i="11"/>
  <c r="C485" i="11"/>
  <c r="C484" i="11"/>
  <c r="C483" i="11"/>
  <c r="C482" i="11"/>
  <c r="C481" i="11"/>
  <c r="C480" i="11"/>
  <c r="C477" i="11"/>
  <c r="C476" i="11"/>
  <c r="C474" i="11"/>
  <c r="C473" i="11"/>
  <c r="C472" i="11"/>
  <c r="C471" i="11"/>
  <c r="C470" i="11"/>
  <c r="C469" i="11"/>
  <c r="C468" i="11"/>
  <c r="C467" i="11"/>
  <c r="C466" i="11"/>
  <c r="C465" i="11"/>
  <c r="C464" i="11"/>
  <c r="C463" i="11"/>
  <c r="C461" i="11"/>
  <c r="C460" i="11"/>
  <c r="C459" i="11"/>
  <c r="C458" i="11"/>
  <c r="C457" i="11"/>
  <c r="C456" i="11"/>
  <c r="C455" i="11"/>
  <c r="C454" i="11"/>
  <c r="C453" i="11"/>
  <c r="C452" i="11"/>
  <c r="C451" i="11"/>
  <c r="C450" i="11"/>
  <c r="C448" i="11"/>
  <c r="C447" i="11"/>
  <c r="C446" i="11"/>
  <c r="C445" i="11"/>
  <c r="C444" i="11"/>
  <c r="C443" i="11"/>
  <c r="C442" i="11"/>
  <c r="C441" i="11"/>
  <c r="C440" i="11"/>
  <c r="C439" i="11"/>
  <c r="C438" i="11"/>
  <c r="C437" i="11"/>
  <c r="C435" i="11"/>
  <c r="C434" i="11"/>
  <c r="C433" i="11"/>
  <c r="C432" i="11"/>
  <c r="C431" i="11"/>
  <c r="C430" i="11"/>
  <c r="C429" i="11"/>
  <c r="C428" i="11"/>
  <c r="C427" i="11"/>
  <c r="C426" i="11"/>
  <c r="C425" i="11"/>
  <c r="C424" i="11"/>
  <c r="C422" i="11"/>
  <c r="C421" i="11"/>
  <c r="C420" i="11"/>
  <c r="C419" i="11"/>
  <c r="C418" i="11"/>
  <c r="C417" i="11"/>
  <c r="C416" i="11"/>
  <c r="C415" i="11"/>
  <c r="C414" i="11"/>
  <c r="C413" i="11"/>
  <c r="C412" i="11"/>
  <c r="C411" i="11"/>
  <c r="C409" i="11"/>
  <c r="C408" i="11"/>
  <c r="C407" i="11"/>
  <c r="C406" i="11"/>
  <c r="C405" i="11"/>
  <c r="C404" i="11"/>
  <c r="C403" i="11"/>
  <c r="C402" i="11"/>
  <c r="C401" i="11"/>
  <c r="C400" i="11"/>
  <c r="C399" i="11"/>
  <c r="C398" i="11"/>
  <c r="C396" i="11"/>
  <c r="C395" i="11"/>
  <c r="C394" i="11"/>
  <c r="C393" i="11"/>
  <c r="C392" i="11"/>
  <c r="C391" i="11"/>
  <c r="C390" i="11"/>
  <c r="C389" i="11"/>
  <c r="C388" i="11"/>
  <c r="C387" i="11"/>
  <c r="C386" i="11"/>
  <c r="C385" i="11"/>
  <c r="C370" i="11"/>
  <c r="C369" i="11"/>
  <c r="C368" i="11"/>
  <c r="C367" i="11"/>
  <c r="C366" i="11"/>
  <c r="C365" i="11"/>
  <c r="C363" i="11"/>
  <c r="C362" i="11"/>
  <c r="C361" i="11"/>
  <c r="C360" i="11"/>
  <c r="C359" i="11"/>
  <c r="C357" i="11"/>
  <c r="C356" i="11"/>
  <c r="C355" i="11"/>
  <c r="C354" i="11"/>
  <c r="C353" i="11"/>
  <c r="C352" i="11"/>
  <c r="C351" i="11"/>
  <c r="C350" i="11"/>
  <c r="C349" i="11"/>
  <c r="C348" i="11"/>
  <c r="C347" i="11"/>
  <c r="C346" i="11"/>
  <c r="C344" i="11"/>
  <c r="C305" i="11"/>
  <c r="C304" i="11"/>
  <c r="C303" i="11"/>
  <c r="C302" i="11"/>
  <c r="C301" i="11"/>
  <c r="C300" i="11"/>
  <c r="C299" i="11"/>
  <c r="C298" i="11"/>
  <c r="C297" i="11"/>
  <c r="C296" i="11"/>
  <c r="C295" i="11"/>
  <c r="C294" i="11"/>
  <c r="C292" i="11"/>
  <c r="C291" i="11"/>
  <c r="C290" i="11"/>
  <c r="C289" i="11"/>
  <c r="C288" i="11"/>
  <c r="C287" i="11"/>
  <c r="C286" i="11"/>
  <c r="C285" i="11"/>
  <c r="C284" i="11"/>
  <c r="C283" i="11"/>
  <c r="C282" i="11"/>
  <c r="C281" i="11"/>
  <c r="C279" i="11"/>
  <c r="C278" i="11"/>
  <c r="C277" i="11"/>
  <c r="C276" i="11"/>
  <c r="C275" i="11"/>
  <c r="C274" i="11"/>
  <c r="C273" i="11"/>
  <c r="C272" i="11"/>
  <c r="C271" i="11"/>
  <c r="C270" i="11"/>
  <c r="C269" i="11"/>
  <c r="C268" i="11"/>
  <c r="C266" i="11"/>
  <c r="C265" i="11"/>
  <c r="C264" i="11"/>
  <c r="C263" i="11"/>
  <c r="C262" i="11"/>
  <c r="C261" i="11"/>
  <c r="C260" i="11"/>
  <c r="C259" i="11"/>
  <c r="C258" i="11"/>
  <c r="C256" i="11"/>
  <c r="C255" i="11"/>
  <c r="C254" i="11"/>
  <c r="C252" i="11"/>
  <c r="C251" i="11"/>
  <c r="C250" i="11"/>
  <c r="C249" i="11"/>
  <c r="C248" i="11"/>
  <c r="C247" i="11"/>
  <c r="C246" i="11"/>
  <c r="C245" i="11"/>
  <c r="C244" i="11"/>
  <c r="C243" i="11"/>
  <c r="C242" i="11"/>
  <c r="C241" i="11"/>
  <c r="C239" i="11"/>
  <c r="C238" i="11"/>
  <c r="C237" i="11"/>
  <c r="C236" i="11"/>
  <c r="C235" i="11"/>
  <c r="C234" i="11"/>
  <c r="C233" i="11"/>
  <c r="C232" i="11"/>
  <c r="C231" i="11"/>
  <c r="C230" i="11"/>
  <c r="C229" i="11"/>
  <c r="C228" i="11"/>
  <c r="C226" i="11"/>
  <c r="C225" i="11"/>
  <c r="C224" i="11"/>
  <c r="C223" i="11"/>
  <c r="C222" i="11"/>
  <c r="C221" i="11"/>
  <c r="C220" i="11"/>
  <c r="C219" i="11"/>
  <c r="C218" i="11"/>
  <c r="C217" i="11"/>
  <c r="C216" i="11"/>
  <c r="C215" i="11"/>
  <c r="C213" i="11"/>
  <c r="C212" i="11"/>
  <c r="C211" i="11"/>
  <c r="C210" i="11"/>
  <c r="C209" i="11"/>
  <c r="C208" i="11"/>
  <c r="C207" i="11"/>
  <c r="C206" i="11"/>
  <c r="C205" i="11"/>
  <c r="C204" i="11"/>
  <c r="C203" i="11"/>
  <c r="C202" i="11"/>
  <c r="C174" i="11"/>
  <c r="C173" i="11"/>
  <c r="C172" i="11"/>
  <c r="C171" i="11"/>
  <c r="C170" i="11"/>
  <c r="C169" i="11"/>
  <c r="C168" i="11"/>
  <c r="C167" i="11"/>
  <c r="C166" i="11"/>
  <c r="C165" i="11"/>
  <c r="C164" i="11"/>
  <c r="C163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22" i="11"/>
  <c r="C121" i="11"/>
  <c r="C120" i="11"/>
  <c r="C119" i="11"/>
  <c r="C118" i="11"/>
  <c r="C117" i="11"/>
  <c r="C116" i="11"/>
  <c r="C115" i="11"/>
  <c r="C114" i="11"/>
  <c r="C113" i="11"/>
  <c r="C112" i="11"/>
  <c r="C111" i="11"/>
  <c r="C109" i="11"/>
  <c r="C108" i="11"/>
  <c r="C107" i="11"/>
  <c r="C106" i="11"/>
  <c r="C105" i="11"/>
  <c r="C104" i="11"/>
  <c r="C103" i="11"/>
  <c r="C102" i="11"/>
  <c r="C101" i="11"/>
  <c r="C100" i="11"/>
  <c r="C99" i="11"/>
  <c r="C98" i="11"/>
  <c r="C96" i="11"/>
  <c r="C95" i="11"/>
  <c r="C94" i="11"/>
  <c r="C93" i="11"/>
  <c r="C92" i="11"/>
  <c r="C91" i="11"/>
  <c r="C90" i="11"/>
  <c r="C89" i="11"/>
  <c r="C88" i="11"/>
  <c r="C87" i="11"/>
  <c r="C86" i="11"/>
  <c r="C85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D722" i="11"/>
  <c r="D721" i="11"/>
  <c r="D720" i="11"/>
  <c r="D719" i="11"/>
  <c r="D718" i="11"/>
  <c r="D717" i="11"/>
  <c r="D716" i="11"/>
  <c r="D715" i="11"/>
  <c r="W715" i="11"/>
  <c r="D714" i="11"/>
  <c r="W714" i="11"/>
  <c r="D713" i="11"/>
  <c r="W713" i="11" s="1"/>
  <c r="D712" i="11"/>
  <c r="W712" i="11" s="1"/>
  <c r="D711" i="11"/>
  <c r="W711" i="11" s="1"/>
  <c r="D709" i="11"/>
  <c r="D708" i="11"/>
  <c r="D707" i="11"/>
  <c r="D706" i="11"/>
  <c r="D705" i="11"/>
  <c r="D704" i="11"/>
  <c r="W704" i="11"/>
  <c r="D703" i="11"/>
  <c r="W703" i="11"/>
  <c r="D702" i="11"/>
  <c r="W702" i="11" s="1"/>
  <c r="D701" i="11"/>
  <c r="W701" i="11" s="1"/>
  <c r="D700" i="11"/>
  <c r="W700" i="11" s="1"/>
  <c r="D699" i="11"/>
  <c r="W699" i="11" s="1"/>
  <c r="D698" i="11"/>
  <c r="W698" i="11" s="1"/>
  <c r="D670" i="11"/>
  <c r="D669" i="11"/>
  <c r="D668" i="11"/>
  <c r="D667" i="11"/>
  <c r="D666" i="11"/>
  <c r="D665" i="11"/>
  <c r="D664" i="11"/>
  <c r="D663" i="11"/>
  <c r="W663" i="11"/>
  <c r="D662" i="11"/>
  <c r="W662" i="11" s="1"/>
  <c r="D661" i="11"/>
  <c r="W661" i="11" s="1"/>
  <c r="D660" i="11"/>
  <c r="W660" i="11"/>
  <c r="D659" i="11"/>
  <c r="W659" i="11" s="1"/>
  <c r="D657" i="11"/>
  <c r="D656" i="11"/>
  <c r="D655" i="11"/>
  <c r="D654" i="11"/>
  <c r="W654" i="11"/>
  <c r="D653" i="11"/>
  <c r="W653" i="11" s="1"/>
  <c r="D652" i="11"/>
  <c r="W652" i="11" s="1"/>
  <c r="D651" i="11"/>
  <c r="W651" i="11" s="1"/>
  <c r="D650" i="11"/>
  <c r="W650" i="11"/>
  <c r="D649" i="11"/>
  <c r="W649" i="11" s="1"/>
  <c r="D648" i="11"/>
  <c r="W648" i="11" s="1"/>
  <c r="D647" i="11"/>
  <c r="W647" i="11" s="1"/>
  <c r="D646" i="11"/>
  <c r="W646" i="11"/>
  <c r="D644" i="11"/>
  <c r="D643" i="11"/>
  <c r="D642" i="11"/>
  <c r="D641" i="11"/>
  <c r="D640" i="11"/>
  <c r="D639" i="11"/>
  <c r="D638" i="11"/>
  <c r="W638" i="11"/>
  <c r="D637" i="11"/>
  <c r="W637" i="11" s="1"/>
  <c r="D636" i="11"/>
  <c r="W636" i="11" s="1"/>
  <c r="D635" i="11"/>
  <c r="W635" i="11" s="1"/>
  <c r="D634" i="11"/>
  <c r="W634" i="11" s="1"/>
  <c r="D633" i="11"/>
  <c r="W633" i="11" s="1"/>
  <c r="D631" i="11"/>
  <c r="D630" i="11"/>
  <c r="D629" i="11"/>
  <c r="D628" i="11"/>
  <c r="W628" i="11"/>
  <c r="D627" i="11"/>
  <c r="W627" i="11" s="1"/>
  <c r="D626" i="11"/>
  <c r="W626" i="11" s="1"/>
  <c r="D625" i="11"/>
  <c r="W625" i="11" s="1"/>
  <c r="D624" i="11"/>
  <c r="W624" i="11" s="1"/>
  <c r="D623" i="11"/>
  <c r="W623" i="11" s="1"/>
  <c r="D622" i="11"/>
  <c r="W622" i="11" s="1"/>
  <c r="D621" i="11"/>
  <c r="W621" i="11" s="1"/>
  <c r="D620" i="11"/>
  <c r="W620" i="11" s="1"/>
  <c r="D618" i="11"/>
  <c r="D617" i="11"/>
  <c r="D616" i="11"/>
  <c r="D615" i="11"/>
  <c r="D614" i="11"/>
  <c r="W614" i="11"/>
  <c r="D613" i="11"/>
  <c r="W613" i="11" s="1"/>
  <c r="D612" i="11"/>
  <c r="W612" i="11" s="1"/>
  <c r="D611" i="11"/>
  <c r="W611" i="11" s="1"/>
  <c r="D610" i="11"/>
  <c r="W610" i="11" s="1"/>
  <c r="D609" i="11"/>
  <c r="W609" i="11" s="1"/>
  <c r="D608" i="11"/>
  <c r="W608" i="11" s="1"/>
  <c r="D607" i="11"/>
  <c r="W607" i="11" s="1"/>
  <c r="D605" i="11"/>
  <c r="D604" i="11"/>
  <c r="D603" i="11"/>
  <c r="W603" i="11"/>
  <c r="D602" i="11"/>
  <c r="W602" i="11" s="1"/>
  <c r="D601" i="11"/>
  <c r="W601" i="11" s="1"/>
  <c r="D600" i="11"/>
  <c r="W600" i="11" s="1"/>
  <c r="D599" i="11"/>
  <c r="W599" i="11" s="1"/>
  <c r="D598" i="11"/>
  <c r="W598" i="11" s="1"/>
  <c r="D597" i="11"/>
  <c r="W597" i="11" s="1"/>
  <c r="D596" i="11"/>
  <c r="W596" i="11" s="1"/>
  <c r="D595" i="11"/>
  <c r="W595" i="11"/>
  <c r="D594" i="11"/>
  <c r="W594" i="11" s="1"/>
  <c r="D592" i="11"/>
  <c r="D591" i="11"/>
  <c r="D590" i="11"/>
  <c r="D589" i="11"/>
  <c r="D588" i="11"/>
  <c r="D587" i="11"/>
  <c r="D586" i="11"/>
  <c r="W586" i="11"/>
  <c r="D585" i="11"/>
  <c r="W585" i="11"/>
  <c r="D584" i="11"/>
  <c r="W584" i="11"/>
  <c r="D583" i="11"/>
  <c r="W583" i="11"/>
  <c r="D582" i="11"/>
  <c r="W582" i="11" s="1"/>
  <c r="D581" i="11"/>
  <c r="W581" i="11"/>
  <c r="D579" i="11"/>
  <c r="D578" i="11"/>
  <c r="D577" i="11"/>
  <c r="D576" i="11"/>
  <c r="D575" i="11"/>
  <c r="W575" i="11"/>
  <c r="D574" i="11"/>
  <c r="W574" i="11"/>
  <c r="D573" i="11"/>
  <c r="W573" i="11"/>
  <c r="D572" i="11"/>
  <c r="W572" i="11"/>
  <c r="D571" i="11"/>
  <c r="W571" i="11"/>
  <c r="D570" i="11"/>
  <c r="W570" i="11" s="1"/>
  <c r="D569" i="11"/>
  <c r="W569" i="11" s="1"/>
  <c r="D568" i="11"/>
  <c r="W568" i="11" s="1"/>
  <c r="D540" i="11"/>
  <c r="D539" i="11"/>
  <c r="D538" i="11"/>
  <c r="D537" i="11"/>
  <c r="D536" i="11"/>
  <c r="D535" i="11"/>
  <c r="D534" i="11"/>
  <c r="D533" i="11"/>
  <c r="W533" i="11" s="1"/>
  <c r="D532" i="11"/>
  <c r="W532" i="11" s="1"/>
  <c r="D531" i="11"/>
  <c r="W531" i="11" s="1"/>
  <c r="D530" i="11"/>
  <c r="W530" i="11" s="1"/>
  <c r="D529" i="11"/>
  <c r="W529" i="11"/>
  <c r="D527" i="11"/>
  <c r="D526" i="11"/>
  <c r="D525" i="11"/>
  <c r="D524" i="11"/>
  <c r="D523" i="11"/>
  <c r="W523" i="11"/>
  <c r="D522" i="11"/>
  <c r="W522" i="11"/>
  <c r="D521" i="11"/>
  <c r="W521" i="11" s="1"/>
  <c r="D520" i="11"/>
  <c r="W520" i="11" s="1"/>
  <c r="D519" i="11"/>
  <c r="W519" i="11" s="1"/>
  <c r="D518" i="11"/>
  <c r="W518" i="11" s="1"/>
  <c r="D517" i="11"/>
  <c r="W517" i="11" s="1"/>
  <c r="D516" i="11"/>
  <c r="W516" i="11" s="1"/>
  <c r="D488" i="11"/>
  <c r="D487" i="11"/>
  <c r="D486" i="11"/>
  <c r="D485" i="11"/>
  <c r="D484" i="11"/>
  <c r="D483" i="11"/>
  <c r="D482" i="11"/>
  <c r="W482" i="11"/>
  <c r="D481" i="11"/>
  <c r="W481" i="11"/>
  <c r="D480" i="11"/>
  <c r="W480" i="11"/>
  <c r="D479" i="11"/>
  <c r="W479" i="11" s="1"/>
  <c r="D477" i="11"/>
  <c r="W477" i="11" s="1"/>
  <c r="D476" i="11"/>
  <c r="W476" i="11" s="1"/>
  <c r="D474" i="11"/>
  <c r="D473" i="11"/>
  <c r="D472" i="11"/>
  <c r="D471" i="11"/>
  <c r="D470" i="11"/>
  <c r="W470" i="11"/>
  <c r="D469" i="11"/>
  <c r="W469" i="11" s="1"/>
  <c r="D468" i="11"/>
  <c r="W468" i="11" s="1"/>
  <c r="D467" i="11"/>
  <c r="W467" i="11" s="1"/>
  <c r="D466" i="11"/>
  <c r="W466" i="11" s="1"/>
  <c r="D465" i="11"/>
  <c r="W465" i="11" s="1"/>
  <c r="D464" i="11"/>
  <c r="W464" i="11" s="1"/>
  <c r="D463" i="11"/>
  <c r="W463" i="11" s="1"/>
  <c r="D461" i="11"/>
  <c r="D460" i="11"/>
  <c r="D459" i="11"/>
  <c r="D458" i="11"/>
  <c r="D457" i="11"/>
  <c r="D456" i="11"/>
  <c r="D455" i="11"/>
  <c r="W455" i="11"/>
  <c r="D454" i="11"/>
  <c r="W454" i="11"/>
  <c r="D453" i="11"/>
  <c r="W453" i="11" s="1"/>
  <c r="D452" i="11"/>
  <c r="W452" i="11" s="1"/>
  <c r="D451" i="11"/>
  <c r="W451" i="11" s="1"/>
  <c r="D450" i="11"/>
  <c r="W450" i="11" s="1"/>
  <c r="D448" i="11"/>
  <c r="D447" i="11"/>
  <c r="D446" i="11"/>
  <c r="W446" i="11"/>
  <c r="D445" i="11"/>
  <c r="W445" i="11"/>
  <c r="D444" i="11"/>
  <c r="W444" i="11"/>
  <c r="D443" i="11"/>
  <c r="W443" i="11" s="1"/>
  <c r="D442" i="11"/>
  <c r="W442" i="11" s="1"/>
  <c r="D441" i="11"/>
  <c r="W441" i="11" s="1"/>
  <c r="D440" i="11"/>
  <c r="W440" i="11" s="1"/>
  <c r="D439" i="11"/>
  <c r="W439" i="11" s="1"/>
  <c r="D438" i="11"/>
  <c r="W438" i="11" s="1"/>
  <c r="D437" i="11"/>
  <c r="W437" i="11" s="1"/>
  <c r="D435" i="11"/>
  <c r="D434" i="11"/>
  <c r="D433" i="11"/>
  <c r="D432" i="11"/>
  <c r="D431" i="11"/>
  <c r="D430" i="11"/>
  <c r="W430" i="11"/>
  <c r="D429" i="11"/>
  <c r="W429" i="11"/>
  <c r="D428" i="11"/>
  <c r="W428" i="11" s="1"/>
  <c r="D427" i="11"/>
  <c r="W427" i="11" s="1"/>
  <c r="D426" i="11"/>
  <c r="W426" i="11" s="1"/>
  <c r="D425" i="11"/>
  <c r="W425" i="11" s="1"/>
  <c r="D424" i="11"/>
  <c r="W424" i="11" s="1"/>
  <c r="D422" i="11"/>
  <c r="D421" i="11"/>
  <c r="D420" i="11"/>
  <c r="W420" i="11"/>
  <c r="D419" i="11"/>
  <c r="W419" i="11"/>
  <c r="D418" i="11"/>
  <c r="W418" i="11" s="1"/>
  <c r="D417" i="11"/>
  <c r="W417" i="11" s="1"/>
  <c r="D416" i="11"/>
  <c r="W416" i="11" s="1"/>
  <c r="D415" i="11"/>
  <c r="W415" i="11" s="1"/>
  <c r="D414" i="11"/>
  <c r="W414" i="11" s="1"/>
  <c r="D413" i="11"/>
  <c r="W413" i="11" s="1"/>
  <c r="D412" i="11"/>
  <c r="W412" i="11" s="1"/>
  <c r="D411" i="11"/>
  <c r="W411" i="11" s="1"/>
  <c r="D409" i="11"/>
  <c r="D408" i="11"/>
  <c r="D407" i="11"/>
  <c r="D406" i="11"/>
  <c r="W406" i="11" s="1"/>
  <c r="D405" i="11"/>
  <c r="W405" i="11"/>
  <c r="D404" i="11"/>
  <c r="W404" i="11" s="1"/>
  <c r="D403" i="11"/>
  <c r="W403" i="11" s="1"/>
  <c r="D402" i="11"/>
  <c r="W402" i="11" s="1"/>
  <c r="D401" i="11"/>
  <c r="W401" i="11" s="1"/>
  <c r="D400" i="11"/>
  <c r="W400" i="11" s="1"/>
  <c r="D399" i="11"/>
  <c r="W399" i="11"/>
  <c r="D398" i="11"/>
  <c r="W398" i="11" s="1"/>
  <c r="D396" i="11"/>
  <c r="D395" i="11"/>
  <c r="W395" i="11" s="1"/>
  <c r="D394" i="11"/>
  <c r="W394" i="11" s="1"/>
  <c r="D393" i="11"/>
  <c r="W393" i="11" s="1"/>
  <c r="D392" i="11"/>
  <c r="W392" i="11" s="1"/>
  <c r="D391" i="11"/>
  <c r="W391" i="11" s="1"/>
  <c r="D390" i="11"/>
  <c r="W390" i="11" s="1"/>
  <c r="D389" i="11"/>
  <c r="W389" i="11" s="1"/>
  <c r="D388" i="11"/>
  <c r="W388" i="11" s="1"/>
  <c r="D387" i="11"/>
  <c r="W387" i="11"/>
  <c r="D386" i="11"/>
  <c r="W386" i="11"/>
  <c r="D385" i="11"/>
  <c r="W385" i="11" s="1"/>
  <c r="I716" i="11"/>
  <c r="J716" i="11"/>
  <c r="K716" i="11"/>
  <c r="L716" i="11"/>
  <c r="M716" i="11"/>
  <c r="N716" i="11"/>
  <c r="O716" i="11"/>
  <c r="P716" i="11"/>
  <c r="Q716" i="11"/>
  <c r="R716" i="11"/>
  <c r="S716" i="11"/>
  <c r="T716" i="11"/>
  <c r="I717" i="11"/>
  <c r="J717" i="11"/>
  <c r="K717" i="11"/>
  <c r="L717" i="11"/>
  <c r="M717" i="11"/>
  <c r="N717" i="11"/>
  <c r="O717" i="11"/>
  <c r="P717" i="11"/>
  <c r="Q717" i="11"/>
  <c r="R717" i="11"/>
  <c r="S717" i="11"/>
  <c r="T717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I719" i="11"/>
  <c r="J719" i="11"/>
  <c r="K719" i="11"/>
  <c r="L719" i="11"/>
  <c r="M719" i="11"/>
  <c r="N719" i="11"/>
  <c r="O719" i="11"/>
  <c r="P719" i="11"/>
  <c r="Q719" i="11"/>
  <c r="R719" i="11"/>
  <c r="S719" i="11"/>
  <c r="T719" i="11"/>
  <c r="I720" i="11"/>
  <c r="J720" i="11"/>
  <c r="K720" i="11"/>
  <c r="L720" i="11"/>
  <c r="M720" i="11"/>
  <c r="N720" i="11"/>
  <c r="O720" i="11"/>
  <c r="P720" i="11"/>
  <c r="Q720" i="11"/>
  <c r="R720" i="11"/>
  <c r="S720" i="11"/>
  <c r="T720" i="11"/>
  <c r="I721" i="11"/>
  <c r="J721" i="11"/>
  <c r="K721" i="11"/>
  <c r="L721" i="11"/>
  <c r="M721" i="11"/>
  <c r="N721" i="11"/>
  <c r="O721" i="11"/>
  <c r="P721" i="11"/>
  <c r="Q721" i="11"/>
  <c r="R721" i="11"/>
  <c r="S721" i="11"/>
  <c r="T721" i="11"/>
  <c r="I722" i="11"/>
  <c r="J722" i="11"/>
  <c r="K722" i="11"/>
  <c r="L722" i="11"/>
  <c r="M722" i="11"/>
  <c r="N722" i="11"/>
  <c r="O722" i="11"/>
  <c r="P722" i="11"/>
  <c r="Q722" i="11"/>
  <c r="R722" i="11"/>
  <c r="S722" i="11"/>
  <c r="T722" i="11"/>
  <c r="E722" i="11"/>
  <c r="E721" i="11"/>
  <c r="E720" i="11"/>
  <c r="E719" i="11"/>
  <c r="E718" i="11"/>
  <c r="E717" i="11"/>
  <c r="E716" i="11"/>
  <c r="E715" i="11"/>
  <c r="E714" i="11"/>
  <c r="E713" i="11"/>
  <c r="E712" i="11"/>
  <c r="E711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I706" i="11"/>
  <c r="J706" i="11"/>
  <c r="K706" i="11"/>
  <c r="L706" i="11"/>
  <c r="M706" i="11"/>
  <c r="N706" i="11"/>
  <c r="O706" i="11"/>
  <c r="P706" i="11"/>
  <c r="Q706" i="11"/>
  <c r="R706" i="11"/>
  <c r="S706" i="11"/>
  <c r="T706" i="11"/>
  <c r="I707" i="11"/>
  <c r="J707" i="11"/>
  <c r="K707" i="11"/>
  <c r="L707" i="11"/>
  <c r="M707" i="11"/>
  <c r="N707" i="11"/>
  <c r="O707" i="11"/>
  <c r="P707" i="11"/>
  <c r="Q707" i="11"/>
  <c r="R707" i="11"/>
  <c r="S707" i="11"/>
  <c r="T707" i="11"/>
  <c r="I708" i="11"/>
  <c r="J708" i="11"/>
  <c r="K708" i="11"/>
  <c r="L708" i="11"/>
  <c r="M708" i="11"/>
  <c r="N708" i="11"/>
  <c r="O708" i="11"/>
  <c r="P708" i="11"/>
  <c r="Q708" i="11"/>
  <c r="R708" i="11"/>
  <c r="S708" i="11"/>
  <c r="T708" i="11"/>
  <c r="I709" i="11"/>
  <c r="J709" i="11"/>
  <c r="K709" i="11"/>
  <c r="L709" i="11"/>
  <c r="M709" i="11"/>
  <c r="N709" i="11"/>
  <c r="O709" i="11"/>
  <c r="P709" i="11"/>
  <c r="Q709" i="11"/>
  <c r="R709" i="11"/>
  <c r="S709" i="11"/>
  <c r="T709" i="11"/>
  <c r="E709" i="11"/>
  <c r="E708" i="11"/>
  <c r="E707" i="11"/>
  <c r="E706" i="11"/>
  <c r="E705" i="11"/>
  <c r="E704" i="11"/>
  <c r="E703" i="11"/>
  <c r="E702" i="11"/>
  <c r="E701" i="11"/>
  <c r="E700" i="11"/>
  <c r="E699" i="11"/>
  <c r="E698" i="11"/>
  <c r="I664" i="11"/>
  <c r="J664" i="11"/>
  <c r="K664" i="11"/>
  <c r="L664" i="11"/>
  <c r="M664" i="11"/>
  <c r="N664" i="11"/>
  <c r="O664" i="11"/>
  <c r="P664" i="11"/>
  <c r="Q664" i="11"/>
  <c r="R664" i="11"/>
  <c r="S664" i="11"/>
  <c r="T664" i="11"/>
  <c r="I665" i="11"/>
  <c r="J665" i="11"/>
  <c r="K665" i="11"/>
  <c r="L665" i="11"/>
  <c r="M665" i="11"/>
  <c r="N665" i="11"/>
  <c r="O665" i="11"/>
  <c r="P665" i="11"/>
  <c r="Q665" i="11"/>
  <c r="R665" i="11"/>
  <c r="S665" i="11"/>
  <c r="T665" i="11"/>
  <c r="I666" i="11"/>
  <c r="J666" i="11"/>
  <c r="K666" i="11"/>
  <c r="L666" i="11"/>
  <c r="M666" i="11"/>
  <c r="N666" i="11"/>
  <c r="O666" i="11"/>
  <c r="P666" i="11"/>
  <c r="Q666" i="11"/>
  <c r="R666" i="11"/>
  <c r="S666" i="11"/>
  <c r="T666" i="11"/>
  <c r="I667" i="11"/>
  <c r="J667" i="11"/>
  <c r="K667" i="11"/>
  <c r="L667" i="11"/>
  <c r="M667" i="11"/>
  <c r="N667" i="11"/>
  <c r="O667" i="11"/>
  <c r="P667" i="11"/>
  <c r="Q667" i="11"/>
  <c r="R667" i="11"/>
  <c r="S667" i="11"/>
  <c r="T667" i="11"/>
  <c r="I668" i="11"/>
  <c r="J668" i="11"/>
  <c r="K668" i="11"/>
  <c r="L668" i="11"/>
  <c r="M668" i="11"/>
  <c r="N668" i="11"/>
  <c r="O668" i="11"/>
  <c r="P668" i="11"/>
  <c r="Q668" i="11"/>
  <c r="R668" i="11"/>
  <c r="S668" i="11"/>
  <c r="T668" i="11"/>
  <c r="I669" i="11"/>
  <c r="J669" i="11"/>
  <c r="K669" i="11"/>
  <c r="L669" i="11"/>
  <c r="M669" i="11"/>
  <c r="N669" i="11"/>
  <c r="O669" i="11"/>
  <c r="P669" i="11"/>
  <c r="Q669" i="11"/>
  <c r="R669" i="11"/>
  <c r="S669" i="11"/>
  <c r="T669" i="11"/>
  <c r="I670" i="11"/>
  <c r="J670" i="11"/>
  <c r="K670" i="11"/>
  <c r="L670" i="11"/>
  <c r="M670" i="11"/>
  <c r="N670" i="11"/>
  <c r="O670" i="11"/>
  <c r="P670" i="11"/>
  <c r="Q670" i="11"/>
  <c r="R670" i="11"/>
  <c r="S670" i="11"/>
  <c r="T670" i="11"/>
  <c r="E670" i="11"/>
  <c r="E669" i="11"/>
  <c r="E668" i="11"/>
  <c r="E667" i="11"/>
  <c r="E666" i="11"/>
  <c r="E665" i="11"/>
  <c r="E664" i="11"/>
  <c r="E663" i="11"/>
  <c r="E662" i="11"/>
  <c r="E661" i="11"/>
  <c r="E660" i="11"/>
  <c r="E659" i="11"/>
  <c r="I655" i="11"/>
  <c r="J655" i="11"/>
  <c r="K655" i="11"/>
  <c r="L655" i="11"/>
  <c r="M655" i="11"/>
  <c r="N655" i="11"/>
  <c r="O655" i="11"/>
  <c r="P655" i="11"/>
  <c r="Q655" i="11"/>
  <c r="R655" i="11"/>
  <c r="S655" i="11"/>
  <c r="T655" i="11"/>
  <c r="I656" i="11"/>
  <c r="J656" i="11"/>
  <c r="K656" i="11"/>
  <c r="L656" i="11"/>
  <c r="M656" i="11"/>
  <c r="N656" i="11"/>
  <c r="O656" i="11"/>
  <c r="P656" i="11"/>
  <c r="Q656" i="11"/>
  <c r="R656" i="11"/>
  <c r="S656" i="11"/>
  <c r="T656" i="11"/>
  <c r="I657" i="11"/>
  <c r="J657" i="11"/>
  <c r="K657" i="11"/>
  <c r="L657" i="11"/>
  <c r="M657" i="11"/>
  <c r="N657" i="11"/>
  <c r="O657" i="11"/>
  <c r="P657" i="11"/>
  <c r="Q657" i="11"/>
  <c r="R657" i="11"/>
  <c r="S657" i="11"/>
  <c r="T657" i="11"/>
  <c r="E657" i="11"/>
  <c r="E656" i="11"/>
  <c r="E655" i="11"/>
  <c r="E654" i="11"/>
  <c r="E653" i="11"/>
  <c r="E652" i="11"/>
  <c r="E651" i="11"/>
  <c r="E650" i="11"/>
  <c r="E649" i="11"/>
  <c r="E648" i="11"/>
  <c r="E647" i="11"/>
  <c r="E646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I641" i="11"/>
  <c r="J641" i="11"/>
  <c r="K641" i="11"/>
  <c r="L641" i="11"/>
  <c r="M641" i="11"/>
  <c r="N641" i="11"/>
  <c r="O641" i="11"/>
  <c r="P641" i="11"/>
  <c r="Q641" i="11"/>
  <c r="R641" i="11"/>
  <c r="S641" i="11"/>
  <c r="T641" i="11"/>
  <c r="I642" i="11"/>
  <c r="J642" i="11"/>
  <c r="K642" i="11"/>
  <c r="L642" i="11"/>
  <c r="M642" i="11"/>
  <c r="N642" i="11"/>
  <c r="O642" i="11"/>
  <c r="P642" i="11"/>
  <c r="Q642" i="11"/>
  <c r="R642" i="11"/>
  <c r="S642" i="11"/>
  <c r="T642" i="11"/>
  <c r="I643" i="11"/>
  <c r="J643" i="11"/>
  <c r="K643" i="11"/>
  <c r="L643" i="11"/>
  <c r="M643" i="11"/>
  <c r="N643" i="11"/>
  <c r="O643" i="11"/>
  <c r="P643" i="11"/>
  <c r="Q643" i="11"/>
  <c r="R643" i="11"/>
  <c r="S643" i="11"/>
  <c r="T643" i="11"/>
  <c r="I644" i="11"/>
  <c r="J644" i="11"/>
  <c r="K644" i="11"/>
  <c r="L644" i="11"/>
  <c r="M644" i="11"/>
  <c r="N644" i="11"/>
  <c r="O644" i="11"/>
  <c r="P644" i="11"/>
  <c r="Q644" i="11"/>
  <c r="R644" i="11"/>
  <c r="S644" i="11"/>
  <c r="T644" i="11"/>
  <c r="E644" i="11"/>
  <c r="E643" i="11"/>
  <c r="E642" i="11"/>
  <c r="E641" i="11"/>
  <c r="E640" i="11"/>
  <c r="E639" i="11"/>
  <c r="E638" i="11"/>
  <c r="E637" i="11"/>
  <c r="E636" i="11"/>
  <c r="E635" i="11"/>
  <c r="E634" i="11"/>
  <c r="E633" i="11"/>
  <c r="I629" i="11"/>
  <c r="J629" i="11"/>
  <c r="K629" i="11"/>
  <c r="L629" i="11"/>
  <c r="M629" i="11"/>
  <c r="N629" i="11"/>
  <c r="O629" i="11"/>
  <c r="P629" i="11"/>
  <c r="Q629" i="11"/>
  <c r="R629" i="11"/>
  <c r="S629" i="11"/>
  <c r="T629" i="11"/>
  <c r="I630" i="11"/>
  <c r="J630" i="11"/>
  <c r="K630" i="11"/>
  <c r="L630" i="11"/>
  <c r="M630" i="11"/>
  <c r="N630" i="11"/>
  <c r="O630" i="11"/>
  <c r="P630" i="11"/>
  <c r="Q630" i="11"/>
  <c r="R630" i="11"/>
  <c r="S630" i="11"/>
  <c r="T630" i="11"/>
  <c r="I631" i="11"/>
  <c r="J631" i="11"/>
  <c r="K631" i="11"/>
  <c r="L631" i="11"/>
  <c r="M631" i="11"/>
  <c r="N631" i="11"/>
  <c r="O631" i="11"/>
  <c r="P631" i="11"/>
  <c r="Q631" i="11"/>
  <c r="R631" i="11"/>
  <c r="S631" i="11"/>
  <c r="T631" i="11"/>
  <c r="E631" i="11"/>
  <c r="E630" i="11"/>
  <c r="E629" i="11"/>
  <c r="E628" i="11"/>
  <c r="E627" i="11"/>
  <c r="E626" i="11"/>
  <c r="E625" i="11"/>
  <c r="E624" i="11"/>
  <c r="E623" i="11"/>
  <c r="E622" i="11"/>
  <c r="E621" i="11"/>
  <c r="E620" i="11"/>
  <c r="I615" i="11"/>
  <c r="J615" i="11"/>
  <c r="K615" i="11"/>
  <c r="L615" i="11"/>
  <c r="M615" i="11"/>
  <c r="N615" i="11"/>
  <c r="O615" i="11"/>
  <c r="P615" i="11"/>
  <c r="Q615" i="11"/>
  <c r="R615" i="11"/>
  <c r="S615" i="11"/>
  <c r="T615" i="11"/>
  <c r="I616" i="11"/>
  <c r="J616" i="11"/>
  <c r="K616" i="11"/>
  <c r="L616" i="11"/>
  <c r="M616" i="11"/>
  <c r="N616" i="11"/>
  <c r="O616" i="11"/>
  <c r="P616" i="11"/>
  <c r="Q616" i="11"/>
  <c r="R616" i="11"/>
  <c r="S616" i="11"/>
  <c r="T616" i="11"/>
  <c r="I617" i="11"/>
  <c r="J617" i="11"/>
  <c r="K617" i="11"/>
  <c r="L617" i="11"/>
  <c r="M617" i="11"/>
  <c r="N617" i="11"/>
  <c r="O617" i="11"/>
  <c r="P617" i="11"/>
  <c r="Q617" i="11"/>
  <c r="R617" i="11"/>
  <c r="S617" i="11"/>
  <c r="T617" i="11"/>
  <c r="I618" i="11"/>
  <c r="J618" i="11"/>
  <c r="K618" i="11"/>
  <c r="L618" i="11"/>
  <c r="M618" i="11"/>
  <c r="N618" i="11"/>
  <c r="O618" i="11"/>
  <c r="P618" i="11"/>
  <c r="Q618" i="11"/>
  <c r="R618" i="11"/>
  <c r="S618" i="11"/>
  <c r="T618" i="11"/>
  <c r="E618" i="11"/>
  <c r="E617" i="11"/>
  <c r="E616" i="11"/>
  <c r="E615" i="11"/>
  <c r="E614" i="11"/>
  <c r="E613" i="11"/>
  <c r="E612" i="11"/>
  <c r="E611" i="11"/>
  <c r="E610" i="11"/>
  <c r="E609" i="11"/>
  <c r="E608" i="11"/>
  <c r="E607" i="11"/>
  <c r="I604" i="11"/>
  <c r="J604" i="11"/>
  <c r="K604" i="11"/>
  <c r="L604" i="11"/>
  <c r="M604" i="11"/>
  <c r="N604" i="11"/>
  <c r="O604" i="11"/>
  <c r="P604" i="11"/>
  <c r="Q604" i="11"/>
  <c r="R604" i="11"/>
  <c r="S604" i="11"/>
  <c r="T604" i="11"/>
  <c r="I605" i="11"/>
  <c r="J605" i="11"/>
  <c r="K605" i="11"/>
  <c r="L605" i="11"/>
  <c r="M605" i="11"/>
  <c r="N605" i="11"/>
  <c r="O605" i="11"/>
  <c r="P605" i="11"/>
  <c r="Q605" i="11"/>
  <c r="R605" i="11"/>
  <c r="S605" i="11"/>
  <c r="T605" i="11"/>
  <c r="E605" i="11"/>
  <c r="E604" i="11"/>
  <c r="E603" i="11"/>
  <c r="E602" i="11"/>
  <c r="E601" i="11"/>
  <c r="E600" i="11"/>
  <c r="E599" i="11"/>
  <c r="E598" i="11"/>
  <c r="E597" i="11"/>
  <c r="E596" i="11"/>
  <c r="E595" i="11"/>
  <c r="E594" i="11"/>
  <c r="I587" i="11"/>
  <c r="J587" i="11"/>
  <c r="K587" i="11"/>
  <c r="L587" i="11"/>
  <c r="M587" i="11"/>
  <c r="N587" i="11"/>
  <c r="O587" i="11"/>
  <c r="P587" i="11"/>
  <c r="Q587" i="11"/>
  <c r="R587" i="11"/>
  <c r="S587" i="11"/>
  <c r="T587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I589" i="11"/>
  <c r="J589" i="11"/>
  <c r="K589" i="11"/>
  <c r="L589" i="11"/>
  <c r="M589" i="11"/>
  <c r="N589" i="11"/>
  <c r="O589" i="11"/>
  <c r="P589" i="11"/>
  <c r="Q589" i="11"/>
  <c r="R589" i="11"/>
  <c r="S589" i="11"/>
  <c r="T589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I591" i="11"/>
  <c r="J591" i="11"/>
  <c r="K591" i="11"/>
  <c r="L591" i="11"/>
  <c r="M591" i="11"/>
  <c r="N591" i="11"/>
  <c r="O591" i="11"/>
  <c r="P591" i="11"/>
  <c r="Q591" i="11"/>
  <c r="R591" i="11"/>
  <c r="S591" i="11"/>
  <c r="T591" i="11"/>
  <c r="I592" i="11"/>
  <c r="J592" i="11"/>
  <c r="K592" i="11"/>
  <c r="L592" i="11"/>
  <c r="M592" i="11"/>
  <c r="N592" i="11"/>
  <c r="O592" i="11"/>
  <c r="P592" i="11"/>
  <c r="Q592" i="11"/>
  <c r="R592" i="11"/>
  <c r="S592" i="11"/>
  <c r="T592" i="11"/>
  <c r="E592" i="11"/>
  <c r="E591" i="11"/>
  <c r="E590" i="11"/>
  <c r="E589" i="11"/>
  <c r="E588" i="11"/>
  <c r="E587" i="11"/>
  <c r="E586" i="11"/>
  <c r="E585" i="11"/>
  <c r="E584" i="11"/>
  <c r="E583" i="11"/>
  <c r="E582" i="11"/>
  <c r="E581" i="11"/>
  <c r="I576" i="11"/>
  <c r="J576" i="11"/>
  <c r="K576" i="11"/>
  <c r="L576" i="11"/>
  <c r="M576" i="11"/>
  <c r="N576" i="11"/>
  <c r="O576" i="11"/>
  <c r="P576" i="11"/>
  <c r="Q576" i="11"/>
  <c r="R576" i="11"/>
  <c r="S576" i="11"/>
  <c r="T576" i="11"/>
  <c r="I577" i="11"/>
  <c r="J577" i="11"/>
  <c r="K577" i="11"/>
  <c r="L577" i="11"/>
  <c r="M577" i="11"/>
  <c r="N577" i="11"/>
  <c r="O577" i="11"/>
  <c r="P577" i="11"/>
  <c r="Q577" i="11"/>
  <c r="R577" i="11"/>
  <c r="S577" i="11"/>
  <c r="T577" i="11"/>
  <c r="I578" i="11"/>
  <c r="J578" i="11"/>
  <c r="K578" i="11"/>
  <c r="L578" i="11"/>
  <c r="M578" i="11"/>
  <c r="N578" i="11"/>
  <c r="O578" i="11"/>
  <c r="P578" i="11"/>
  <c r="Q578" i="11"/>
  <c r="R578" i="11"/>
  <c r="S578" i="11"/>
  <c r="T578" i="11"/>
  <c r="I579" i="11"/>
  <c r="J579" i="11"/>
  <c r="K579" i="11"/>
  <c r="L579" i="11"/>
  <c r="M579" i="11"/>
  <c r="N579" i="11"/>
  <c r="O579" i="11"/>
  <c r="P579" i="11"/>
  <c r="Q579" i="11"/>
  <c r="R579" i="11"/>
  <c r="S579" i="11"/>
  <c r="T579" i="11"/>
  <c r="E579" i="11"/>
  <c r="E578" i="11"/>
  <c r="E577" i="11"/>
  <c r="E576" i="11"/>
  <c r="E575" i="11"/>
  <c r="E574" i="11"/>
  <c r="E573" i="11"/>
  <c r="E572" i="11"/>
  <c r="E571" i="11"/>
  <c r="E570" i="11"/>
  <c r="E569" i="11"/>
  <c r="E568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I537" i="11"/>
  <c r="J537" i="11"/>
  <c r="K537" i="11"/>
  <c r="L537" i="11"/>
  <c r="M537" i="11"/>
  <c r="N537" i="11"/>
  <c r="O537" i="11"/>
  <c r="P537" i="11"/>
  <c r="Q537" i="11"/>
  <c r="R537" i="11"/>
  <c r="S537" i="11"/>
  <c r="T537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I539" i="11"/>
  <c r="J539" i="11"/>
  <c r="K539" i="11"/>
  <c r="L539" i="11"/>
  <c r="M539" i="11"/>
  <c r="N539" i="11"/>
  <c r="O539" i="11"/>
  <c r="P539" i="11"/>
  <c r="Q539" i="11"/>
  <c r="R539" i="11"/>
  <c r="S539" i="11"/>
  <c r="T539" i="11"/>
  <c r="I540" i="11"/>
  <c r="J540" i="11"/>
  <c r="K540" i="11"/>
  <c r="L540" i="11"/>
  <c r="M540" i="11"/>
  <c r="N540" i="11"/>
  <c r="O540" i="11"/>
  <c r="P540" i="11"/>
  <c r="Q540" i="11"/>
  <c r="R540" i="11"/>
  <c r="S540" i="11"/>
  <c r="T540" i="11"/>
  <c r="E540" i="11"/>
  <c r="E539" i="11"/>
  <c r="E538" i="11"/>
  <c r="E537" i="11"/>
  <c r="E536" i="11"/>
  <c r="E535" i="11"/>
  <c r="E534" i="11"/>
  <c r="E533" i="11"/>
  <c r="E532" i="11"/>
  <c r="E531" i="11"/>
  <c r="E530" i="11"/>
  <c r="E529" i="11"/>
  <c r="I524" i="11"/>
  <c r="J524" i="11"/>
  <c r="K524" i="11"/>
  <c r="L524" i="11"/>
  <c r="M524" i="11"/>
  <c r="N524" i="11"/>
  <c r="O524" i="11"/>
  <c r="P524" i="11"/>
  <c r="Q524" i="11"/>
  <c r="R524" i="11"/>
  <c r="S524" i="11"/>
  <c r="T524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I526" i="11"/>
  <c r="J526" i="11"/>
  <c r="K526" i="11"/>
  <c r="L526" i="11"/>
  <c r="M526" i="11"/>
  <c r="N526" i="11"/>
  <c r="O526" i="11"/>
  <c r="P526" i="11"/>
  <c r="Q526" i="11"/>
  <c r="R526" i="11"/>
  <c r="S526" i="11"/>
  <c r="T526" i="11"/>
  <c r="I527" i="11"/>
  <c r="J527" i="11"/>
  <c r="K527" i="11"/>
  <c r="L527" i="11"/>
  <c r="M527" i="11"/>
  <c r="N527" i="11"/>
  <c r="O527" i="11"/>
  <c r="P527" i="11"/>
  <c r="Q527" i="11"/>
  <c r="R527" i="11"/>
  <c r="S527" i="11"/>
  <c r="T527" i="11"/>
  <c r="E527" i="11"/>
  <c r="E526" i="11"/>
  <c r="E525" i="11"/>
  <c r="E524" i="11"/>
  <c r="E523" i="11"/>
  <c r="E522" i="11"/>
  <c r="E521" i="11"/>
  <c r="E520" i="11"/>
  <c r="E519" i="11"/>
  <c r="E518" i="11"/>
  <c r="E517" i="11"/>
  <c r="E516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I485" i="11"/>
  <c r="J485" i="11"/>
  <c r="K485" i="11"/>
  <c r="L485" i="11"/>
  <c r="M485" i="11"/>
  <c r="N485" i="11"/>
  <c r="O485" i="11"/>
  <c r="P485" i="11"/>
  <c r="Q485" i="11"/>
  <c r="R485" i="11"/>
  <c r="S485" i="11"/>
  <c r="T485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I487" i="11"/>
  <c r="J487" i="11"/>
  <c r="K487" i="11"/>
  <c r="L487" i="11"/>
  <c r="M487" i="11"/>
  <c r="N487" i="11"/>
  <c r="O487" i="11"/>
  <c r="P487" i="11"/>
  <c r="Q487" i="11"/>
  <c r="R487" i="11"/>
  <c r="S487" i="11"/>
  <c r="T487" i="11"/>
  <c r="I488" i="11"/>
  <c r="J488" i="11"/>
  <c r="K488" i="11"/>
  <c r="L488" i="11"/>
  <c r="M488" i="11"/>
  <c r="N488" i="11"/>
  <c r="O488" i="11"/>
  <c r="P488" i="11"/>
  <c r="Q488" i="11"/>
  <c r="R488" i="11"/>
  <c r="S488" i="11"/>
  <c r="T488" i="11"/>
  <c r="E488" i="11"/>
  <c r="E487" i="11"/>
  <c r="E486" i="11"/>
  <c r="E485" i="11"/>
  <c r="E484" i="11"/>
  <c r="E483" i="11"/>
  <c r="E482" i="11"/>
  <c r="E481" i="11"/>
  <c r="E480" i="11"/>
  <c r="E479" i="11"/>
  <c r="E477" i="11"/>
  <c r="E476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I472" i="11"/>
  <c r="J472" i="11"/>
  <c r="K472" i="11"/>
  <c r="L472" i="11"/>
  <c r="M472" i="11"/>
  <c r="N472" i="11"/>
  <c r="O472" i="11"/>
  <c r="P472" i="11"/>
  <c r="Q472" i="11"/>
  <c r="R472" i="11"/>
  <c r="S472" i="11"/>
  <c r="T472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I474" i="11"/>
  <c r="J474" i="11"/>
  <c r="K474" i="11"/>
  <c r="L474" i="11"/>
  <c r="M474" i="11"/>
  <c r="N474" i="11"/>
  <c r="O474" i="11"/>
  <c r="P474" i="11"/>
  <c r="Q474" i="11"/>
  <c r="R474" i="11"/>
  <c r="S474" i="11"/>
  <c r="T474" i="11"/>
  <c r="E474" i="11"/>
  <c r="E473" i="11"/>
  <c r="E472" i="11"/>
  <c r="E471" i="11"/>
  <c r="E470" i="11"/>
  <c r="E469" i="11"/>
  <c r="E468" i="11"/>
  <c r="E467" i="11"/>
  <c r="E466" i="11"/>
  <c r="E465" i="11"/>
  <c r="E464" i="11"/>
  <c r="E463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I459" i="11"/>
  <c r="J459" i="11"/>
  <c r="K459" i="11"/>
  <c r="L459" i="11"/>
  <c r="M459" i="11"/>
  <c r="N459" i="11"/>
  <c r="O459" i="11"/>
  <c r="P459" i="11"/>
  <c r="Q459" i="11"/>
  <c r="R459" i="11"/>
  <c r="S459" i="11"/>
  <c r="T459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I461" i="11"/>
  <c r="J461" i="11"/>
  <c r="K461" i="11"/>
  <c r="L461" i="11"/>
  <c r="M461" i="11"/>
  <c r="N461" i="11"/>
  <c r="O461" i="11"/>
  <c r="P461" i="11"/>
  <c r="Q461" i="11"/>
  <c r="R461" i="11"/>
  <c r="S461" i="11"/>
  <c r="T461" i="11"/>
  <c r="E461" i="11"/>
  <c r="E460" i="11"/>
  <c r="E459" i="11"/>
  <c r="E458" i="11"/>
  <c r="E457" i="11"/>
  <c r="E456" i="11"/>
  <c r="E455" i="11"/>
  <c r="E454" i="11"/>
  <c r="E453" i="11"/>
  <c r="E452" i="11"/>
  <c r="E451" i="11"/>
  <c r="E450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I448" i="11"/>
  <c r="J448" i="11"/>
  <c r="K448" i="11"/>
  <c r="L448" i="11"/>
  <c r="M448" i="11"/>
  <c r="N448" i="11"/>
  <c r="O448" i="11"/>
  <c r="P448" i="11"/>
  <c r="Q448" i="11"/>
  <c r="R448" i="11"/>
  <c r="S448" i="11"/>
  <c r="T448" i="11"/>
  <c r="E448" i="11"/>
  <c r="E447" i="11"/>
  <c r="E446" i="11"/>
  <c r="E445" i="11"/>
  <c r="E444" i="11"/>
  <c r="E443" i="11"/>
  <c r="E442" i="11"/>
  <c r="E441" i="11"/>
  <c r="E440" i="11"/>
  <c r="E439" i="11"/>
  <c r="E438" i="11"/>
  <c r="E437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I433" i="11"/>
  <c r="J433" i="11"/>
  <c r="K433" i="11"/>
  <c r="L433" i="11"/>
  <c r="M433" i="11"/>
  <c r="N433" i="11"/>
  <c r="O433" i="11"/>
  <c r="P433" i="11"/>
  <c r="Q433" i="11"/>
  <c r="R433" i="11"/>
  <c r="S433" i="11"/>
  <c r="T433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I435" i="11"/>
  <c r="J435" i="11"/>
  <c r="K435" i="11"/>
  <c r="L435" i="11"/>
  <c r="M435" i="11"/>
  <c r="N435" i="11"/>
  <c r="O435" i="11"/>
  <c r="P435" i="11"/>
  <c r="Q435" i="11"/>
  <c r="R435" i="11"/>
  <c r="S435" i="11"/>
  <c r="T435" i="11"/>
  <c r="E435" i="11"/>
  <c r="E434" i="11"/>
  <c r="E433" i="11"/>
  <c r="E432" i="11"/>
  <c r="E431" i="11"/>
  <c r="E430" i="11"/>
  <c r="E429" i="11"/>
  <c r="E428" i="11"/>
  <c r="E427" i="11"/>
  <c r="E426" i="11"/>
  <c r="E425" i="11"/>
  <c r="E424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I422" i="11"/>
  <c r="J422" i="11"/>
  <c r="K422" i="11"/>
  <c r="L422" i="11"/>
  <c r="M422" i="11"/>
  <c r="N422" i="11"/>
  <c r="O422" i="11"/>
  <c r="P422" i="11"/>
  <c r="Q422" i="11"/>
  <c r="R422" i="11"/>
  <c r="S422" i="11"/>
  <c r="T422" i="11"/>
  <c r="E422" i="11"/>
  <c r="E421" i="11"/>
  <c r="E420" i="11"/>
  <c r="E419" i="11"/>
  <c r="E418" i="11"/>
  <c r="E417" i="11"/>
  <c r="E416" i="11"/>
  <c r="E415" i="11"/>
  <c r="E414" i="11"/>
  <c r="E413" i="11"/>
  <c r="E412" i="11"/>
  <c r="E411" i="11"/>
  <c r="I407" i="11"/>
  <c r="J407" i="11"/>
  <c r="K407" i="11"/>
  <c r="L407" i="11"/>
  <c r="M407" i="11"/>
  <c r="N407" i="11"/>
  <c r="O407" i="11"/>
  <c r="P407" i="11"/>
  <c r="Q407" i="11"/>
  <c r="R407" i="11"/>
  <c r="S407" i="11"/>
  <c r="T407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I409" i="11"/>
  <c r="J409" i="11"/>
  <c r="K409" i="11"/>
  <c r="L409" i="11"/>
  <c r="M409" i="11"/>
  <c r="N409" i="11"/>
  <c r="O409" i="11"/>
  <c r="P409" i="11"/>
  <c r="Q409" i="11"/>
  <c r="R409" i="11"/>
  <c r="S409" i="11"/>
  <c r="T409" i="11"/>
  <c r="E409" i="11"/>
  <c r="E408" i="11"/>
  <c r="E407" i="11"/>
  <c r="E406" i="11"/>
  <c r="E405" i="11"/>
  <c r="E404" i="11"/>
  <c r="E403" i="11"/>
  <c r="E402" i="11"/>
  <c r="E401" i="11"/>
  <c r="E400" i="11"/>
  <c r="E399" i="11"/>
  <c r="E398" i="11"/>
  <c r="T394" i="11"/>
  <c r="T395" i="11"/>
  <c r="I396" i="11"/>
  <c r="J396" i="11"/>
  <c r="K396" i="11"/>
  <c r="L396" i="11"/>
  <c r="M396" i="11"/>
  <c r="N396" i="11"/>
  <c r="O396" i="11"/>
  <c r="P396" i="11"/>
  <c r="Q396" i="11"/>
  <c r="R396" i="11"/>
  <c r="S396" i="11"/>
  <c r="T396" i="11"/>
  <c r="E396" i="11"/>
  <c r="E395" i="11"/>
  <c r="E394" i="11"/>
  <c r="E393" i="11"/>
  <c r="E392" i="11"/>
  <c r="E391" i="11"/>
  <c r="E390" i="11"/>
  <c r="E389" i="11"/>
  <c r="E388" i="11"/>
  <c r="E387" i="11"/>
  <c r="E386" i="11"/>
  <c r="E385" i="11"/>
  <c r="T368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I370" i="11"/>
  <c r="J370" i="11"/>
  <c r="K370" i="11"/>
  <c r="L370" i="11"/>
  <c r="M370" i="11"/>
  <c r="N370" i="11"/>
  <c r="O370" i="11"/>
  <c r="P370" i="11"/>
  <c r="Q370" i="11"/>
  <c r="R370" i="11"/>
  <c r="S370" i="11"/>
  <c r="T370" i="11"/>
  <c r="E370" i="11"/>
  <c r="D370" i="11"/>
  <c r="E369" i="11"/>
  <c r="D369" i="11"/>
  <c r="E368" i="11"/>
  <c r="D368" i="11"/>
  <c r="W368" i="11" s="1"/>
  <c r="E367" i="11"/>
  <c r="D367" i="11"/>
  <c r="W367" i="11" s="1"/>
  <c r="E366" i="11"/>
  <c r="D366" i="11"/>
  <c r="W366" i="11" s="1"/>
  <c r="E365" i="11"/>
  <c r="D365" i="11"/>
  <c r="W365" i="11" s="1"/>
  <c r="E364" i="11"/>
  <c r="D364" i="11"/>
  <c r="W364" i="11" s="1"/>
  <c r="E363" i="11"/>
  <c r="D363" i="11"/>
  <c r="W363" i="11"/>
  <c r="E362" i="11"/>
  <c r="D362" i="11"/>
  <c r="W362" i="11" s="1"/>
  <c r="E361" i="11"/>
  <c r="D361" i="11"/>
  <c r="W361" i="11" s="1"/>
  <c r="E360" i="11"/>
  <c r="D360" i="11"/>
  <c r="W360" i="11" s="1"/>
  <c r="E359" i="11"/>
  <c r="D359" i="11"/>
  <c r="W359" i="11"/>
  <c r="T354" i="11"/>
  <c r="I355" i="11"/>
  <c r="J355" i="11"/>
  <c r="K355" i="11"/>
  <c r="L355" i="11"/>
  <c r="M355" i="11"/>
  <c r="N355" i="11"/>
  <c r="O355" i="11"/>
  <c r="P355" i="11"/>
  <c r="Q355" i="11"/>
  <c r="R355" i="11"/>
  <c r="S355" i="11"/>
  <c r="T355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I357" i="11"/>
  <c r="J357" i="11"/>
  <c r="K357" i="11"/>
  <c r="L357" i="11"/>
  <c r="M357" i="11"/>
  <c r="N357" i="11"/>
  <c r="O357" i="11"/>
  <c r="P357" i="11"/>
  <c r="Q357" i="11"/>
  <c r="R357" i="11"/>
  <c r="S357" i="11"/>
  <c r="T357" i="11"/>
  <c r="E357" i="11"/>
  <c r="D357" i="11"/>
  <c r="E356" i="11"/>
  <c r="D356" i="11"/>
  <c r="E355" i="11"/>
  <c r="D355" i="11"/>
  <c r="E354" i="11"/>
  <c r="D354" i="11"/>
  <c r="E353" i="11"/>
  <c r="D353" i="11"/>
  <c r="E352" i="11"/>
  <c r="D352" i="11"/>
  <c r="E351" i="11"/>
  <c r="D351" i="11"/>
  <c r="W351" i="11"/>
  <c r="E350" i="11"/>
  <c r="D350" i="11"/>
  <c r="W350" i="11"/>
  <c r="E349" i="11"/>
  <c r="D349" i="11"/>
  <c r="W349" i="11" s="1"/>
  <c r="E348" i="11"/>
  <c r="D348" i="11"/>
  <c r="W348" i="11" s="1"/>
  <c r="E347" i="11"/>
  <c r="D347" i="11"/>
  <c r="W347" i="11" s="1"/>
  <c r="E346" i="11"/>
  <c r="D346" i="11"/>
  <c r="W346" i="11" s="1"/>
  <c r="I342" i="11"/>
  <c r="J342" i="11"/>
  <c r="K342" i="11"/>
  <c r="L342" i="11"/>
  <c r="M342" i="11"/>
  <c r="N342" i="11"/>
  <c r="O342" i="11"/>
  <c r="P342" i="11"/>
  <c r="Q342" i="11"/>
  <c r="R342" i="11"/>
  <c r="S342" i="11"/>
  <c r="T342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E344" i="11"/>
  <c r="D344" i="11"/>
  <c r="E343" i="11"/>
  <c r="D343" i="11"/>
  <c r="E342" i="11"/>
  <c r="D342" i="11"/>
  <c r="E341" i="11"/>
  <c r="D341" i="11"/>
  <c r="E340" i="11"/>
  <c r="D340" i="11"/>
  <c r="W340" i="11" s="1"/>
  <c r="E339" i="11"/>
  <c r="D339" i="11"/>
  <c r="W339" i="11" s="1"/>
  <c r="E338" i="11"/>
  <c r="D338" i="11"/>
  <c r="W338" i="11" s="1"/>
  <c r="E337" i="11"/>
  <c r="D337" i="11"/>
  <c r="W337" i="11" s="1"/>
  <c r="E336" i="11"/>
  <c r="D336" i="11"/>
  <c r="W336" i="11" s="1"/>
  <c r="E335" i="11"/>
  <c r="D335" i="11"/>
  <c r="W335" i="11" s="1"/>
  <c r="E334" i="11"/>
  <c r="D334" i="11"/>
  <c r="W334" i="11" s="1"/>
  <c r="E333" i="11"/>
  <c r="D333" i="11"/>
  <c r="W333" i="11" s="1"/>
  <c r="E305" i="11"/>
  <c r="D305" i="11"/>
  <c r="E304" i="11"/>
  <c r="D304" i="11"/>
  <c r="E303" i="11"/>
  <c r="D303" i="11"/>
  <c r="E302" i="11"/>
  <c r="D302" i="11"/>
  <c r="E301" i="11"/>
  <c r="D301" i="11"/>
  <c r="E300" i="11"/>
  <c r="D300" i="11"/>
  <c r="E299" i="11"/>
  <c r="D299" i="11"/>
  <c r="E298" i="11"/>
  <c r="D298" i="11"/>
  <c r="W323" i="11" s="1"/>
  <c r="E297" i="11"/>
  <c r="D297" i="11"/>
  <c r="W322" i="11" s="1"/>
  <c r="E296" i="11"/>
  <c r="D296" i="11"/>
  <c r="W321" i="11"/>
  <c r="E295" i="11"/>
  <c r="D295" i="11"/>
  <c r="W320" i="11" s="1"/>
  <c r="E294" i="11"/>
  <c r="D294" i="11"/>
  <c r="W319" i="11"/>
  <c r="E292" i="11"/>
  <c r="D292" i="11"/>
  <c r="E291" i="11"/>
  <c r="D291" i="11"/>
  <c r="E290" i="11"/>
  <c r="D290" i="11"/>
  <c r="E289" i="11"/>
  <c r="D289" i="11"/>
  <c r="E288" i="11"/>
  <c r="D288" i="11"/>
  <c r="W313" i="11" s="1"/>
  <c r="E287" i="11"/>
  <c r="D287" i="11"/>
  <c r="W312" i="11" s="1"/>
  <c r="E286" i="11"/>
  <c r="D286" i="11"/>
  <c r="W311" i="11" s="1"/>
  <c r="E285" i="11"/>
  <c r="D285" i="11"/>
  <c r="W310" i="11" s="1"/>
  <c r="E284" i="11"/>
  <c r="D284" i="11"/>
  <c r="W309" i="11" s="1"/>
  <c r="E283" i="11"/>
  <c r="D283" i="11"/>
  <c r="W308" i="11"/>
  <c r="E282" i="11"/>
  <c r="D282" i="11"/>
  <c r="W307" i="11" s="1"/>
  <c r="E281" i="11"/>
  <c r="D281" i="11"/>
  <c r="W306" i="11" s="1"/>
  <c r="E279" i="11"/>
  <c r="D279" i="11"/>
  <c r="E278" i="11"/>
  <c r="D278" i="11"/>
  <c r="E277" i="11"/>
  <c r="D277" i="11"/>
  <c r="E276" i="11"/>
  <c r="D276" i="11"/>
  <c r="E275" i="11"/>
  <c r="D275" i="11"/>
  <c r="E274" i="11"/>
  <c r="D274" i="11"/>
  <c r="E273" i="11"/>
  <c r="D273" i="11"/>
  <c r="E272" i="11"/>
  <c r="D272" i="11"/>
  <c r="W297" i="11" s="1"/>
  <c r="E271" i="11"/>
  <c r="D271" i="11"/>
  <c r="W296" i="11" s="1"/>
  <c r="E270" i="11"/>
  <c r="D270" i="11"/>
  <c r="W295" i="11"/>
  <c r="E269" i="11"/>
  <c r="D269" i="11"/>
  <c r="W294" i="11" s="1"/>
  <c r="E268" i="11"/>
  <c r="D268" i="11"/>
  <c r="W293" i="11" s="1"/>
  <c r="E266" i="11"/>
  <c r="D266" i="11"/>
  <c r="E265" i="11"/>
  <c r="D265" i="11"/>
  <c r="E264" i="11"/>
  <c r="D264" i="11"/>
  <c r="E263" i="11"/>
  <c r="D263" i="11"/>
  <c r="E262" i="11"/>
  <c r="D262" i="11"/>
  <c r="W287" i="11"/>
  <c r="E261" i="11"/>
  <c r="D261" i="11"/>
  <c r="W286" i="11"/>
  <c r="E260" i="11"/>
  <c r="D260" i="11"/>
  <c r="W285" i="11" s="1"/>
  <c r="E259" i="11"/>
  <c r="D259" i="11"/>
  <c r="W284" i="11" s="1"/>
  <c r="E258" i="11"/>
  <c r="D258" i="11"/>
  <c r="W283" i="11" s="1"/>
  <c r="E256" i="11"/>
  <c r="D256" i="11"/>
  <c r="W282" i="11" s="1"/>
  <c r="E255" i="11"/>
  <c r="D255" i="11"/>
  <c r="W281" i="11" s="1"/>
  <c r="E254" i="11"/>
  <c r="D254" i="11"/>
  <c r="W280" i="11" s="1"/>
  <c r="E252" i="11"/>
  <c r="D252" i="11"/>
  <c r="E251" i="11"/>
  <c r="D251" i="11"/>
  <c r="E250" i="11"/>
  <c r="D250" i="11"/>
  <c r="E249" i="11"/>
  <c r="D249" i="11"/>
  <c r="W275" i="11"/>
  <c r="E248" i="11"/>
  <c r="D248" i="11"/>
  <c r="W274" i="11"/>
  <c r="E247" i="11"/>
  <c r="D247" i="11"/>
  <c r="W273" i="11"/>
  <c r="E246" i="11"/>
  <c r="D246" i="11"/>
  <c r="W272" i="11"/>
  <c r="E245" i="11"/>
  <c r="D245" i="11"/>
  <c r="W271" i="11" s="1"/>
  <c r="E244" i="11"/>
  <c r="D244" i="11"/>
  <c r="W270" i="11" s="1"/>
  <c r="E243" i="11"/>
  <c r="D243" i="11"/>
  <c r="W269" i="11" s="1"/>
  <c r="E242" i="11"/>
  <c r="D242" i="11"/>
  <c r="W268" i="11"/>
  <c r="E241" i="11"/>
  <c r="D241" i="11"/>
  <c r="W267" i="11" s="1"/>
  <c r="E239" i="11"/>
  <c r="D239" i="11"/>
  <c r="E238" i="11"/>
  <c r="D238" i="11"/>
  <c r="E237" i="11"/>
  <c r="D237" i="11"/>
  <c r="W263" i="11"/>
  <c r="E236" i="11"/>
  <c r="D236" i="11"/>
  <c r="W262" i="11"/>
  <c r="E235" i="11"/>
  <c r="D235" i="11"/>
  <c r="W261" i="11"/>
  <c r="E234" i="11"/>
  <c r="D234" i="11"/>
  <c r="W260" i="11"/>
  <c r="E233" i="11"/>
  <c r="D233" i="11"/>
  <c r="W259" i="11" s="1"/>
  <c r="E232" i="11"/>
  <c r="D232" i="11"/>
  <c r="W258" i="11" s="1"/>
  <c r="E231" i="11"/>
  <c r="D231" i="11"/>
  <c r="W256" i="11"/>
  <c r="E230" i="11"/>
  <c r="D230" i="11"/>
  <c r="W255" i="11"/>
  <c r="E229" i="11"/>
  <c r="D229" i="11"/>
  <c r="W254" i="11" s="1"/>
  <c r="E228" i="11"/>
  <c r="D228" i="11"/>
  <c r="W253" i="11" s="1"/>
  <c r="E226" i="11"/>
  <c r="D226" i="11"/>
  <c r="E225" i="11"/>
  <c r="D225" i="11"/>
  <c r="E224" i="11"/>
  <c r="D224" i="11"/>
  <c r="E223" i="11"/>
  <c r="D223" i="11"/>
  <c r="E222" i="11"/>
  <c r="D222" i="11"/>
  <c r="E221" i="11"/>
  <c r="D221" i="11"/>
  <c r="E220" i="11"/>
  <c r="D220" i="11"/>
  <c r="W245" i="11"/>
  <c r="E219" i="11"/>
  <c r="D219" i="11"/>
  <c r="W244" i="11"/>
  <c r="E218" i="11"/>
  <c r="D218" i="11"/>
  <c r="W243" i="11"/>
  <c r="E217" i="11"/>
  <c r="D217" i="11"/>
  <c r="W242" i="11" s="1"/>
  <c r="E216" i="11"/>
  <c r="D216" i="11"/>
  <c r="W241" i="11"/>
  <c r="E215" i="11"/>
  <c r="D215" i="11"/>
  <c r="W240" i="11"/>
  <c r="E213" i="11"/>
  <c r="D213" i="11"/>
  <c r="E212" i="11"/>
  <c r="D212" i="11"/>
  <c r="E211" i="11"/>
  <c r="D211" i="11"/>
  <c r="E210" i="11"/>
  <c r="D210" i="11"/>
  <c r="E209" i="11"/>
  <c r="D209" i="11"/>
  <c r="W234" i="11" s="1"/>
  <c r="E208" i="11"/>
  <c r="D208" i="11"/>
  <c r="W233" i="11" s="1"/>
  <c r="E207" i="11"/>
  <c r="D207" i="11"/>
  <c r="W232" i="11" s="1"/>
  <c r="E206" i="11"/>
  <c r="D206" i="11"/>
  <c r="W231" i="11" s="1"/>
  <c r="E205" i="11"/>
  <c r="D205" i="11"/>
  <c r="W230" i="11" s="1"/>
  <c r="E204" i="11"/>
  <c r="D204" i="11"/>
  <c r="W229" i="11" s="1"/>
  <c r="E203" i="11"/>
  <c r="D203" i="11"/>
  <c r="W228" i="11"/>
  <c r="E202" i="11"/>
  <c r="D202" i="11"/>
  <c r="W227" i="11" s="1"/>
  <c r="E174" i="11"/>
  <c r="D174" i="11"/>
  <c r="E173" i="11"/>
  <c r="D173" i="11"/>
  <c r="E172" i="11"/>
  <c r="D172" i="11"/>
  <c r="E171" i="11"/>
  <c r="D171" i="11"/>
  <c r="E170" i="11"/>
  <c r="D170" i="11"/>
  <c r="E169" i="11"/>
  <c r="D169" i="11"/>
  <c r="E168" i="11"/>
  <c r="D168" i="11"/>
  <c r="E167" i="11"/>
  <c r="D167" i="11"/>
  <c r="W218" i="11"/>
  <c r="E166" i="11"/>
  <c r="D166" i="11"/>
  <c r="W217" i="11"/>
  <c r="E165" i="11"/>
  <c r="D165" i="11"/>
  <c r="W216" i="11"/>
  <c r="E164" i="11"/>
  <c r="D164" i="11"/>
  <c r="W215" i="11"/>
  <c r="E163" i="11"/>
  <c r="D163" i="11"/>
  <c r="W214" i="11" s="1"/>
  <c r="E161" i="11"/>
  <c r="D161" i="11"/>
  <c r="E160" i="11"/>
  <c r="D160" i="11"/>
  <c r="E159" i="11"/>
  <c r="D159" i="11"/>
  <c r="E158" i="11"/>
  <c r="D158" i="11"/>
  <c r="E157" i="11"/>
  <c r="D157" i="11"/>
  <c r="E156" i="11"/>
  <c r="D156" i="11"/>
  <c r="E155" i="11"/>
  <c r="D155" i="11"/>
  <c r="W206" i="11"/>
  <c r="E154" i="11"/>
  <c r="D154" i="11"/>
  <c r="W205" i="11"/>
  <c r="E153" i="11"/>
  <c r="D153" i="11"/>
  <c r="W204" i="11"/>
  <c r="E152" i="11"/>
  <c r="D152" i="11"/>
  <c r="W203" i="11" s="1"/>
  <c r="E151" i="11"/>
  <c r="D151" i="11"/>
  <c r="W202" i="11" s="1"/>
  <c r="E150" i="11"/>
  <c r="D150" i="11"/>
  <c r="W201" i="11" s="1"/>
  <c r="L118" i="11"/>
  <c r="T118" i="11"/>
  <c r="R119" i="11"/>
  <c r="T119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I121" i="11"/>
  <c r="J121" i="11"/>
  <c r="K121" i="11"/>
  <c r="L121" i="11"/>
  <c r="M121" i="11"/>
  <c r="N121" i="11"/>
  <c r="O121" i="11"/>
  <c r="P121" i="11"/>
  <c r="Q121" i="11"/>
  <c r="R121" i="11"/>
  <c r="S121" i="11"/>
  <c r="T121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E122" i="11"/>
  <c r="D122" i="11"/>
  <c r="E121" i="11"/>
  <c r="D121" i="11"/>
  <c r="E120" i="11"/>
  <c r="D120" i="11"/>
  <c r="E119" i="11"/>
  <c r="D119" i="11"/>
  <c r="E118" i="11"/>
  <c r="D118" i="11"/>
  <c r="E117" i="11"/>
  <c r="D117" i="11"/>
  <c r="W117" i="11"/>
  <c r="E116" i="11"/>
  <c r="D116" i="11"/>
  <c r="W116" i="11" s="1"/>
  <c r="E115" i="11"/>
  <c r="D115" i="11"/>
  <c r="W115" i="11" s="1"/>
  <c r="E114" i="11"/>
  <c r="D114" i="11"/>
  <c r="W114" i="11"/>
  <c r="E113" i="11"/>
  <c r="D113" i="11"/>
  <c r="W113" i="11"/>
  <c r="E112" i="11"/>
  <c r="D112" i="11"/>
  <c r="W112" i="11" s="1"/>
  <c r="E111" i="11"/>
  <c r="D111" i="11"/>
  <c r="W111" i="11" s="1"/>
  <c r="I106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I108" i="11"/>
  <c r="J108" i="11"/>
  <c r="K108" i="11"/>
  <c r="L108" i="11"/>
  <c r="M108" i="11"/>
  <c r="N108" i="11"/>
  <c r="O108" i="11"/>
  <c r="P108" i="11"/>
  <c r="Q108" i="11"/>
  <c r="R108" i="11"/>
  <c r="S108" i="11"/>
  <c r="T108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E109" i="11"/>
  <c r="D109" i="11"/>
  <c r="E108" i="11"/>
  <c r="D108" i="11"/>
  <c r="E107" i="11"/>
  <c r="D107" i="11"/>
  <c r="E106" i="11"/>
  <c r="D106" i="11"/>
  <c r="E105" i="11"/>
  <c r="D105" i="11"/>
  <c r="W105" i="11"/>
  <c r="E104" i="11"/>
  <c r="D104" i="11"/>
  <c r="W104" i="11" s="1"/>
  <c r="E103" i="11"/>
  <c r="D103" i="11"/>
  <c r="W103" i="11"/>
  <c r="E102" i="11"/>
  <c r="D102" i="11"/>
  <c r="W102" i="11" s="1"/>
  <c r="E101" i="11"/>
  <c r="D101" i="11"/>
  <c r="W101" i="11" s="1"/>
  <c r="E100" i="11"/>
  <c r="D100" i="11"/>
  <c r="W100" i="11" s="1"/>
  <c r="E99" i="11"/>
  <c r="D99" i="11"/>
  <c r="W99" i="11"/>
  <c r="E98" i="11"/>
  <c r="D98" i="11"/>
  <c r="W98" i="11" s="1"/>
  <c r="I91" i="11"/>
  <c r="M91" i="11"/>
  <c r="R91" i="11"/>
  <c r="I93" i="11"/>
  <c r="J93" i="11"/>
  <c r="R93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I95" i="11"/>
  <c r="J95" i="11"/>
  <c r="K95" i="11"/>
  <c r="L95" i="11"/>
  <c r="M95" i="11"/>
  <c r="N95" i="11"/>
  <c r="O95" i="11"/>
  <c r="P95" i="11"/>
  <c r="Q95" i="11"/>
  <c r="R95" i="11"/>
  <c r="S95" i="11"/>
  <c r="T95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E96" i="11"/>
  <c r="D96" i="11"/>
  <c r="E95" i="11"/>
  <c r="D95" i="11"/>
  <c r="E94" i="11"/>
  <c r="D94" i="11"/>
  <c r="E93" i="11"/>
  <c r="D93" i="11"/>
  <c r="E92" i="11"/>
  <c r="D92" i="11"/>
  <c r="E91" i="11"/>
  <c r="D91" i="11"/>
  <c r="E90" i="11"/>
  <c r="D90" i="11"/>
  <c r="W90" i="11"/>
  <c r="E89" i="11"/>
  <c r="D89" i="11"/>
  <c r="W89" i="11" s="1"/>
  <c r="E88" i="11"/>
  <c r="D88" i="11"/>
  <c r="W88" i="11" s="1"/>
  <c r="E87" i="11"/>
  <c r="D87" i="11"/>
  <c r="W87" i="11" s="1"/>
  <c r="E86" i="11"/>
  <c r="D86" i="11"/>
  <c r="W86" i="11" s="1"/>
  <c r="E85" i="11"/>
  <c r="D85" i="11"/>
  <c r="W85" i="11" s="1"/>
  <c r="I81" i="11"/>
  <c r="J81" i="11"/>
  <c r="K81" i="11"/>
  <c r="L81" i="11"/>
  <c r="M81" i="11"/>
  <c r="N81" i="11"/>
  <c r="O81" i="11"/>
  <c r="P81" i="11"/>
  <c r="Q81" i="11"/>
  <c r="R81" i="11"/>
  <c r="S81" i="11"/>
  <c r="T81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E83" i="11"/>
  <c r="D83" i="11"/>
  <c r="E82" i="11"/>
  <c r="D82" i="11"/>
  <c r="E81" i="11"/>
  <c r="D81" i="11"/>
  <c r="E80" i="11"/>
  <c r="D80" i="11"/>
  <c r="W80" i="11" s="1"/>
  <c r="E79" i="11"/>
  <c r="D79" i="11"/>
  <c r="W79" i="11" s="1"/>
  <c r="E78" i="11"/>
  <c r="D78" i="11"/>
  <c r="W78" i="11"/>
  <c r="E77" i="11"/>
  <c r="D77" i="11"/>
  <c r="W77" i="11" s="1"/>
  <c r="E76" i="11"/>
  <c r="D76" i="11"/>
  <c r="W76" i="11" s="1"/>
  <c r="E75" i="11"/>
  <c r="D75" i="11"/>
  <c r="W75" i="11" s="1"/>
  <c r="E74" i="11"/>
  <c r="D74" i="11"/>
  <c r="W74" i="11" s="1"/>
  <c r="E73" i="11"/>
  <c r="D73" i="11"/>
  <c r="W73" i="11" s="1"/>
  <c r="E72" i="11"/>
  <c r="D72" i="11"/>
  <c r="W72" i="11" s="1"/>
  <c r="I67" i="11"/>
  <c r="L67" i="11"/>
  <c r="P67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E70" i="11"/>
  <c r="D70" i="11"/>
  <c r="E69" i="11"/>
  <c r="D69" i="11"/>
  <c r="E68" i="11"/>
  <c r="D68" i="11"/>
  <c r="E67" i="11"/>
  <c r="D67" i="11"/>
  <c r="E66" i="11"/>
  <c r="D66" i="11"/>
  <c r="W66" i="11"/>
  <c r="E65" i="11"/>
  <c r="D65" i="11"/>
  <c r="W65" i="11" s="1"/>
  <c r="E64" i="11"/>
  <c r="D64" i="11"/>
  <c r="W64" i="11" s="1"/>
  <c r="E63" i="11"/>
  <c r="D63" i="11"/>
  <c r="W63" i="11" s="1"/>
  <c r="E62" i="11"/>
  <c r="D62" i="11"/>
  <c r="W62" i="11" s="1"/>
  <c r="E61" i="11"/>
  <c r="D61" i="11"/>
  <c r="W61" i="11" s="1"/>
  <c r="E60" i="11"/>
  <c r="D60" i="11"/>
  <c r="W60" i="11" s="1"/>
  <c r="E59" i="11"/>
  <c r="D59" i="11"/>
  <c r="W59" i="11" s="1"/>
  <c r="I55" i="11"/>
  <c r="J55" i="11"/>
  <c r="K55" i="11"/>
  <c r="L55" i="11"/>
  <c r="M55" i="11"/>
  <c r="N55" i="11"/>
  <c r="O55" i="11"/>
  <c r="P55" i="11"/>
  <c r="Q55" i="11"/>
  <c r="R55" i="11"/>
  <c r="S55" i="11"/>
  <c r="T55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E57" i="11"/>
  <c r="D57" i="11"/>
  <c r="E56" i="11"/>
  <c r="D56" i="11"/>
  <c r="E55" i="11"/>
  <c r="D55" i="11"/>
  <c r="E54" i="11"/>
  <c r="D54" i="11"/>
  <c r="W54" i="11" s="1"/>
  <c r="E53" i="11"/>
  <c r="D53" i="11"/>
  <c r="W53" i="11" s="1"/>
  <c r="E52" i="11"/>
  <c r="D52" i="11"/>
  <c r="W52" i="11" s="1"/>
  <c r="E51" i="11"/>
  <c r="D51" i="11"/>
  <c r="W51" i="11" s="1"/>
  <c r="E50" i="11"/>
  <c r="D50" i="11"/>
  <c r="W50" i="11" s="1"/>
  <c r="E49" i="11"/>
  <c r="D49" i="11"/>
  <c r="W49" i="11" s="1"/>
  <c r="E48" i="11"/>
  <c r="D48" i="11"/>
  <c r="W48" i="11" s="1"/>
  <c r="E47" i="11"/>
  <c r="D47" i="11"/>
  <c r="W47" i="11" s="1"/>
  <c r="E46" i="11"/>
  <c r="D46" i="11"/>
  <c r="W46" i="11" s="1"/>
  <c r="R41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E44" i="11"/>
  <c r="D44" i="11"/>
  <c r="E43" i="11"/>
  <c r="D43" i="11"/>
  <c r="E42" i="11"/>
  <c r="D42" i="11"/>
  <c r="E41" i="11"/>
  <c r="D41" i="11"/>
  <c r="E40" i="11"/>
  <c r="D40" i="11"/>
  <c r="W40" i="11"/>
  <c r="E39" i="11"/>
  <c r="D39" i="11"/>
  <c r="W39" i="11"/>
  <c r="E38" i="11"/>
  <c r="D38" i="11"/>
  <c r="W38" i="11" s="1"/>
  <c r="E37" i="11"/>
  <c r="D37" i="11"/>
  <c r="W37" i="11" s="1"/>
  <c r="E36" i="11"/>
  <c r="D36" i="11"/>
  <c r="W36" i="11" s="1"/>
  <c r="E35" i="11"/>
  <c r="D35" i="11"/>
  <c r="W35" i="11" s="1"/>
  <c r="E34" i="11"/>
  <c r="D34" i="11"/>
  <c r="W34" i="11" s="1"/>
  <c r="E33" i="11"/>
  <c r="D33" i="11"/>
  <c r="W33" i="11" s="1"/>
  <c r="I31" i="11"/>
  <c r="J31" i="11"/>
  <c r="K31" i="11"/>
  <c r="L31" i="11"/>
  <c r="M31" i="11"/>
  <c r="N31" i="11"/>
  <c r="O31" i="11"/>
  <c r="P31" i="11"/>
  <c r="Q31" i="11"/>
  <c r="R31" i="11"/>
  <c r="S31" i="11"/>
  <c r="T31" i="11"/>
  <c r="T28" i="11"/>
  <c r="T725" i="11"/>
  <c r="R30" i="11"/>
  <c r="Q19" i="11"/>
  <c r="P19" i="11"/>
  <c r="P259" i="11" s="1"/>
  <c r="O19" i="11"/>
  <c r="O390" i="11" s="1"/>
  <c r="N19" i="11"/>
  <c r="N492" i="11" s="1"/>
  <c r="N575" i="11"/>
  <c r="M19" i="11"/>
  <c r="M651" i="11" s="1"/>
  <c r="M30" i="11"/>
  <c r="M704" i="11"/>
  <c r="Q18" i="11"/>
  <c r="P18" i="11"/>
  <c r="O18" i="11"/>
  <c r="N18" i="11"/>
  <c r="M18" i="11"/>
  <c r="N30" i="11"/>
  <c r="P30" i="11"/>
  <c r="C14" i="11"/>
  <c r="F14" i="11"/>
  <c r="C15" i="11"/>
  <c r="F15" i="11"/>
  <c r="I19" i="11"/>
  <c r="I608" i="11" s="1"/>
  <c r="J19" i="11"/>
  <c r="J597" i="11" s="1"/>
  <c r="K19" i="11"/>
  <c r="K674" i="11" s="1"/>
  <c r="L19" i="11"/>
  <c r="L712" i="11" s="1"/>
  <c r="D31" i="11"/>
  <c r="D30" i="11"/>
  <c r="D29" i="11"/>
  <c r="W29" i="11" s="1"/>
  <c r="D28" i="11"/>
  <c r="W28" i="11" s="1"/>
  <c r="D27" i="11"/>
  <c r="W27" i="11" s="1"/>
  <c r="D26" i="11"/>
  <c r="W26" i="11" s="1"/>
  <c r="D25" i="11"/>
  <c r="W25" i="11" s="1"/>
  <c r="D24" i="11"/>
  <c r="W24" i="11" s="1"/>
  <c r="D23" i="11"/>
  <c r="W23" i="11" s="1"/>
  <c r="D22" i="11"/>
  <c r="W22" i="11" s="1"/>
  <c r="E22" i="11"/>
  <c r="E23" i="11"/>
  <c r="E24" i="11"/>
  <c r="E25" i="11"/>
  <c r="E26" i="11"/>
  <c r="E27" i="11"/>
  <c r="E28" i="11"/>
  <c r="E29" i="11"/>
  <c r="E30" i="11"/>
  <c r="E31" i="11"/>
  <c r="X33" i="6"/>
  <c r="X17" i="6"/>
  <c r="R17" i="6"/>
  <c r="P17" i="6"/>
  <c r="N17" i="6"/>
  <c r="L17" i="6"/>
  <c r="J17" i="6"/>
  <c r="A1" i="12"/>
  <c r="D21" i="11"/>
  <c r="W21" i="11" s="1"/>
  <c r="D20" i="11"/>
  <c r="W20" i="11"/>
  <c r="E21" i="11"/>
  <c r="E20" i="11"/>
  <c r="F4" i="11"/>
  <c r="F5" i="11"/>
  <c r="F16" i="11"/>
  <c r="L18" i="11"/>
  <c r="K18" i="11"/>
  <c r="J18" i="11"/>
  <c r="I18" i="11"/>
  <c r="C5" i="11"/>
  <c r="C4" i="11"/>
  <c r="C16" i="11"/>
  <c r="H17" i="6"/>
  <c r="F17" i="6"/>
  <c r="D17" i="6"/>
  <c r="B17" i="6"/>
  <c r="I480" i="11"/>
  <c r="I522" i="11"/>
  <c r="R571" i="11"/>
  <c r="R574" i="11"/>
  <c r="R444" i="11"/>
  <c r="Q90" i="11"/>
  <c r="I117" i="11"/>
  <c r="I420" i="11"/>
  <c r="J480" i="11"/>
  <c r="Q445" i="11"/>
  <c r="M66" i="11"/>
  <c r="Q446" i="11"/>
  <c r="I454" i="11"/>
  <c r="R116" i="11"/>
  <c r="R420" i="11"/>
  <c r="I523" i="11"/>
  <c r="I584" i="11"/>
  <c r="T581" i="11"/>
  <c r="J574" i="11"/>
  <c r="J730" i="11"/>
  <c r="T464" i="11"/>
  <c r="R445" i="11"/>
  <c r="I573" i="11"/>
  <c r="T114" i="11"/>
  <c r="T650" i="11"/>
  <c r="T583" i="11"/>
  <c r="Q584" i="11"/>
  <c r="T414" i="11"/>
  <c r="T602" i="11"/>
  <c r="I419" i="11"/>
  <c r="T573" i="11"/>
  <c r="T611" i="11"/>
  <c r="R105" i="11"/>
  <c r="R523" i="11"/>
  <c r="I730" i="11"/>
  <c r="I703" i="11"/>
  <c r="I628" i="11"/>
  <c r="I455" i="11"/>
  <c r="I585" i="11"/>
  <c r="I39" i="11"/>
  <c r="I40" i="11"/>
  <c r="I430" i="11"/>
  <c r="I66" i="11"/>
  <c r="I586" i="11"/>
  <c r="R33" i="11"/>
  <c r="R730" i="11"/>
  <c r="R455" i="11"/>
  <c r="R654" i="11"/>
  <c r="R63" i="11"/>
  <c r="T596" i="11"/>
  <c r="T634" i="11"/>
  <c r="T481" i="11"/>
  <c r="T415" i="11"/>
  <c r="T306" i="11"/>
  <c r="T360" i="11"/>
  <c r="T419" i="11"/>
  <c r="T704" i="11"/>
  <c r="T61" i="11"/>
  <c r="T350" i="11"/>
  <c r="T585" i="11"/>
  <c r="T608" i="11"/>
  <c r="T117" i="11"/>
  <c r="T103" i="11"/>
  <c r="T646" i="11"/>
  <c r="T418" i="11"/>
  <c r="T595" i="11"/>
  <c r="T730" i="11"/>
  <c r="J523" i="11"/>
  <c r="T35" i="11"/>
  <c r="T429" i="11"/>
  <c r="T280" i="11"/>
  <c r="T622" i="11"/>
  <c r="T400" i="11"/>
  <c r="T466" i="11"/>
  <c r="T652" i="11"/>
  <c r="T575" i="11"/>
  <c r="T700" i="11"/>
  <c r="P481" i="11"/>
  <c r="T89" i="11"/>
  <c r="T100" i="11"/>
  <c r="T390" i="11"/>
  <c r="T391" i="11"/>
  <c r="T703" i="11"/>
  <c r="T446" i="11"/>
  <c r="T594" i="11"/>
  <c r="T724" i="11"/>
  <c r="P714" i="11"/>
  <c r="T430" i="11"/>
  <c r="T88" i="11"/>
  <c r="T64" i="11"/>
  <c r="T404" i="11"/>
  <c r="T387" i="11"/>
  <c r="T470" i="11"/>
  <c r="T338" i="11"/>
  <c r="T426" i="11"/>
  <c r="T571" i="11"/>
  <c r="T570" i="11"/>
  <c r="T647" i="11"/>
  <c r="T442" i="11"/>
  <c r="T609" i="11"/>
  <c r="T620" i="11"/>
  <c r="T635" i="11"/>
  <c r="J430" i="11"/>
  <c r="J703" i="11"/>
  <c r="M574" i="11"/>
  <c r="K603" i="11"/>
  <c r="P732" i="11"/>
  <c r="P90" i="11"/>
  <c r="T726" i="11"/>
  <c r="T636" i="11"/>
  <c r="T714" i="11"/>
  <c r="T621" i="11"/>
  <c r="T654" i="11"/>
  <c r="T529" i="11"/>
  <c r="T439" i="11"/>
  <c r="T424" i="11"/>
  <c r="T711" i="11"/>
  <c r="T715" i="11"/>
  <c r="T532" i="11"/>
  <c r="T607" i="11"/>
  <c r="T467" i="11"/>
  <c r="T572" i="11"/>
  <c r="T401" i="11"/>
  <c r="T335" i="11"/>
  <c r="T649" i="11"/>
  <c r="T437" i="11"/>
  <c r="T453" i="11"/>
  <c r="T365" i="11"/>
  <c r="T78" i="11"/>
  <c r="T624" i="11"/>
  <c r="T406" i="11"/>
  <c r="T115" i="11"/>
  <c r="T74" i="11"/>
  <c r="T53" i="11"/>
  <c r="T240" i="11"/>
  <c r="L715" i="11"/>
  <c r="T104" i="11"/>
  <c r="T38" i="11"/>
  <c r="T73" i="11"/>
  <c r="T385" i="11"/>
  <c r="T60" i="11"/>
  <c r="T386" i="11"/>
  <c r="T347" i="11"/>
  <c r="T522" i="11"/>
  <c r="T351" i="11"/>
  <c r="T413" i="11"/>
  <c r="T469" i="11"/>
  <c r="T477" i="11"/>
  <c r="T450" i="11"/>
  <c r="T600" i="11"/>
  <c r="T399" i="11"/>
  <c r="T443" i="11"/>
  <c r="T480" i="11"/>
  <c r="T651" i="11"/>
  <c r="T633" i="11"/>
  <c r="T727" i="11"/>
  <c r="P573" i="11"/>
  <c r="P730" i="11"/>
  <c r="R403" i="11"/>
  <c r="R610" i="11"/>
  <c r="I350" i="11"/>
  <c r="I445" i="11"/>
  <c r="I571" i="11"/>
  <c r="I574" i="11"/>
  <c r="I638" i="11"/>
  <c r="O584" i="11"/>
  <c r="L522" i="11"/>
  <c r="L574" i="11"/>
  <c r="L360" i="11"/>
  <c r="K455" i="11"/>
  <c r="T52" i="11"/>
  <c r="T85" i="11"/>
  <c r="T267" i="11"/>
  <c r="T405" i="11"/>
  <c r="T34" i="11"/>
  <c r="T54" i="11"/>
  <c r="T112" i="11"/>
  <c r="T362" i="11"/>
  <c r="T523" i="11"/>
  <c r="T65" i="11"/>
  <c r="T37" i="11"/>
  <c r="T72" i="11"/>
  <c r="T87" i="11"/>
  <c r="T113" i="11"/>
  <c r="T99" i="11"/>
  <c r="T214" i="11"/>
  <c r="T339" i="11"/>
  <c r="T465" i="11"/>
  <c r="T63" i="11"/>
  <c r="T59" i="11"/>
  <c r="T102" i="11"/>
  <c r="T201" i="11"/>
  <c r="T340" i="11"/>
  <c r="T454" i="11"/>
  <c r="T346" i="11"/>
  <c r="T389" i="11"/>
  <c r="T428" i="11"/>
  <c r="T521" i="11"/>
  <c r="T334" i="11"/>
  <c r="T349" i="11"/>
  <c r="T393" i="11"/>
  <c r="T412" i="11"/>
  <c r="T518" i="11"/>
  <c r="T582" i="11"/>
  <c r="T293" i="11"/>
  <c r="T337" i="11"/>
  <c r="T359" i="11"/>
  <c r="T403" i="11"/>
  <c r="T416" i="11"/>
  <c r="T468" i="11"/>
  <c r="T599" i="11"/>
  <c r="T452" i="11"/>
  <c r="T520" i="11"/>
  <c r="T603" i="11"/>
  <c r="T713" i="11"/>
  <c r="T476" i="11"/>
  <c r="T569" i="11"/>
  <c r="T627" i="11"/>
  <c r="T628" i="11"/>
  <c r="T662" i="11"/>
  <c r="T398" i="11"/>
  <c r="T417" i="11"/>
  <c r="T445" i="11"/>
  <c r="T441" i="11"/>
  <c r="T463" i="11"/>
  <c r="T479" i="11"/>
  <c r="T574" i="11"/>
  <c r="T626" i="11"/>
  <c r="T648" i="11"/>
  <c r="T614" i="11"/>
  <c r="T638" i="11"/>
  <c r="T663" i="11"/>
  <c r="T702" i="11"/>
  <c r="T660" i="11"/>
  <c r="T731" i="11"/>
  <c r="T728" i="11"/>
  <c r="P117" i="11"/>
  <c r="P572" i="11"/>
  <c r="P350" i="11"/>
  <c r="P430" i="11"/>
  <c r="P454" i="11"/>
  <c r="P638" i="11"/>
  <c r="L523" i="11"/>
  <c r="L481" i="11"/>
  <c r="L730" i="11"/>
  <c r="L732" i="11"/>
  <c r="L638" i="11"/>
  <c r="L445" i="11"/>
  <c r="L419" i="11"/>
  <c r="L586" i="11"/>
  <c r="L571" i="11"/>
  <c r="L724" i="11"/>
  <c r="L628" i="11"/>
  <c r="L480" i="11"/>
  <c r="L420" i="11"/>
  <c r="L654" i="11"/>
  <c r="L454" i="11"/>
  <c r="L350" i="11"/>
  <c r="L518" i="11"/>
  <c r="L40" i="11"/>
  <c r="L575" i="11"/>
  <c r="L714" i="11"/>
  <c r="L444" i="11"/>
  <c r="L583" i="11"/>
  <c r="L403" i="11"/>
  <c r="L430" i="11"/>
  <c r="L90" i="11"/>
  <c r="S574" i="11"/>
  <c r="S420" i="11"/>
  <c r="S731" i="11"/>
  <c r="S522" i="11"/>
  <c r="S586" i="11"/>
  <c r="L39" i="11"/>
  <c r="L482" i="11"/>
  <c r="P628" i="11"/>
  <c r="P703" i="11"/>
  <c r="P663" i="11"/>
  <c r="P584" i="11"/>
  <c r="P585" i="11"/>
  <c r="P575" i="11"/>
  <c r="P480" i="11"/>
  <c r="P446" i="11"/>
  <c r="P419" i="11"/>
  <c r="P704" i="11"/>
  <c r="P583" i="11"/>
  <c r="P522" i="11"/>
  <c r="P455" i="11"/>
  <c r="T76" i="11"/>
  <c r="T36" i="11"/>
  <c r="T90" i="11"/>
  <c r="T116" i="11"/>
  <c r="T363" i="11"/>
  <c r="T98" i="11"/>
  <c r="T364" i="11"/>
  <c r="T568" i="11"/>
  <c r="T62" i="11"/>
  <c r="T79" i="11"/>
  <c r="T101" i="11"/>
  <c r="T361" i="11"/>
  <c r="T531" i="11"/>
  <c r="T366" i="11"/>
  <c r="T388" i="11"/>
  <c r="T438" i="11"/>
  <c r="T586" i="11"/>
  <c r="T333" i="11"/>
  <c r="T348" i="11"/>
  <c r="T392" i="11"/>
  <c r="T427" i="11"/>
  <c r="T517" i="11"/>
  <c r="T598" i="11"/>
  <c r="T336" i="11"/>
  <c r="T402" i="11"/>
  <c r="T411" i="11"/>
  <c r="T516" i="11"/>
  <c r="T610" i="11"/>
  <c r="T451" i="11"/>
  <c r="T533" i="11"/>
  <c r="T612" i="11"/>
  <c r="T455" i="11"/>
  <c r="T519" i="11"/>
  <c r="T584" i="11"/>
  <c r="T653" i="11"/>
  <c r="T623" i="11"/>
  <c r="T699" i="11"/>
  <c r="T420" i="11"/>
  <c r="T425" i="11"/>
  <c r="T444" i="11"/>
  <c r="T440" i="11"/>
  <c r="T482" i="11"/>
  <c r="T530" i="11"/>
  <c r="T597" i="11"/>
  <c r="T625" i="11"/>
  <c r="T712" i="11"/>
  <c r="T613" i="11"/>
  <c r="T637" i="11"/>
  <c r="T698" i="11"/>
  <c r="T701" i="11"/>
  <c r="T659" i="11"/>
  <c r="T732" i="11"/>
  <c r="T729" i="11"/>
  <c r="P571" i="11"/>
  <c r="P654" i="11"/>
  <c r="T33" i="11"/>
  <c r="S714" i="11"/>
  <c r="L455" i="11"/>
  <c r="Q66" i="11"/>
  <c r="M117" i="11"/>
  <c r="Q481" i="11"/>
  <c r="Q651" i="11"/>
  <c r="Q731" i="11"/>
  <c r="S351" i="11"/>
  <c r="S480" i="11"/>
  <c r="S482" i="11"/>
  <c r="S628" i="11"/>
  <c r="S454" i="11"/>
  <c r="S572" i="11"/>
  <c r="S663" i="11"/>
  <c r="M522" i="11"/>
  <c r="O480" i="11"/>
  <c r="O586" i="11"/>
  <c r="S715" i="11"/>
  <c r="S571" i="11"/>
  <c r="S523" i="11"/>
  <c r="S638" i="11"/>
  <c r="S603" i="11"/>
  <c r="S704" i="11"/>
  <c r="S445" i="11"/>
  <c r="S350" i="11"/>
  <c r="S446" i="11"/>
  <c r="S419" i="11"/>
  <c r="S730" i="11"/>
  <c r="S703" i="11"/>
  <c r="S573" i="11"/>
  <c r="S455" i="11"/>
  <c r="S575" i="11"/>
  <c r="S583" i="11"/>
  <c r="S584" i="11"/>
  <c r="S105" i="11"/>
  <c r="S430" i="11"/>
  <c r="S732" i="11"/>
  <c r="M663" i="11"/>
  <c r="M603" i="11"/>
  <c r="M454" i="11"/>
  <c r="M481" i="11"/>
  <c r="M445" i="11"/>
  <c r="M732" i="11"/>
  <c r="M583" i="11"/>
  <c r="M703" i="11"/>
  <c r="M584" i="11"/>
  <c r="M39" i="11"/>
  <c r="Q732" i="11"/>
  <c r="Q704" i="11"/>
  <c r="Q703" i="11"/>
  <c r="Q583" i="11"/>
  <c r="Q575" i="11"/>
  <c r="Q420" i="11"/>
  <c r="Q351" i="11"/>
  <c r="Q571" i="11"/>
  <c r="Q455" i="11"/>
  <c r="Q479" i="11"/>
  <c r="Q724" i="11"/>
  <c r="Q638" i="11"/>
  <c r="Q603" i="11"/>
  <c r="Q714" i="11"/>
  <c r="Q572" i="11"/>
  <c r="Q574" i="11"/>
  <c r="Q470" i="11"/>
  <c r="Q520" i="11"/>
  <c r="Q444" i="11"/>
  <c r="Q698" i="11"/>
  <c r="Q399" i="11"/>
  <c r="Q40" i="11"/>
  <c r="Q480" i="11"/>
  <c r="Q663" i="11"/>
  <c r="S481" i="11"/>
  <c r="S585" i="11"/>
  <c r="S654" i="11"/>
  <c r="I731" i="11"/>
  <c r="I714" i="11"/>
  <c r="I603" i="11"/>
  <c r="I482" i="11"/>
  <c r="I481" i="11"/>
  <c r="I446" i="11"/>
  <c r="I654" i="11"/>
  <c r="I572" i="11"/>
  <c r="I351" i="11"/>
  <c r="I444" i="11"/>
  <c r="L452" i="11"/>
  <c r="L572" i="11"/>
  <c r="L585" i="11"/>
  <c r="L663" i="11"/>
  <c r="K571" i="11"/>
  <c r="S90" i="11"/>
  <c r="K445" i="11"/>
  <c r="T49" i="11"/>
  <c r="T111" i="11"/>
  <c r="Q419" i="11"/>
  <c r="P445" i="11"/>
  <c r="Q454" i="11"/>
  <c r="Q715" i="11"/>
  <c r="I575" i="11"/>
  <c r="I715" i="11"/>
  <c r="I732" i="11"/>
  <c r="M90" i="11"/>
  <c r="M575" i="11"/>
  <c r="M420" i="11"/>
  <c r="M419" i="11"/>
  <c r="M480" i="11"/>
  <c r="M714" i="11"/>
  <c r="J603" i="11"/>
  <c r="J39" i="11"/>
  <c r="J654" i="11"/>
  <c r="J351" i="11"/>
  <c r="J482" i="11"/>
  <c r="J573" i="11"/>
  <c r="J585" i="11"/>
  <c r="J715" i="11"/>
  <c r="J731" i="11"/>
  <c r="J350" i="11"/>
  <c r="J628" i="11"/>
  <c r="J586" i="11"/>
  <c r="J481" i="11"/>
  <c r="J638" i="11"/>
  <c r="J575" i="11"/>
  <c r="J571" i="11"/>
  <c r="J572" i="11"/>
  <c r="J419" i="11"/>
  <c r="J40" i="11"/>
  <c r="J66" i="11"/>
  <c r="J663" i="11"/>
  <c r="J583" i="11"/>
  <c r="J455" i="11"/>
  <c r="J444" i="11"/>
  <c r="J420" i="11"/>
  <c r="J446" i="11"/>
  <c r="J90" i="11"/>
  <c r="J117" i="11"/>
  <c r="J445" i="11"/>
  <c r="J454" i="11"/>
  <c r="J704" i="11"/>
  <c r="J522" i="11"/>
  <c r="J584" i="11"/>
  <c r="J714" i="11"/>
  <c r="J732" i="11"/>
  <c r="N420" i="11"/>
  <c r="R715" i="11"/>
  <c r="R583" i="11"/>
  <c r="R406" i="11"/>
  <c r="S444" i="11"/>
  <c r="S66" i="11"/>
  <c r="I704" i="11"/>
  <c r="I663" i="11"/>
  <c r="O430" i="11"/>
  <c r="N586" i="11"/>
  <c r="N446" i="11"/>
  <c r="N573" i="11"/>
  <c r="N572" i="11"/>
  <c r="N419" i="11"/>
  <c r="N430" i="11"/>
  <c r="R117" i="11"/>
  <c r="R596" i="11"/>
  <c r="R732" i="11"/>
  <c r="R699" i="11"/>
  <c r="R628" i="11"/>
  <c r="R585" i="11"/>
  <c r="R701" i="11"/>
  <c r="R348" i="11"/>
  <c r="R704" i="11"/>
  <c r="R731" i="11"/>
  <c r="R714" i="11"/>
  <c r="R635" i="11"/>
  <c r="R586" i="11"/>
  <c r="R646" i="11"/>
  <c r="R452" i="11"/>
  <c r="R572" i="11"/>
  <c r="R480" i="11"/>
  <c r="R613" i="11"/>
  <c r="R481" i="11"/>
  <c r="R446" i="11"/>
  <c r="R390" i="11"/>
  <c r="N481" i="11"/>
  <c r="R48" i="11"/>
  <c r="K575" i="11"/>
  <c r="K430" i="11"/>
  <c r="K481" i="11"/>
  <c r="K628" i="11"/>
  <c r="K703" i="11"/>
  <c r="R75" i="11"/>
  <c r="R66" i="11"/>
  <c r="R40" i="11"/>
  <c r="O482" i="11"/>
  <c r="O523" i="11"/>
  <c r="R60" i="11"/>
  <c r="R391" i="11"/>
  <c r="R603" i="11"/>
  <c r="R90" i="11"/>
  <c r="R115" i="11"/>
  <c r="R359" i="11"/>
  <c r="R532" i="11"/>
  <c r="R404" i="11"/>
  <c r="R482" i="11"/>
  <c r="R366" i="11"/>
  <c r="R573" i="11"/>
  <c r="R464" i="11"/>
  <c r="R663" i="11"/>
  <c r="R612" i="11"/>
  <c r="R623" i="11"/>
  <c r="R430" i="11"/>
  <c r="R61" i="11"/>
  <c r="K419" i="11"/>
  <c r="K572" i="11"/>
  <c r="R39" i="11"/>
  <c r="R64" i="11"/>
  <c r="R100" i="11"/>
  <c r="R350" i="11"/>
  <c r="R351" i="11"/>
  <c r="R426" i="11"/>
  <c r="R454" i="11"/>
  <c r="R385" i="11"/>
  <c r="R419" i="11"/>
  <c r="R575" i="11"/>
  <c r="R365" i="11"/>
  <c r="R522" i="11"/>
  <c r="R638" i="11"/>
  <c r="R584" i="11"/>
  <c r="R703" i="11"/>
  <c r="R725" i="11"/>
  <c r="N584" i="11"/>
  <c r="N730" i="11"/>
  <c r="N732" i="11"/>
  <c r="T601" i="11"/>
  <c r="T661" i="11"/>
  <c r="T66" i="11"/>
  <c r="T39" i="11"/>
  <c r="K482" i="11"/>
  <c r="K444" i="11"/>
  <c r="K454" i="11"/>
  <c r="K523" i="11"/>
  <c r="K638" i="11"/>
  <c r="K715" i="11"/>
  <c r="K654" i="11"/>
  <c r="O446" i="11"/>
  <c r="O573" i="11"/>
  <c r="O654" i="11"/>
  <c r="K586" i="11"/>
  <c r="K522" i="11"/>
  <c r="K730" i="11"/>
  <c r="K732" i="11"/>
  <c r="K574" i="11"/>
  <c r="K583" i="11"/>
  <c r="K480" i="11"/>
  <c r="K584" i="11"/>
  <c r="K585" i="11"/>
  <c r="O704" i="11"/>
  <c r="O663" i="11"/>
  <c r="O522" i="11"/>
  <c r="O574" i="11"/>
  <c r="O481" i="11"/>
  <c r="O575" i="11"/>
  <c r="O444" i="11"/>
  <c r="O420" i="11"/>
  <c r="O419" i="11"/>
  <c r="O730" i="11"/>
  <c r="O731" i="11"/>
  <c r="O715" i="11"/>
  <c r="O571" i="11"/>
  <c r="O455" i="11"/>
  <c r="O585" i="11"/>
  <c r="O445" i="11"/>
  <c r="O583" i="11"/>
  <c r="O572" i="11"/>
  <c r="O732" i="11"/>
  <c r="K446" i="11"/>
  <c r="K420" i="11"/>
  <c r="K663" i="11"/>
  <c r="K573" i="11"/>
  <c r="K731" i="11"/>
  <c r="K704" i="11"/>
  <c r="O638" i="11"/>
  <c r="O117" i="11"/>
  <c r="O603" i="11"/>
  <c r="O628" i="11"/>
  <c r="O454" i="11"/>
  <c r="O714" i="11"/>
  <c r="O703" i="11"/>
  <c r="M730" i="11"/>
  <c r="M731" i="11"/>
  <c r="M654" i="11"/>
  <c r="M430" i="11"/>
  <c r="M572" i="11"/>
  <c r="M479" i="11"/>
  <c r="M523" i="11"/>
  <c r="M446" i="11"/>
  <c r="M585" i="11"/>
  <c r="M455" i="11"/>
  <c r="M638" i="11"/>
  <c r="M573" i="11"/>
  <c r="M393" i="11"/>
  <c r="M113" i="11"/>
  <c r="M417" i="11"/>
  <c r="M482" i="11"/>
  <c r="M105" i="11"/>
  <c r="M351" i="11"/>
  <c r="M628" i="11"/>
  <c r="M586" i="11"/>
  <c r="M571" i="11"/>
  <c r="M715" i="11"/>
  <c r="L66" i="11"/>
  <c r="L731" i="11"/>
  <c r="L635" i="11"/>
  <c r="L703" i="11"/>
  <c r="L531" i="11"/>
  <c r="L446" i="11"/>
  <c r="L573" i="11"/>
  <c r="L704" i="11"/>
  <c r="L351" i="11"/>
  <c r="L584" i="11"/>
  <c r="L102" i="11"/>
  <c r="L117" i="11"/>
  <c r="N714" i="11"/>
  <c r="N603" i="11"/>
  <c r="N522" i="11"/>
  <c r="N444" i="11"/>
  <c r="T77" i="11"/>
  <c r="T47" i="11"/>
  <c r="T51" i="11"/>
  <c r="T40" i="11"/>
  <c r="T46" i="11"/>
  <c r="T105" i="11"/>
  <c r="T48" i="11"/>
  <c r="T75" i="11"/>
  <c r="T86" i="11"/>
  <c r="T50" i="11"/>
  <c r="I583" i="11"/>
  <c r="R531" i="11"/>
  <c r="N574" i="11"/>
  <c r="L105" i="11"/>
  <c r="R98" i="11"/>
  <c r="Q730" i="11"/>
  <c r="Q628" i="11"/>
  <c r="Q602" i="11"/>
  <c r="Q430" i="11"/>
  <c r="Q654" i="11"/>
  <c r="Q586" i="11"/>
  <c r="Q522" i="11"/>
  <c r="Q573" i="11"/>
  <c r="Q523" i="11"/>
  <c r="Q482" i="11"/>
  <c r="Q585" i="11"/>
  <c r="Q105" i="11"/>
  <c r="P39" i="11"/>
  <c r="P105" i="11"/>
  <c r="P66" i="11"/>
  <c r="P715" i="11"/>
  <c r="P574" i="11"/>
  <c r="P482" i="11"/>
  <c r="P444" i="11"/>
  <c r="P420" i="11"/>
  <c r="P523" i="11"/>
  <c r="P586" i="11"/>
  <c r="P351" i="11"/>
  <c r="P603" i="11"/>
  <c r="P40" i="11"/>
  <c r="P731" i="11"/>
  <c r="O40" i="11"/>
  <c r="N731" i="11"/>
  <c r="N628" i="11"/>
  <c r="N585" i="11"/>
  <c r="N638" i="11"/>
  <c r="N663" i="11"/>
  <c r="N455" i="11"/>
  <c r="N454" i="11"/>
  <c r="N715" i="11"/>
  <c r="N704" i="11"/>
  <c r="N583" i="11"/>
  <c r="N703" i="11"/>
  <c r="N482" i="11"/>
  <c r="N571" i="11"/>
  <c r="N654" i="11"/>
  <c r="N445" i="11"/>
  <c r="N523" i="11"/>
  <c r="N480" i="11"/>
  <c r="M444" i="11"/>
  <c r="M350" i="11"/>
  <c r="L624" i="11"/>
  <c r="L603" i="11"/>
  <c r="K714" i="11"/>
  <c r="O350" i="11"/>
  <c r="O66" i="11"/>
  <c r="O39" i="11"/>
  <c r="K350" i="11"/>
  <c r="O106" i="11"/>
  <c r="O351" i="11"/>
  <c r="O105" i="11"/>
  <c r="O90" i="11"/>
  <c r="Q353" i="11"/>
  <c r="Q93" i="11"/>
  <c r="Q39" i="11"/>
  <c r="Q51" i="11"/>
  <c r="Q73" i="11"/>
  <c r="Q117" i="11"/>
  <c r="Q118" i="11"/>
  <c r="Q350" i="11"/>
  <c r="S341" i="11"/>
  <c r="S40" i="11"/>
  <c r="S117" i="11"/>
  <c r="S39" i="11"/>
  <c r="O41" i="11"/>
  <c r="P119" i="11"/>
  <c r="P41" i="11"/>
  <c r="R118" i="11"/>
  <c r="R106" i="11"/>
  <c r="T352" i="11"/>
  <c r="T80" i="11"/>
  <c r="T67" i="11"/>
  <c r="J41" i="11"/>
  <c r="J119" i="11"/>
  <c r="P118" i="11"/>
  <c r="I118" i="11"/>
  <c r="T20" i="11"/>
  <c r="T41" i="11"/>
  <c r="R92" i="11"/>
  <c r="I119" i="11"/>
  <c r="L354" i="11"/>
  <c r="L80" i="11"/>
  <c r="M92" i="11"/>
  <c r="K352" i="11"/>
  <c r="K353" i="11"/>
  <c r="K354" i="11"/>
  <c r="K118" i="11"/>
  <c r="K119" i="11"/>
  <c r="K341" i="11"/>
  <c r="K106" i="11"/>
  <c r="K41" i="11"/>
  <c r="K91" i="11"/>
  <c r="K93" i="11"/>
  <c r="K40" i="11"/>
  <c r="K66" i="11"/>
  <c r="K72" i="11"/>
  <c r="K67" i="11"/>
  <c r="K351" i="11"/>
  <c r="K117" i="11"/>
  <c r="N352" i="11"/>
  <c r="N353" i="11"/>
  <c r="N354" i="11"/>
  <c r="N67" i="11"/>
  <c r="N92" i="11"/>
  <c r="N351" i="11"/>
  <c r="N341" i="11"/>
  <c r="N118" i="11"/>
  <c r="N93" i="11"/>
  <c r="N119" i="11"/>
  <c r="N66" i="11"/>
  <c r="N40" i="11"/>
  <c r="N90" i="11"/>
  <c r="N106" i="11"/>
  <c r="N41" i="11"/>
  <c r="N105" i="11"/>
  <c r="N117" i="11"/>
  <c r="K90" i="11"/>
  <c r="K39" i="11"/>
  <c r="N91" i="11"/>
  <c r="K92" i="11"/>
  <c r="N39" i="11"/>
  <c r="N101" i="11"/>
  <c r="K105" i="11"/>
  <c r="N350" i="11"/>
  <c r="J352" i="11"/>
  <c r="J353" i="11"/>
  <c r="J354" i="11"/>
  <c r="J341" i="11"/>
  <c r="J67" i="11"/>
  <c r="J91" i="11"/>
  <c r="J92" i="11"/>
  <c r="O352" i="11"/>
  <c r="O353" i="11"/>
  <c r="O354" i="11"/>
  <c r="O341" i="11"/>
  <c r="O118" i="11"/>
  <c r="O119" i="11"/>
  <c r="O91" i="11"/>
  <c r="O92" i="11"/>
  <c r="O67" i="11"/>
  <c r="Q341" i="11"/>
  <c r="Q352" i="11"/>
  <c r="Q354" i="11"/>
  <c r="Q41" i="11"/>
  <c r="Q119" i="11"/>
  <c r="Q106" i="11"/>
  <c r="Q335" i="11"/>
  <c r="Q393" i="11"/>
  <c r="Q91" i="11"/>
  <c r="S352" i="11"/>
  <c r="S353" i="11"/>
  <c r="S354" i="11"/>
  <c r="S118" i="11"/>
  <c r="S119" i="11"/>
  <c r="S92" i="11"/>
  <c r="S67" i="11"/>
  <c r="S93" i="11"/>
  <c r="S41" i="11"/>
  <c r="O93" i="11"/>
  <c r="S91" i="11"/>
  <c r="L341" i="11"/>
  <c r="L353" i="11"/>
  <c r="L106" i="11"/>
  <c r="L91" i="11"/>
  <c r="L92" i="11"/>
  <c r="L93" i="11"/>
  <c r="L119" i="11"/>
  <c r="L352" i="11"/>
  <c r="M341" i="11"/>
  <c r="M353" i="11"/>
  <c r="M41" i="11"/>
  <c r="M354" i="11"/>
  <c r="M118" i="11"/>
  <c r="M93" i="11"/>
  <c r="M67" i="11"/>
  <c r="M40" i="11"/>
  <c r="M119" i="11"/>
  <c r="M106" i="11"/>
  <c r="L41" i="11"/>
  <c r="Q67" i="11"/>
  <c r="Q92" i="11"/>
  <c r="S106" i="11"/>
  <c r="J106" i="11"/>
  <c r="J118" i="11"/>
  <c r="M352" i="11"/>
  <c r="I341" i="11"/>
  <c r="I352" i="11"/>
  <c r="I354" i="11"/>
  <c r="I41" i="11"/>
  <c r="I105" i="11"/>
  <c r="I90" i="11"/>
  <c r="I92" i="11"/>
  <c r="I353" i="11"/>
  <c r="P341" i="11"/>
  <c r="R352" i="11"/>
  <c r="R353" i="11"/>
  <c r="R354" i="11"/>
  <c r="T341" i="11"/>
  <c r="R67" i="11"/>
  <c r="T93" i="11"/>
  <c r="P93" i="11"/>
  <c r="T92" i="11"/>
  <c r="P92" i="11"/>
  <c r="T91" i="11"/>
  <c r="P91" i="11"/>
  <c r="T106" i="11"/>
  <c r="P106" i="11"/>
  <c r="R341" i="11"/>
  <c r="P354" i="11"/>
  <c r="T353" i="11"/>
  <c r="P352" i="11"/>
  <c r="T367" i="11"/>
  <c r="O30" i="11"/>
  <c r="L30" i="11"/>
  <c r="T24" i="11"/>
  <c r="L25" i="11"/>
  <c r="L20" i="11"/>
  <c r="R22" i="11"/>
  <c r="T29" i="11"/>
  <c r="R28" i="11"/>
  <c r="T23" i="11"/>
  <c r="I30" i="11"/>
  <c r="T22" i="11"/>
  <c r="M23" i="11"/>
  <c r="T26" i="11"/>
  <c r="T21" i="11"/>
  <c r="R23" i="11"/>
  <c r="K30" i="11"/>
  <c r="T30" i="11"/>
  <c r="R21" i="11"/>
  <c r="T27" i="11"/>
  <c r="T25" i="11"/>
  <c r="J30" i="11"/>
  <c r="Q30" i="11"/>
  <c r="S30" i="11"/>
  <c r="S210" i="11"/>
  <c r="S211" i="11"/>
  <c r="S212" i="11"/>
  <c r="S218" i="11"/>
  <c r="S219" i="11"/>
  <c r="S220" i="11"/>
  <c r="S221" i="11"/>
  <c r="S222" i="11"/>
  <c r="S223" i="11"/>
  <c r="S224" i="11"/>
  <c r="S225" i="11"/>
  <c r="S237" i="11"/>
  <c r="R26" i="11"/>
  <c r="R367" i="11"/>
  <c r="R25" i="11"/>
  <c r="R76" i="11"/>
  <c r="R698" i="11"/>
  <c r="R516" i="11"/>
  <c r="R598" i="11"/>
  <c r="R363" i="11"/>
  <c r="R401" i="11"/>
  <c r="R114" i="11"/>
  <c r="R112" i="11"/>
  <c r="R78" i="11"/>
  <c r="R87" i="11"/>
  <c r="R649" i="11"/>
  <c r="R568" i="11"/>
  <c r="R479" i="11"/>
  <c r="R306" i="11"/>
  <c r="R386" i="11"/>
  <c r="R440" i="11"/>
  <c r="R337" i="11"/>
  <c r="R101" i="11"/>
  <c r="R398" i="11"/>
  <c r="R99" i="11"/>
  <c r="R62" i="11"/>
  <c r="R399" i="11"/>
  <c r="R477" i="11"/>
  <c r="R412" i="11"/>
  <c r="R599" i="11"/>
  <c r="R660" i="11"/>
  <c r="R726" i="11"/>
  <c r="R52" i="11"/>
  <c r="R411" i="11"/>
  <c r="R594" i="11"/>
  <c r="R634" i="11"/>
  <c r="R713" i="11"/>
  <c r="R339" i="11"/>
  <c r="R74" i="11"/>
  <c r="R413" i="11"/>
  <c r="R626" i="11"/>
  <c r="R620" i="11"/>
  <c r="R72" i="11"/>
  <c r="R38" i="11"/>
  <c r="R727" i="11"/>
  <c r="R530" i="11"/>
  <c r="R201" i="11"/>
  <c r="R392" i="11"/>
  <c r="R491" i="11"/>
  <c r="R126" i="11"/>
  <c r="R545" i="11"/>
  <c r="R77" i="11"/>
  <c r="R50" i="11"/>
  <c r="R346" i="11"/>
  <c r="R111" i="11"/>
  <c r="R636" i="11"/>
  <c r="R103" i="11"/>
  <c r="R569" i="11"/>
  <c r="R333" i="11"/>
  <c r="R335" i="11"/>
  <c r="R520" i="11"/>
  <c r="R88" i="11"/>
  <c r="R49" i="11"/>
  <c r="R102" i="11"/>
  <c r="R466" i="11"/>
  <c r="R465" i="11"/>
  <c r="R529" i="11"/>
  <c r="R439" i="11"/>
  <c r="R34" i="11"/>
  <c r="R281" i="11"/>
  <c r="R258" i="11"/>
  <c r="R131" i="11"/>
  <c r="R463" i="11"/>
  <c r="R360" i="11"/>
  <c r="R65" i="11"/>
  <c r="R349" i="11"/>
  <c r="R451" i="11"/>
  <c r="R361" i="11"/>
  <c r="R533" i="11"/>
  <c r="R570" i="11"/>
  <c r="R240" i="11"/>
  <c r="R405" i="11"/>
  <c r="R468" i="11"/>
  <c r="R286" i="11"/>
  <c r="R283" i="11"/>
  <c r="R504" i="11"/>
  <c r="R86" i="11"/>
  <c r="R53" i="11"/>
  <c r="R728" i="11"/>
  <c r="R443" i="11"/>
  <c r="R336" i="11"/>
  <c r="R417" i="11"/>
  <c r="R647" i="11"/>
  <c r="R442" i="11"/>
  <c r="R364" i="11"/>
  <c r="R415" i="11"/>
  <c r="R293" i="11"/>
  <c r="R79" i="11"/>
  <c r="R85" i="11"/>
  <c r="R581" i="11"/>
  <c r="R470" i="11"/>
  <c r="R637" i="11"/>
  <c r="R729" i="11"/>
  <c r="R54" i="11"/>
  <c r="R469" i="11"/>
  <c r="R662" i="11"/>
  <c r="R712" i="11"/>
  <c r="R724" i="11"/>
  <c r="R661" i="11"/>
  <c r="R425" i="11"/>
  <c r="R453" i="11"/>
  <c r="R388" i="11"/>
  <c r="R35" i="11"/>
  <c r="R400" i="11"/>
  <c r="R621" i="11"/>
  <c r="R414" i="11"/>
  <c r="R517" i="11"/>
  <c r="R428" i="11"/>
  <c r="L701" i="11"/>
  <c r="L647" i="11"/>
  <c r="L443" i="11"/>
  <c r="L61" i="11"/>
  <c r="L391" i="11"/>
  <c r="L389" i="11"/>
  <c r="L411" i="11"/>
  <c r="L37" i="11"/>
  <c r="L520" i="11"/>
  <c r="L661" i="11"/>
  <c r="L242" i="11"/>
  <c r="R650" i="11"/>
  <c r="R24" i="11"/>
  <c r="R27" i="11"/>
  <c r="R711" i="11"/>
  <c r="R521" i="11"/>
  <c r="R437" i="11"/>
  <c r="R602" i="11"/>
  <c r="R89" i="11"/>
  <c r="R36" i="11"/>
  <c r="R450" i="11"/>
  <c r="R29" i="11"/>
  <c r="R20" i="11"/>
  <c r="R80" i="11"/>
  <c r="R653" i="11"/>
  <c r="L532" i="11"/>
  <c r="L418" i="11"/>
  <c r="L439" i="11"/>
  <c r="R627" i="11"/>
  <c r="R700" i="11"/>
  <c r="R614" i="11"/>
  <c r="R418" i="11"/>
  <c r="R441" i="11"/>
  <c r="R702" i="11"/>
  <c r="R334" i="11"/>
  <c r="R467" i="11"/>
  <c r="R608" i="11"/>
  <c r="R633" i="11"/>
  <c r="R582" i="11"/>
  <c r="R387" i="11"/>
  <c r="R424" i="11"/>
  <c r="R624" i="11"/>
  <c r="R402" i="11"/>
  <c r="R427" i="11"/>
  <c r="R104" i="11"/>
  <c r="R37" i="11"/>
  <c r="R59" i="11"/>
  <c r="R51" i="11"/>
  <c r="R347" i="11"/>
  <c r="R622" i="11"/>
  <c r="R659" i="11"/>
  <c r="R519" i="11"/>
  <c r="R607" i="11"/>
  <c r="R648" i="11"/>
  <c r="R625" i="11"/>
  <c r="R518" i="11"/>
  <c r="R601" i="11"/>
  <c r="R651" i="11"/>
  <c r="R113" i="11"/>
  <c r="R595" i="11"/>
  <c r="R609" i="11"/>
  <c r="L424" i="11"/>
  <c r="L46" i="11"/>
  <c r="R597" i="11"/>
  <c r="R611" i="11"/>
  <c r="R338" i="11"/>
  <c r="R340" i="11"/>
  <c r="R362" i="11"/>
  <c r="M27" i="11"/>
  <c r="M37" i="11"/>
  <c r="M76" i="11"/>
  <c r="M610" i="11"/>
  <c r="M340" i="11"/>
  <c r="Q672" i="11"/>
  <c r="Q284" i="11"/>
  <c r="Q503" i="11"/>
  <c r="Q555" i="11"/>
  <c r="Q598" i="11"/>
  <c r="Q438" i="11"/>
  <c r="Q414" i="11"/>
  <c r="Q104" i="11"/>
  <c r="Q568" i="11"/>
  <c r="Q533" i="11"/>
  <c r="Q729" i="11"/>
  <c r="Q428" i="11"/>
  <c r="M673" i="11"/>
  <c r="M505" i="11"/>
  <c r="M260" i="11"/>
  <c r="M98" i="11"/>
  <c r="M466" i="11"/>
  <c r="M442" i="11"/>
  <c r="M204" i="11"/>
  <c r="M476" i="11"/>
  <c r="M338" i="11"/>
  <c r="M103" i="11"/>
  <c r="M599" i="11"/>
  <c r="M60" i="11"/>
  <c r="M388" i="11"/>
  <c r="M337" i="11"/>
  <c r="M701" i="11"/>
  <c r="M621" i="11"/>
  <c r="M401" i="11"/>
  <c r="M389" i="11"/>
  <c r="M728" i="11"/>
  <c r="M698" i="11"/>
  <c r="M65" i="11"/>
  <c r="M359" i="11"/>
  <c r="M529" i="11"/>
  <c r="M36" i="11"/>
  <c r="Q23" i="11"/>
  <c r="M20" i="11"/>
  <c r="Q85" i="11"/>
  <c r="Q59" i="11"/>
  <c r="Q363" i="11"/>
  <c r="M662" i="11"/>
  <c r="M86" i="11"/>
  <c r="M335" i="11"/>
  <c r="M660" i="11"/>
  <c r="M570" i="11"/>
  <c r="M520" i="11"/>
  <c r="M700" i="11"/>
  <c r="Q476" i="11"/>
  <c r="M443" i="11"/>
  <c r="M699" i="11"/>
  <c r="Q611" i="11"/>
  <c r="K242" i="11"/>
  <c r="L555" i="11"/>
  <c r="L151" i="11"/>
  <c r="N176" i="11"/>
  <c r="N139" i="11"/>
  <c r="R229" i="11"/>
  <c r="R215" i="11"/>
  <c r="R321" i="11"/>
  <c r="R310" i="11"/>
  <c r="R298" i="11"/>
  <c r="R287" i="11"/>
  <c r="R269" i="11"/>
  <c r="R245" i="11"/>
  <c r="R176" i="11"/>
  <c r="R139" i="11"/>
  <c r="R127" i="11"/>
  <c r="R495" i="11"/>
  <c r="R494" i="11"/>
  <c r="R394" i="11"/>
  <c r="R368" i="11"/>
  <c r="R233" i="11"/>
  <c r="R209" i="11"/>
  <c r="R205" i="11"/>
  <c r="R307" i="11"/>
  <c r="R294" i="11"/>
  <c r="R288" i="11"/>
  <c r="R285" i="11"/>
  <c r="R282" i="11"/>
  <c r="R268" i="11"/>
  <c r="R256" i="11"/>
  <c r="R255" i="11"/>
  <c r="R254" i="11"/>
  <c r="R189" i="11"/>
  <c r="R178" i="11"/>
  <c r="R177" i="11"/>
  <c r="R142" i="11"/>
  <c r="R141" i="11"/>
  <c r="R140" i="11"/>
  <c r="R130" i="11"/>
  <c r="R129" i="11"/>
  <c r="R128" i="11"/>
  <c r="R505" i="11"/>
  <c r="R544" i="11"/>
  <c r="R543" i="11"/>
  <c r="R542" i="11"/>
  <c r="R320" i="11"/>
  <c r="R308" i="11"/>
  <c r="R296" i="11"/>
  <c r="R295" i="11"/>
  <c r="R271" i="11"/>
  <c r="R270" i="11"/>
  <c r="R260" i="11"/>
  <c r="R259" i="11"/>
  <c r="R243" i="11"/>
  <c r="R242" i="11"/>
  <c r="R152" i="11"/>
  <c r="R151" i="11"/>
  <c r="R137" i="11"/>
  <c r="R132" i="11"/>
  <c r="R125" i="11"/>
  <c r="R124" i="11"/>
  <c r="R493" i="11"/>
  <c r="R492" i="11"/>
  <c r="R555" i="11"/>
  <c r="R395" i="11"/>
  <c r="R297" i="11"/>
  <c r="R272" i="11"/>
  <c r="R150" i="11"/>
  <c r="R138" i="11"/>
  <c r="R284" i="11"/>
  <c r="R241" i="11"/>
  <c r="R163" i="11"/>
  <c r="R503" i="11"/>
  <c r="R490" i="11"/>
  <c r="R652" i="11"/>
  <c r="R429" i="11"/>
  <c r="R393" i="11"/>
  <c r="R214" i="11"/>
  <c r="R416" i="11"/>
  <c r="R438" i="11"/>
  <c r="R47" i="11"/>
  <c r="R73" i="11"/>
  <c r="R389" i="11"/>
  <c r="R600" i="11"/>
  <c r="R476" i="11"/>
  <c r="R46" i="11"/>
  <c r="P295" i="11"/>
  <c r="P268" i="11"/>
  <c r="P152" i="11"/>
  <c r="P78" i="11"/>
  <c r="P112" i="11"/>
  <c r="P425" i="11"/>
  <c r="P129" i="11"/>
  <c r="P141" i="11"/>
  <c r="U748" i="11"/>
  <c r="N298" i="11"/>
  <c r="N296" i="11"/>
  <c r="N152" i="11"/>
  <c r="N137" i="11"/>
  <c r="N505" i="11"/>
  <c r="N625" i="11"/>
  <c r="N699" i="11"/>
  <c r="N533" i="11"/>
  <c r="N452" i="11"/>
  <c r="N405" i="11"/>
  <c r="P151" i="11"/>
  <c r="S437" i="11"/>
  <c r="S726" i="11"/>
  <c r="S647" i="11"/>
  <c r="S102" i="11"/>
  <c r="N36" i="11"/>
  <c r="N100" i="11"/>
  <c r="N37" i="11"/>
  <c r="N648" i="11"/>
  <c r="N362" i="11"/>
  <c r="P406" i="11"/>
  <c r="P600" i="11"/>
  <c r="P401" i="11"/>
  <c r="P89" i="11"/>
  <c r="L233" i="11"/>
  <c r="L229" i="11"/>
  <c r="L215" i="11"/>
  <c r="L234" i="11"/>
  <c r="L230" i="11"/>
  <c r="L216" i="11"/>
  <c r="L206" i="11"/>
  <c r="L202" i="11"/>
  <c r="L321" i="11"/>
  <c r="L310" i="11"/>
  <c r="L309" i="11"/>
  <c r="L308" i="11"/>
  <c r="L298" i="11"/>
  <c r="L228" i="11"/>
  <c r="L208" i="11"/>
  <c r="L204" i="11"/>
  <c r="L297" i="11"/>
  <c r="L296" i="11"/>
  <c r="L294" i="11"/>
  <c r="L288" i="11"/>
  <c r="L286" i="11"/>
  <c r="L285" i="11"/>
  <c r="L284" i="11"/>
  <c r="L281" i="11"/>
  <c r="L272" i="11"/>
  <c r="L271" i="11"/>
  <c r="L270" i="11"/>
  <c r="L268" i="11"/>
  <c r="L259" i="11"/>
  <c r="L258" i="11"/>
  <c r="L686" i="11"/>
  <c r="L674" i="11"/>
  <c r="L672" i="11"/>
  <c r="L217" i="11"/>
  <c r="L207" i="11"/>
  <c r="L203" i="11"/>
  <c r="L504" i="11"/>
  <c r="L503" i="11"/>
  <c r="L495" i="11"/>
  <c r="L494" i="11"/>
  <c r="L493" i="11"/>
  <c r="L492" i="11"/>
  <c r="L491" i="11"/>
  <c r="L256" i="11"/>
  <c r="L244" i="11"/>
  <c r="L142" i="11"/>
  <c r="L138" i="11"/>
  <c r="L130" i="11"/>
  <c r="L126" i="11"/>
  <c r="L544" i="11"/>
  <c r="L394" i="11"/>
  <c r="L395" i="11"/>
  <c r="L49" i="11"/>
  <c r="L76" i="11"/>
  <c r="L608" i="11"/>
  <c r="L50" i="11"/>
  <c r="L464" i="11"/>
  <c r="L634" i="11"/>
  <c r="L570" i="11"/>
  <c r="L293" i="11"/>
  <c r="L659" i="11"/>
  <c r="L620" i="11"/>
  <c r="L440" i="11"/>
  <c r="L437" i="11"/>
  <c r="L660" i="11"/>
  <c r="L398" i="11"/>
  <c r="L401" i="11"/>
  <c r="L519" i="11"/>
  <c r="L417" i="11"/>
  <c r="L33" i="11"/>
  <c r="L529" i="11"/>
  <c r="L363" i="11"/>
  <c r="L348" i="11"/>
  <c r="L426" i="11"/>
  <c r="L51" i="11"/>
  <c r="L441" i="11"/>
  <c r="L602" i="11"/>
  <c r="L728" i="11"/>
  <c r="L255" i="11"/>
  <c r="L178" i="11"/>
  <c r="L152" i="11"/>
  <c r="L141" i="11"/>
  <c r="L137" i="11"/>
  <c r="L673" i="11"/>
  <c r="L545" i="11"/>
  <c r="L542" i="11"/>
  <c r="L388" i="11"/>
  <c r="L115" i="11"/>
  <c r="L652" i="11"/>
  <c r="L114" i="11"/>
  <c r="L359" i="11"/>
  <c r="L568" i="11"/>
  <c r="L637" i="11"/>
  <c r="L306" i="11"/>
  <c r="L214" i="11"/>
  <c r="L582" i="11"/>
  <c r="L335" i="11"/>
  <c r="L365" i="11"/>
  <c r="L581" i="11"/>
  <c r="L339" i="11"/>
  <c r="L101" i="11"/>
  <c r="L36" i="11"/>
  <c r="L79" i="11"/>
  <c r="L609" i="11"/>
  <c r="L89" i="11"/>
  <c r="L86" i="11"/>
  <c r="L48" i="11"/>
  <c r="L726" i="11"/>
  <c r="L596" i="11"/>
  <c r="L463" i="11"/>
  <c r="L516" i="11"/>
  <c r="L469" i="11"/>
  <c r="L402" i="11"/>
  <c r="L254" i="11"/>
  <c r="L241" i="11"/>
  <c r="L177" i="11"/>
  <c r="L150" i="11"/>
  <c r="L140" i="11"/>
  <c r="L131" i="11"/>
  <c r="L543" i="11"/>
  <c r="L362" i="11"/>
  <c r="L73" i="11"/>
  <c r="L333" i="11"/>
  <c r="L99" i="11"/>
  <c r="L47" i="11"/>
  <c r="L636" i="11"/>
  <c r="L594" i="11"/>
  <c r="L470" i="11"/>
  <c r="L521" i="11"/>
  <c r="L413" i="11"/>
  <c r="L116" i="11"/>
  <c r="L607" i="11"/>
  <c r="L390" i="11"/>
  <c r="L349" i="11"/>
  <c r="L62" i="11"/>
  <c r="L53" i="11"/>
  <c r="L465" i="11"/>
  <c r="L38" i="11"/>
  <c r="L201" i="11"/>
  <c r="L240" i="11"/>
  <c r="L611" i="11"/>
  <c r="L52" i="11"/>
  <c r="L387" i="11"/>
  <c r="L651" i="11"/>
  <c r="L442" i="11"/>
  <c r="L625" i="11"/>
  <c r="L601" i="11"/>
  <c r="L336" i="11"/>
  <c r="L451" i="11"/>
  <c r="L405" i="11"/>
  <c r="L72" i="11"/>
  <c r="L28" i="11"/>
  <c r="N102" i="11"/>
  <c r="N389" i="11"/>
  <c r="N77" i="11"/>
  <c r="N62" i="11"/>
  <c r="N412" i="11"/>
  <c r="L412" i="11"/>
  <c r="L450" i="11"/>
  <c r="L627" i="11"/>
  <c r="L653" i="11"/>
  <c r="L85" i="11"/>
  <c r="L713" i="11"/>
  <c r="L24" i="11"/>
  <c r="L338" i="11"/>
  <c r="L346" i="11"/>
  <c r="L414" i="11"/>
  <c r="L595" i="11"/>
  <c r="L649" i="11"/>
  <c r="L623" i="11"/>
  <c r="L648" i="11"/>
  <c r="P597" i="11"/>
  <c r="P612" i="11"/>
  <c r="L63" i="11"/>
  <c r="L127" i="11"/>
  <c r="L139" i="11"/>
  <c r="L176" i="11"/>
  <c r="L245" i="11"/>
  <c r="J505" i="11"/>
  <c r="M234" i="11"/>
  <c r="M321" i="11"/>
  <c r="M320" i="11"/>
  <c r="M310" i="11"/>
  <c r="M235" i="11"/>
  <c r="M231" i="11"/>
  <c r="M686" i="11"/>
  <c r="M233" i="11"/>
  <c r="M215" i="11"/>
  <c r="M209" i="11"/>
  <c r="M687" i="11"/>
  <c r="M297" i="11"/>
  <c r="M288" i="11"/>
  <c r="M284" i="11"/>
  <c r="M255" i="11"/>
  <c r="M243" i="11"/>
  <c r="M242" i="11"/>
  <c r="M241" i="11"/>
  <c r="M189" i="11"/>
  <c r="M151" i="11"/>
  <c r="M150" i="11"/>
  <c r="M141" i="11"/>
  <c r="M140" i="11"/>
  <c r="M139" i="11"/>
  <c r="M132" i="11"/>
  <c r="M127" i="11"/>
  <c r="M125" i="11"/>
  <c r="M124" i="11"/>
  <c r="M545" i="11"/>
  <c r="M544" i="11"/>
  <c r="M287" i="11"/>
  <c r="M282" i="11"/>
  <c r="M346" i="11"/>
  <c r="M725" i="11"/>
  <c r="M429" i="11"/>
  <c r="M363" i="11"/>
  <c r="M85" i="11"/>
  <c r="M623" i="11"/>
  <c r="M440" i="11"/>
  <c r="M53" i="11"/>
  <c r="M72" i="11"/>
  <c r="M99" i="11"/>
  <c r="M115" i="11"/>
  <c r="M296" i="11"/>
  <c r="M286" i="11"/>
  <c r="M281" i="11"/>
  <c r="M269" i="11"/>
  <c r="M101" i="11"/>
  <c r="M394" i="11"/>
  <c r="M395" i="11"/>
  <c r="O229" i="11"/>
  <c r="O309" i="11"/>
  <c r="O282" i="11"/>
  <c r="O281" i="11"/>
  <c r="O270" i="11"/>
  <c r="O308" i="11"/>
  <c r="M258" i="11"/>
  <c r="M283" i="11"/>
  <c r="M518" i="11"/>
  <c r="M659" i="11"/>
  <c r="M453" i="11"/>
  <c r="M569" i="11"/>
  <c r="M411" i="11"/>
  <c r="M390" i="11"/>
  <c r="M349" i="11"/>
  <c r="M403" i="11"/>
  <c r="M624" i="11"/>
  <c r="M729" i="11"/>
  <c r="M386" i="11"/>
  <c r="O416" i="11"/>
  <c r="O626" i="11"/>
  <c r="O529" i="11"/>
  <c r="M63" i="11"/>
  <c r="M441" i="11"/>
  <c r="M64" i="11"/>
  <c r="M607" i="11"/>
  <c r="M711" i="11"/>
  <c r="M73" i="11"/>
  <c r="M59" i="11"/>
  <c r="J636" i="11"/>
  <c r="M366" i="11"/>
  <c r="M80" i="11"/>
  <c r="O495" i="11"/>
  <c r="O504" i="11"/>
  <c r="M270" i="11"/>
  <c r="M285" i="11"/>
  <c r="K288" i="11"/>
  <c r="K287" i="11"/>
  <c r="Q230" i="11"/>
  <c r="Q320" i="11"/>
  <c r="Q235" i="11"/>
  <c r="Q231" i="11"/>
  <c r="Q217" i="11"/>
  <c r="Q687" i="11"/>
  <c r="Q685" i="11"/>
  <c r="Q298" i="11"/>
  <c r="Q244" i="11"/>
  <c r="Q242" i="11"/>
  <c r="Q241" i="11"/>
  <c r="Q189" i="11"/>
  <c r="Q176" i="11"/>
  <c r="Q142" i="11"/>
  <c r="Q140" i="11"/>
  <c r="Q139" i="11"/>
  <c r="Q124" i="11"/>
  <c r="Q531" i="11"/>
  <c r="K555" i="11"/>
  <c r="K127" i="11"/>
  <c r="Q288" i="11"/>
  <c r="R235" i="11"/>
  <c r="R231" i="11"/>
  <c r="R217" i="11"/>
  <c r="R207" i="11"/>
  <c r="R203" i="11"/>
  <c r="R687" i="11"/>
  <c r="R686" i="11"/>
  <c r="R685" i="11"/>
  <c r="R674" i="11"/>
  <c r="R673" i="11"/>
  <c r="R672" i="11"/>
  <c r="R236" i="11"/>
  <c r="R232" i="11"/>
  <c r="R228" i="11"/>
  <c r="R208" i="11"/>
  <c r="R204" i="11"/>
  <c r="R202" i="11"/>
  <c r="R206" i="11"/>
  <c r="R216" i="11"/>
  <c r="R230" i="11"/>
  <c r="R234" i="11"/>
  <c r="S504" i="11" l="1"/>
  <c r="S178" i="11"/>
  <c r="S298" i="11"/>
  <c r="S416" i="11"/>
  <c r="S349" i="11"/>
  <c r="S307" i="11"/>
  <c r="S268" i="11"/>
  <c r="S520" i="11"/>
  <c r="S201" i="11"/>
  <c r="S531" i="11"/>
  <c r="S339" i="11"/>
  <c r="S569" i="11"/>
  <c r="S295" i="11"/>
  <c r="S260" i="11"/>
  <c r="S346" i="11"/>
  <c r="S364" i="11"/>
  <c r="S476" i="11"/>
  <c r="S78" i="11"/>
  <c r="S231" i="11"/>
  <c r="S542" i="11"/>
  <c r="S245" i="11"/>
  <c r="S113" i="11"/>
  <c r="S427" i="11"/>
  <c r="S234" i="11"/>
  <c r="S441" i="11"/>
  <c r="S176" i="11"/>
  <c r="S660" i="11"/>
  <c r="S80" i="11"/>
  <c r="S26" i="11"/>
  <c r="S216" i="11"/>
  <c r="S139" i="11"/>
  <c r="S214" i="11"/>
  <c r="N76" i="11"/>
  <c r="N598" i="11"/>
  <c r="S204" i="11"/>
  <c r="N555" i="11"/>
  <c r="O103" i="11"/>
  <c r="O428" i="11"/>
  <c r="O660" i="11"/>
  <c r="O203" i="11"/>
  <c r="O54" i="11"/>
  <c r="O259" i="11"/>
  <c r="O51" i="11"/>
  <c r="O245" i="11"/>
  <c r="O241" i="11"/>
  <c r="O24" i="11"/>
  <c r="O613" i="11"/>
  <c r="O48" i="11"/>
  <c r="O61" i="11"/>
  <c r="O386" i="11"/>
  <c r="N138" i="11"/>
  <c r="N700" i="11"/>
  <c r="S205" i="11"/>
  <c r="N368" i="11"/>
  <c r="P368" i="11"/>
  <c r="S365" i="11"/>
  <c r="S442" i="11"/>
  <c r="N602" i="11"/>
  <c r="N685" i="11"/>
  <c r="N728" i="11"/>
  <c r="N49" i="11"/>
  <c r="N201" i="11"/>
  <c r="S53" i="11"/>
  <c r="S418" i="11"/>
  <c r="N623" i="11"/>
  <c r="N490" i="11"/>
  <c r="N686" i="11"/>
  <c r="P235" i="11"/>
  <c r="N28" i="11"/>
  <c r="N404" i="11"/>
  <c r="S309" i="11"/>
  <c r="S627" i="11"/>
  <c r="S518" i="11"/>
  <c r="S360" i="11"/>
  <c r="N51" i="11"/>
  <c r="N399" i="11"/>
  <c r="O450" i="11"/>
  <c r="N729" i="11"/>
  <c r="N651" i="11"/>
  <c r="S624" i="11"/>
  <c r="N321" i="11"/>
  <c r="O653" i="11"/>
  <c r="N646" i="11"/>
  <c r="S402" i="11"/>
  <c r="N310" i="11"/>
  <c r="O385" i="11"/>
  <c r="N476" i="11"/>
  <c r="N403" i="11"/>
  <c r="S429" i="11"/>
  <c r="N543" i="11"/>
  <c r="P228" i="11"/>
  <c r="N611" i="11"/>
  <c r="P660" i="11"/>
  <c r="N726" i="11"/>
  <c r="N308" i="11"/>
  <c r="N468" i="11"/>
  <c r="N74" i="11"/>
  <c r="N713" i="11"/>
  <c r="S259" i="11"/>
  <c r="S600" i="11"/>
  <c r="N493" i="11"/>
  <c r="P726" i="11"/>
  <c r="S103" i="11"/>
  <c r="S310" i="11"/>
  <c r="S648" i="11"/>
  <c r="S653" i="11"/>
  <c r="N516" i="11"/>
  <c r="N142" i="11"/>
  <c r="N320" i="11"/>
  <c r="N132" i="11"/>
  <c r="N441" i="11"/>
  <c r="N465" i="11"/>
  <c r="N46" i="11"/>
  <c r="N416" i="11"/>
  <c r="N364" i="11"/>
  <c r="N411" i="11"/>
  <c r="N287" i="11"/>
  <c r="N569" i="11"/>
  <c r="N23" i="11"/>
  <c r="N674" i="11"/>
  <c r="N129" i="11"/>
  <c r="N131" i="11"/>
  <c r="N491" i="11"/>
  <c r="N48" i="11"/>
  <c r="N659" i="11"/>
  <c r="N230" i="11"/>
  <c r="N429" i="11"/>
  <c r="N349" i="11"/>
  <c r="N649" i="11"/>
  <c r="N614" i="11"/>
  <c r="N417" i="11"/>
  <c r="N86" i="11"/>
  <c r="N672" i="11"/>
  <c r="N125" i="11"/>
  <c r="N214" i="11"/>
  <c r="N544" i="11"/>
  <c r="N340" i="11"/>
  <c r="N479" i="11"/>
  <c r="N228" i="11"/>
  <c r="N386" i="11"/>
  <c r="N451" i="11"/>
  <c r="N453" i="11"/>
  <c r="N637" i="11"/>
  <c r="N233" i="11"/>
  <c r="N288" i="11"/>
  <c r="N627" i="11"/>
  <c r="N596" i="11"/>
  <c r="N116" i="11"/>
  <c r="N521" i="11"/>
  <c r="N229" i="11"/>
  <c r="N271" i="11"/>
  <c r="N599" i="11"/>
  <c r="S725" i="11"/>
  <c r="U383" i="11"/>
  <c r="O233" i="11"/>
  <c r="N545" i="11"/>
  <c r="P296" i="11"/>
  <c r="P294" i="11"/>
  <c r="P177" i="11"/>
  <c r="P385" i="11"/>
  <c r="P415" i="11"/>
  <c r="P241" i="11"/>
  <c r="P608" i="11"/>
  <c r="P699" i="11"/>
  <c r="P520" i="11"/>
  <c r="P611" i="11"/>
  <c r="P150" i="11"/>
  <c r="P598" i="11"/>
  <c r="P652" i="11"/>
  <c r="P98" i="11"/>
  <c r="P594" i="11"/>
  <c r="P240" i="11"/>
  <c r="P543" i="11"/>
  <c r="O363" i="11"/>
  <c r="N624" i="11"/>
  <c r="N542" i="11"/>
  <c r="O29" i="11"/>
  <c r="N78" i="11"/>
  <c r="N360" i="11"/>
  <c r="N427" i="11"/>
  <c r="S321" i="11"/>
  <c r="S406" i="11"/>
  <c r="N439" i="11"/>
  <c r="N494" i="11"/>
  <c r="P359" i="11"/>
  <c r="P260" i="11"/>
  <c r="N130" i="11"/>
  <c r="Q600" i="11"/>
  <c r="Q623" i="11"/>
  <c r="Q624" i="11"/>
  <c r="Q87" i="11"/>
  <c r="Q65" i="11"/>
  <c r="Q349" i="11"/>
  <c r="Q205" i="11"/>
  <c r="Q138" i="11"/>
  <c r="Q725" i="11"/>
  <c r="Q582" i="11"/>
  <c r="Q622" i="11"/>
  <c r="Q405" i="11"/>
  <c r="Q77" i="11"/>
  <c r="Q424" i="11"/>
  <c r="Q366" i="11"/>
  <c r="Q126" i="11"/>
  <c r="Q296" i="11"/>
  <c r="Q581" i="11"/>
  <c r="Q389" i="11"/>
  <c r="Q286" i="11"/>
  <c r="Q333" i="11"/>
  <c r="Q368" i="11"/>
  <c r="Q79" i="11"/>
  <c r="Q132" i="11"/>
  <c r="Q295" i="11"/>
  <c r="Q283" i="11"/>
  <c r="L78" i="11"/>
  <c r="L386" i="11"/>
  <c r="L77" i="11"/>
  <c r="L700" i="11"/>
  <c r="L614" i="11"/>
  <c r="L35" i="11"/>
  <c r="L64" i="11"/>
  <c r="L87" i="11"/>
  <c r="L393" i="11"/>
  <c r="L368" i="11"/>
  <c r="L334" i="11"/>
  <c r="L416" i="11"/>
  <c r="L385" i="11"/>
  <c r="L687" i="11"/>
  <c r="L231" i="11"/>
  <c r="L282" i="11"/>
  <c r="L232" i="11"/>
  <c r="L29" i="11"/>
  <c r="Q595" i="11"/>
  <c r="Q100" i="11"/>
  <c r="Q395" i="11"/>
  <c r="L340" i="11"/>
  <c r="Q282" i="11"/>
  <c r="Q336" i="11"/>
  <c r="Q131" i="11"/>
  <c r="Q728" i="11"/>
  <c r="L517" i="11"/>
  <c r="L21" i="11"/>
  <c r="L60" i="11"/>
  <c r="L364" i="11"/>
  <c r="L466" i="11"/>
  <c r="L320" i="11"/>
  <c r="L295" i="11"/>
  <c r="L269" i="11"/>
  <c r="L685" i="11"/>
  <c r="L163" i="11"/>
  <c r="L347" i="11"/>
  <c r="L100" i="11"/>
  <c r="L610" i="11"/>
  <c r="L129" i="11"/>
  <c r="L361" i="11"/>
  <c r="L23" i="11"/>
  <c r="L399" i="11"/>
  <c r="L128" i="11"/>
  <c r="L702" i="11"/>
  <c r="L74" i="11"/>
  <c r="L468" i="11"/>
  <c r="L427" i="11"/>
  <c r="L453" i="11"/>
  <c r="L103" i="11"/>
  <c r="L530" i="11"/>
  <c r="L597" i="11"/>
  <c r="Q137" i="11"/>
  <c r="Q233" i="11"/>
  <c r="L662" i="11"/>
  <c r="L112" i="11"/>
  <c r="L22" i="11"/>
  <c r="L729" i="11"/>
  <c r="L88" i="11"/>
  <c r="L626" i="11"/>
  <c r="L366" i="11"/>
  <c r="L613" i="11"/>
  <c r="L633" i="11"/>
  <c r="L125" i="11"/>
  <c r="L75" i="11"/>
  <c r="L533" i="11"/>
  <c r="L425" i="11"/>
  <c r="L490" i="11"/>
  <c r="L235" i="11"/>
  <c r="L283" i="11"/>
  <c r="L236" i="11"/>
  <c r="L209" i="11"/>
  <c r="Q74" i="11"/>
  <c r="Q46" i="11"/>
  <c r="Q521" i="11"/>
  <c r="Q492" i="11"/>
  <c r="L569" i="11"/>
  <c r="Q60" i="11"/>
  <c r="L429" i="11"/>
  <c r="L428" i="11"/>
  <c r="M38" i="11"/>
  <c r="M364" i="11"/>
  <c r="M295" i="11"/>
  <c r="M612" i="11"/>
  <c r="M307" i="11"/>
  <c r="M178" i="11"/>
  <c r="M229" i="11"/>
  <c r="M333" i="11"/>
  <c r="M608" i="11"/>
  <c r="M360" i="11"/>
  <c r="M208" i="11"/>
  <c r="M647" i="11"/>
  <c r="O518" i="11"/>
  <c r="O701" i="11"/>
  <c r="O505" i="11"/>
  <c r="O285" i="11"/>
  <c r="O208" i="11"/>
  <c r="P362" i="11"/>
  <c r="P653" i="11"/>
  <c r="P729" i="11"/>
  <c r="P439" i="11"/>
  <c r="P26" i="11"/>
  <c r="P245" i="11"/>
  <c r="O349" i="11"/>
  <c r="O595" i="11"/>
  <c r="O50" i="11"/>
  <c r="O651" i="11"/>
  <c r="Q607" i="11"/>
  <c r="Q440" i="11"/>
  <c r="Q338" i="11"/>
  <c r="Q661" i="11"/>
  <c r="Q453" i="11"/>
  <c r="Q411" i="11"/>
  <c r="Q103" i="11"/>
  <c r="Q115" i="11"/>
  <c r="Q28" i="11"/>
  <c r="Q272" i="11"/>
  <c r="Q505" i="11"/>
  <c r="Q24" i="11"/>
  <c r="Q518" i="11"/>
  <c r="Q400" i="11"/>
  <c r="Q650" i="11"/>
  <c r="Q240" i="11"/>
  <c r="Q385" i="11"/>
  <c r="Q612" i="11"/>
  <c r="Q257" i="11"/>
  <c r="Q712" i="11"/>
  <c r="Q519" i="11"/>
  <c r="Q465" i="11"/>
  <c r="Q443" i="11"/>
  <c r="Q418" i="11"/>
  <c r="Q64" i="11"/>
  <c r="Q48" i="11"/>
  <c r="Q269" i="11"/>
  <c r="Q415" i="11"/>
  <c r="Q635" i="11"/>
  <c r="Q402" i="11"/>
  <c r="Q54" i="11"/>
  <c r="Q700" i="11"/>
  <c r="Q597" i="11"/>
  <c r="Q441" i="11"/>
  <c r="Q491" i="11"/>
  <c r="Q207" i="11"/>
  <c r="Q63" i="11"/>
  <c r="Q426" i="11"/>
  <c r="Q340" i="11"/>
  <c r="Q337" i="11"/>
  <c r="Q388" i="11"/>
  <c r="Q98" i="11"/>
  <c r="Q52" i="11"/>
  <c r="Q494" i="11"/>
  <c r="Q364" i="11"/>
  <c r="Q648" i="11"/>
  <c r="Q102" i="11"/>
  <c r="Q662" i="11"/>
  <c r="Q529" i="11"/>
  <c r="Q89" i="11"/>
  <c r="Q711" i="11"/>
  <c r="Q450" i="11"/>
  <c r="Q493" i="11"/>
  <c r="Q234" i="11"/>
  <c r="Q203" i="11"/>
  <c r="Q215" i="11"/>
  <c r="Q647" i="11"/>
  <c r="Q451" i="11"/>
  <c r="Q229" i="11"/>
  <c r="Q403" i="11"/>
  <c r="Q452" i="11"/>
  <c r="Q76" i="11"/>
  <c r="Q652" i="11"/>
  <c r="Q22" i="11"/>
  <c r="Q116" i="11"/>
  <c r="Q404" i="11"/>
  <c r="Q88" i="11"/>
  <c r="Q495" i="11"/>
  <c r="Q216" i="11"/>
  <c r="Q236" i="11"/>
  <c r="Q270" i="11"/>
  <c r="Q163" i="11"/>
  <c r="Q130" i="11"/>
  <c r="Q259" i="11"/>
  <c r="Q232" i="11"/>
  <c r="Q152" i="11"/>
  <c r="Q260" i="11"/>
  <c r="Q256" i="11"/>
  <c r="Q151" i="11"/>
  <c r="Q468" i="11"/>
  <c r="Q321" i="11"/>
  <c r="Q281" i="11"/>
  <c r="Q21" i="11"/>
  <c r="Q634" i="11"/>
  <c r="Q609" i="11"/>
  <c r="Q101" i="11"/>
  <c r="Q425" i="11"/>
  <c r="Q47" i="11"/>
  <c r="Q287" i="11"/>
  <c r="Q627" i="11"/>
  <c r="Q416" i="11"/>
  <c r="Q636" i="11"/>
  <c r="Q360" i="11"/>
  <c r="Q532" i="11"/>
  <c r="Q504" i="11"/>
  <c r="Q206" i="11"/>
  <c r="Q255" i="11"/>
  <c r="Q129" i="11"/>
  <c r="Q202" i="11"/>
  <c r="Q254" i="11"/>
  <c r="Q271" i="11"/>
  <c r="Q620" i="11"/>
  <c r="Q307" i="11"/>
  <c r="Q37" i="11"/>
  <c r="Q365" i="11"/>
  <c r="Q258" i="11"/>
  <c r="Q245" i="11"/>
  <c r="Q127" i="11"/>
  <c r="Q347" i="11"/>
  <c r="Q112" i="11"/>
  <c r="Q294" i="11"/>
  <c r="Q653" i="11"/>
  <c r="Q80" i="11"/>
  <c r="Q596" i="11"/>
  <c r="Q626" i="11"/>
  <c r="Q339" i="11"/>
  <c r="Q608" i="11"/>
  <c r="Q570" i="11"/>
  <c r="Q75" i="11"/>
  <c r="Q20" i="11"/>
  <c r="Q209" i="11"/>
  <c r="Q293" i="11"/>
  <c r="Q346" i="11"/>
  <c r="Q406" i="11"/>
  <c r="Q594" i="11"/>
  <c r="Q33" i="11"/>
  <c r="Q228" i="11"/>
  <c r="Q128" i="11"/>
  <c r="Q386" i="11"/>
  <c r="Q34" i="11"/>
  <c r="Q391" i="11"/>
  <c r="Q29" i="11"/>
  <c r="Q27" i="11"/>
  <c r="Q469" i="11"/>
  <c r="Q633" i="11"/>
  <c r="Q390" i="11"/>
  <c r="Q62" i="11"/>
  <c r="Q208" i="11"/>
  <c r="Q150" i="11"/>
  <c r="Q601" i="11"/>
  <c r="Q727" i="11"/>
  <c r="Q530" i="11"/>
  <c r="Q86" i="11"/>
  <c r="Q702" i="11"/>
  <c r="Q214" i="11"/>
  <c r="Q699" i="11"/>
  <c r="Q50" i="11"/>
  <c r="Q111" i="11"/>
  <c r="Q53" i="11"/>
  <c r="Q359" i="11"/>
  <c r="Q99" i="11"/>
  <c r="Q268" i="11"/>
  <c r="Q477" i="11"/>
  <c r="Q621" i="11"/>
  <c r="Q467" i="11"/>
  <c r="Q637" i="11"/>
  <c r="Q114" i="11"/>
  <c r="Q417" i="11"/>
  <c r="Q285" i="11"/>
  <c r="Q310" i="11"/>
  <c r="Q308" i="11"/>
  <c r="Q243" i="11"/>
  <c r="Q141" i="11"/>
  <c r="Q125" i="11"/>
  <c r="Q569" i="11"/>
  <c r="Q429" i="11"/>
  <c r="Q49" i="11"/>
  <c r="Q36" i="11"/>
  <c r="Q35" i="11"/>
  <c r="Q72" i="11"/>
  <c r="Q367" i="11"/>
  <c r="Q26" i="11"/>
  <c r="O283" i="11"/>
  <c r="O104" i="11"/>
  <c r="P607" i="11"/>
  <c r="P662" i="11"/>
  <c r="P310" i="11"/>
  <c r="P272" i="11"/>
  <c r="P505" i="11"/>
  <c r="P176" i="11"/>
  <c r="P622" i="11"/>
  <c r="P636" i="11"/>
  <c r="P189" i="11"/>
  <c r="P128" i="11"/>
  <c r="P413" i="11"/>
  <c r="P701" i="11"/>
  <c r="P54" i="11"/>
  <c r="P711" i="11"/>
  <c r="P113" i="11"/>
  <c r="P463" i="11"/>
  <c r="P24" i="11"/>
  <c r="P390" i="11"/>
  <c r="P257" i="11"/>
  <c r="P321" i="11"/>
  <c r="P271" i="11"/>
  <c r="P503" i="11"/>
  <c r="P127" i="11"/>
  <c r="P73" i="11"/>
  <c r="P116" i="11"/>
  <c r="P254" i="11"/>
  <c r="P661" i="11"/>
  <c r="P38" i="11"/>
  <c r="P403" i="11"/>
  <c r="P418" i="11"/>
  <c r="P255" i="11"/>
  <c r="P50" i="11"/>
  <c r="P124" i="11"/>
  <c r="P339" i="11"/>
  <c r="P516" i="11"/>
  <c r="P626" i="11"/>
  <c r="P440" i="11"/>
  <c r="P728" i="11"/>
  <c r="P650" i="11"/>
  <c r="P309" i="11"/>
  <c r="P270" i="11"/>
  <c r="P495" i="11"/>
  <c r="P545" i="11"/>
  <c r="P79" i="11"/>
  <c r="P646" i="11"/>
  <c r="P243" i="11"/>
  <c r="P86" i="11"/>
  <c r="P609" i="11"/>
  <c r="P75" i="11"/>
  <c r="P411" i="11"/>
  <c r="P470" i="11"/>
  <c r="P132" i="11"/>
  <c r="P466" i="11"/>
  <c r="P399" i="11"/>
  <c r="P698" i="11"/>
  <c r="P599" i="11"/>
  <c r="P229" i="11"/>
  <c r="P288" i="11"/>
  <c r="P232" i="11"/>
  <c r="P139" i="11"/>
  <c r="P635" i="11"/>
  <c r="P207" i="11"/>
  <c r="P77" i="11"/>
  <c r="P103" i="11"/>
  <c r="P214" i="11"/>
  <c r="P387" i="11"/>
  <c r="P25" i="11"/>
  <c r="P479" i="11"/>
  <c r="P336" i="11"/>
  <c r="P334" i="11"/>
  <c r="P22" i="11"/>
  <c r="P651" i="11"/>
  <c r="P80" i="11"/>
  <c r="P532" i="11"/>
  <c r="P389" i="11"/>
  <c r="P391" i="11"/>
  <c r="P627" i="11"/>
  <c r="P392" i="11"/>
  <c r="P398" i="11"/>
  <c r="P209" i="11"/>
  <c r="P287" i="11"/>
  <c r="P204" i="11"/>
  <c r="P394" i="11"/>
  <c r="P596" i="11"/>
  <c r="P244" i="11"/>
  <c r="P348" i="11"/>
  <c r="P452" i="11"/>
  <c r="P363" i="11"/>
  <c r="P62" i="11"/>
  <c r="P28" i="11"/>
  <c r="P53" i="11"/>
  <c r="P46" i="11"/>
  <c r="P36" i="11"/>
  <c r="P236" i="11"/>
  <c r="P102" i="11"/>
  <c r="P285" i="11"/>
  <c r="P521" i="11"/>
  <c r="P519" i="11"/>
  <c r="P659" i="11"/>
  <c r="P469" i="11"/>
  <c r="P100" i="11"/>
  <c r="P518" i="11"/>
  <c r="P465" i="11"/>
  <c r="P216" i="11"/>
  <c r="P493" i="11"/>
  <c r="P138" i="11"/>
  <c r="P724" i="11"/>
  <c r="P438" i="11"/>
  <c r="P568" i="11"/>
  <c r="P405" i="11"/>
  <c r="P404" i="11"/>
  <c r="P234" i="11"/>
  <c r="P286" i="11"/>
  <c r="P504" i="11"/>
  <c r="P395" i="11"/>
  <c r="P582" i="11"/>
  <c r="P163" i="11"/>
  <c r="P402" i="11"/>
  <c r="P441" i="11"/>
  <c r="P61" i="11"/>
  <c r="P72" i="11"/>
  <c r="P29" i="11"/>
  <c r="P429" i="11"/>
  <c r="P63" i="11"/>
  <c r="P60" i="11"/>
  <c r="P672" i="11"/>
  <c r="P412" i="11"/>
  <c r="P581" i="11"/>
  <c r="P333" i="11"/>
  <c r="P230" i="11"/>
  <c r="P494" i="11"/>
  <c r="P142" i="11"/>
  <c r="P49" i="11"/>
  <c r="P76" i="11"/>
  <c r="P428" i="11"/>
  <c r="P702" i="11"/>
  <c r="P282" i="11"/>
  <c r="P477" i="11"/>
  <c r="P442" i="11"/>
  <c r="P529" i="11"/>
  <c r="P602" i="11"/>
  <c r="P335" i="11"/>
  <c r="P648" i="11"/>
  <c r="P206" i="11"/>
  <c r="P269" i="11"/>
  <c r="P491" i="11"/>
  <c r="P101" i="11"/>
  <c r="P633" i="11"/>
  <c r="P126" i="11"/>
  <c r="P620" i="11"/>
  <c r="P595" i="11"/>
  <c r="P614" i="11"/>
  <c r="P337" i="11"/>
  <c r="P468" i="11"/>
  <c r="P104" i="11"/>
  <c r="P34" i="11"/>
  <c r="P417" i="11"/>
  <c r="P610" i="11"/>
  <c r="O491" i="11"/>
  <c r="O412" i="11"/>
  <c r="O649" i="11"/>
  <c r="O256" i="11"/>
  <c r="O124" i="11"/>
  <c r="O287" i="11"/>
  <c r="O228" i="11"/>
  <c r="P306" i="11"/>
  <c r="P51" i="11"/>
  <c r="P453" i="11"/>
  <c r="P74" i="11"/>
  <c r="P64" i="11"/>
  <c r="P414" i="11"/>
  <c r="P613" i="11"/>
  <c r="P99" i="11"/>
  <c r="P203" i="11"/>
  <c r="P297" i="11"/>
  <c r="O59" i="11"/>
  <c r="P426" i="11"/>
  <c r="O662" i="11"/>
  <c r="O33" i="11"/>
  <c r="O115" i="11"/>
  <c r="O114" i="11"/>
  <c r="O443" i="11"/>
  <c r="O400" i="11"/>
  <c r="O463" i="11"/>
  <c r="O257" i="11"/>
  <c r="O652" i="11"/>
  <c r="O395" i="11"/>
  <c r="O413" i="11"/>
  <c r="O729" i="11"/>
  <c r="O415" i="11"/>
  <c r="O80" i="11"/>
  <c r="O38" i="11"/>
  <c r="O533" i="11"/>
  <c r="O27" i="11"/>
  <c r="O674" i="11"/>
  <c r="O235" i="11"/>
  <c r="O321" i="11"/>
  <c r="O272" i="11"/>
  <c r="O151" i="11"/>
  <c r="O610" i="11"/>
  <c r="O125" i="11"/>
  <c r="O35" i="11"/>
  <c r="O113" i="11"/>
  <c r="O98" i="11"/>
  <c r="O611" i="11"/>
  <c r="O427" i="11"/>
  <c r="O141" i="11"/>
  <c r="O607" i="11"/>
  <c r="O425" i="11"/>
  <c r="O62" i="11"/>
  <c r="O637" i="11"/>
  <c r="O673" i="11"/>
  <c r="O231" i="11"/>
  <c r="O297" i="11"/>
  <c r="O271" i="11"/>
  <c r="O140" i="11"/>
  <c r="O405" i="11"/>
  <c r="O130" i="11"/>
  <c r="O46" i="11"/>
  <c r="O393" i="11"/>
  <c r="O468" i="11"/>
  <c r="O726" i="11"/>
  <c r="O418" i="11"/>
  <c r="O625" i="11"/>
  <c r="O240" i="11"/>
  <c r="O111" i="11"/>
  <c r="O215" i="11"/>
  <c r="O296" i="11"/>
  <c r="O298" i="11"/>
  <c r="O503" i="11"/>
  <c r="O131" i="11"/>
  <c r="O63" i="11"/>
  <c r="O72" i="11"/>
  <c r="O712" i="11"/>
  <c r="O335" i="11"/>
  <c r="O403" i="11"/>
  <c r="O269" i="11"/>
  <c r="O127" i="11"/>
  <c r="O429" i="11"/>
  <c r="O404" i="11"/>
  <c r="O398" i="11"/>
  <c r="O453" i="11"/>
  <c r="O258" i="11"/>
  <c r="O440" i="11"/>
  <c r="O21" i="11"/>
  <c r="O86" i="11"/>
  <c r="O477" i="11"/>
  <c r="O52" i="11"/>
  <c r="O366" i="11"/>
  <c r="O348" i="11"/>
  <c r="O612" i="11"/>
  <c r="O60" i="11"/>
  <c r="O399" i="11"/>
  <c r="O205" i="11"/>
  <c r="O295" i="11"/>
  <c r="O492" i="11"/>
  <c r="O99" i="11"/>
  <c r="O521" i="11"/>
  <c r="O402" i="11"/>
  <c r="O555" i="11"/>
  <c r="O466" i="11"/>
  <c r="O88" i="11"/>
  <c r="O417" i="11"/>
  <c r="O686" i="11"/>
  <c r="O288" i="11"/>
  <c r="O545" i="11"/>
  <c r="O361" i="11"/>
  <c r="O437" i="11"/>
  <c r="O340" i="11"/>
  <c r="O711" i="11"/>
  <c r="O516" i="11"/>
  <c r="O25" i="11"/>
  <c r="O65" i="11"/>
  <c r="O598" i="11"/>
  <c r="O687" i="11"/>
  <c r="O217" i="11"/>
  <c r="O294" i="11"/>
  <c r="O260" i="11"/>
  <c r="O490" i="11"/>
  <c r="O388" i="11"/>
  <c r="O442" i="11"/>
  <c r="O469" i="11"/>
  <c r="O517" i="11"/>
  <c r="O530" i="11"/>
  <c r="O207" i="11"/>
  <c r="O543" i="11"/>
  <c r="O347" i="11"/>
  <c r="O441" i="11"/>
  <c r="O519" i="11"/>
  <c r="O594" i="11"/>
  <c r="O362" i="11"/>
  <c r="O672" i="11"/>
  <c r="O452" i="11"/>
  <c r="O646" i="11"/>
  <c r="O634" i="11"/>
  <c r="O608" i="11"/>
  <c r="O602" i="11"/>
  <c r="O49" i="11"/>
  <c r="O73" i="11"/>
  <c r="O636" i="11"/>
  <c r="O236" i="11"/>
  <c r="O320" i="11"/>
  <c r="O286" i="11"/>
  <c r="O254" i="11"/>
  <c r="O368" i="11"/>
  <c r="O142" i="11"/>
  <c r="O365" i="11"/>
  <c r="O438" i="11"/>
  <c r="O623" i="11"/>
  <c r="O544" i="11"/>
  <c r="O601" i="11"/>
  <c r="O713" i="11"/>
  <c r="O128" i="11"/>
  <c r="O232" i="11"/>
  <c r="P340" i="11"/>
  <c r="P114" i="11"/>
  <c r="P85" i="11"/>
  <c r="P364" i="11"/>
  <c r="P307" i="11"/>
  <c r="O334" i="11"/>
  <c r="O470" i="11"/>
  <c r="O360" i="11"/>
  <c r="O132" i="11"/>
  <c r="P349" i="11"/>
  <c r="P637" i="11"/>
  <c r="P647" i="11"/>
  <c r="P450" i="11"/>
  <c r="P202" i="11"/>
  <c r="O100" i="11"/>
  <c r="Q544" i="11"/>
  <c r="Q177" i="11"/>
  <c r="Q204" i="11"/>
  <c r="Q309" i="11"/>
  <c r="O464" i="11"/>
  <c r="O392" i="11"/>
  <c r="O137" i="11"/>
  <c r="O177" i="11"/>
  <c r="O230" i="11"/>
  <c r="P21" i="11"/>
  <c r="P65" i="11"/>
  <c r="P27" i="11"/>
  <c r="P530" i="11"/>
  <c r="P685" i="11"/>
  <c r="P233" i="11"/>
  <c r="O596" i="11"/>
  <c r="Q437" i="11"/>
  <c r="Q394" i="11"/>
  <c r="Q610" i="11"/>
  <c r="Q542" i="11"/>
  <c r="O359" i="11"/>
  <c r="O126" i="11"/>
  <c r="Q113" i="11"/>
  <c r="Q660" i="11"/>
  <c r="Q646" i="11"/>
  <c r="O493" i="11"/>
  <c r="O411" i="11"/>
  <c r="O542" i="11"/>
  <c r="O204" i="11"/>
  <c r="O532" i="11"/>
  <c r="O243" i="11"/>
  <c r="O202" i="11"/>
  <c r="P111" i="11"/>
  <c r="P47" i="11"/>
  <c r="P338" i="11"/>
  <c r="P231" i="11"/>
  <c r="O89" i="11"/>
  <c r="O337" i="11"/>
  <c r="O189" i="11"/>
  <c r="O206" i="11"/>
  <c r="P625" i="11"/>
  <c r="P634" i="11"/>
  <c r="P674" i="11"/>
  <c r="O394" i="11"/>
  <c r="Q545" i="11"/>
  <c r="Q178" i="11"/>
  <c r="Q673" i="11"/>
  <c r="Q297" i="11"/>
  <c r="O702" i="11"/>
  <c r="O622" i="11"/>
  <c r="O112" i="11"/>
  <c r="O139" i="11"/>
  <c r="O242" i="11"/>
  <c r="O234" i="11"/>
  <c r="P542" i="11"/>
  <c r="P59" i="11"/>
  <c r="P137" i="11"/>
  <c r="P700" i="11"/>
  <c r="P256" i="11"/>
  <c r="Q412" i="11"/>
  <c r="Q38" i="11"/>
  <c r="Q516" i="11"/>
  <c r="Q614" i="11"/>
  <c r="Q674" i="11"/>
  <c r="O22" i="11"/>
  <c r="Q61" i="11"/>
  <c r="Q726" i="11"/>
  <c r="P35" i="11"/>
  <c r="O700" i="11"/>
  <c r="O37" i="11"/>
  <c r="O150" i="11"/>
  <c r="O268" i="11"/>
  <c r="O307" i="11"/>
  <c r="P242" i="11"/>
  <c r="P451" i="11"/>
  <c r="P140" i="11"/>
  <c r="P347" i="11"/>
  <c r="P258" i="11"/>
  <c r="O648" i="11"/>
  <c r="O101" i="11"/>
  <c r="O609" i="11"/>
  <c r="O633" i="11"/>
  <c r="Q625" i="11"/>
  <c r="Q599" i="11"/>
  <c r="Q686" i="11"/>
  <c r="Q348" i="11"/>
  <c r="Q649" i="11"/>
  <c r="J257" i="11"/>
  <c r="J582" i="11"/>
  <c r="I202" i="11"/>
  <c r="I257" i="11"/>
  <c r="I713" i="11"/>
  <c r="M257" i="11"/>
  <c r="M102" i="11"/>
  <c r="M365" i="11"/>
  <c r="M392" i="11"/>
  <c r="M702" i="11"/>
  <c r="M633" i="11"/>
  <c r="M89" i="11"/>
  <c r="M649" i="11"/>
  <c r="M26" i="11"/>
  <c r="M532" i="11"/>
  <c r="M609" i="11"/>
  <c r="M77" i="11"/>
  <c r="M402" i="11"/>
  <c r="M469" i="11"/>
  <c r="M48" i="11"/>
  <c r="M207" i="11"/>
  <c r="M254" i="11"/>
  <c r="M138" i="11"/>
  <c r="M47" i="11"/>
  <c r="M114" i="11"/>
  <c r="M464" i="11"/>
  <c r="M661" i="11"/>
  <c r="M22" i="11"/>
  <c r="M416" i="11"/>
  <c r="M568" i="11"/>
  <c r="M61" i="11"/>
  <c r="M521" i="11"/>
  <c r="M203" i="11"/>
  <c r="M245" i="11"/>
  <c r="M137" i="11"/>
  <c r="M112" i="11"/>
  <c r="M622" i="11"/>
  <c r="M581" i="11"/>
  <c r="M51" i="11"/>
  <c r="M613" i="11"/>
  <c r="N361" i="11"/>
  <c r="N38" i="11"/>
  <c r="N309" i="11"/>
  <c r="N99" i="11"/>
  <c r="N283" i="11"/>
  <c r="N647" i="11"/>
  <c r="N335" i="11"/>
  <c r="N387" i="11"/>
  <c r="N464" i="11"/>
  <c r="N257" i="11"/>
  <c r="N21" i="11"/>
  <c r="N438" i="11"/>
  <c r="N203" i="11"/>
  <c r="N294" i="11"/>
  <c r="N268" i="11"/>
  <c r="N59" i="11"/>
  <c r="N711" i="11"/>
  <c r="N80" i="11"/>
  <c r="N63" i="11"/>
  <c r="N414" i="11"/>
  <c r="N687" i="11"/>
  <c r="N281" i="11"/>
  <c r="N151" i="11"/>
  <c r="N426" i="11"/>
  <c r="N610" i="11"/>
  <c r="N367" i="11"/>
  <c r="N712" i="11"/>
  <c r="N22" i="11"/>
  <c r="N428" i="11"/>
  <c r="L257" i="11"/>
  <c r="L111" i="11"/>
  <c r="L650" i="11"/>
  <c r="L727" i="11"/>
  <c r="L124" i="11"/>
  <c r="L132" i="11"/>
  <c r="L205" i="11"/>
  <c r="L307" i="11"/>
  <c r="L287" i="11"/>
  <c r="L260" i="11"/>
  <c r="L505" i="11"/>
  <c r="L189" i="11"/>
  <c r="L113" i="11"/>
  <c r="L612" i="11"/>
  <c r="L415" i="11"/>
  <c r="L243" i="11"/>
  <c r="L699" i="11"/>
  <c r="L621" i="11"/>
  <c r="L26" i="11"/>
  <c r="L400" i="11"/>
  <c r="L479" i="11"/>
  <c r="L476" i="11"/>
  <c r="K429" i="11"/>
  <c r="K257" i="11"/>
  <c r="S257" i="11"/>
  <c r="R257" i="11"/>
  <c r="I73" i="11"/>
  <c r="I132" i="11"/>
  <c r="M34" i="11"/>
  <c r="M74" i="11"/>
  <c r="M467" i="11"/>
  <c r="M595" i="11"/>
  <c r="M116" i="11"/>
  <c r="M406" i="11"/>
  <c r="M232" i="11"/>
  <c r="M33" i="11"/>
  <c r="M50" i="11"/>
  <c r="M29" i="11"/>
  <c r="M530" i="11"/>
  <c r="M600" i="11"/>
  <c r="M391" i="11"/>
  <c r="M470" i="11"/>
  <c r="M468" i="11"/>
  <c r="M271" i="11"/>
  <c r="M646" i="11"/>
  <c r="M100" i="11"/>
  <c r="M625" i="11"/>
  <c r="M399" i="11"/>
  <c r="M439" i="11"/>
  <c r="M236" i="11"/>
  <c r="M542" i="11"/>
  <c r="M52" i="11"/>
  <c r="M427" i="11"/>
  <c r="M726" i="11"/>
  <c r="M339" i="11"/>
  <c r="M78" i="11"/>
  <c r="M712" i="11"/>
  <c r="M611" i="11"/>
  <c r="M404" i="11"/>
  <c r="M361" i="11"/>
  <c r="M490" i="11"/>
  <c r="M648" i="11"/>
  <c r="M294" i="11"/>
  <c r="M104" i="11"/>
  <c r="M405" i="11"/>
  <c r="M62" i="11"/>
  <c r="M79" i="11"/>
  <c r="M111" i="11"/>
  <c r="M293" i="11"/>
  <c r="M426" i="11"/>
  <c r="M347" i="11"/>
  <c r="M492" i="11"/>
  <c r="M334" i="11"/>
  <c r="M477" i="11"/>
  <c r="M424" i="11"/>
  <c r="M35" i="11"/>
  <c r="M217" i="11"/>
  <c r="M205" i="11"/>
  <c r="M244" i="11"/>
  <c r="M142" i="11"/>
  <c r="M126" i="11"/>
  <c r="M413" i="11"/>
  <c r="M724" i="11"/>
  <c r="M601" i="11"/>
  <c r="M517" i="11"/>
  <c r="M428" i="11"/>
  <c r="M555" i="11"/>
  <c r="M652" i="11"/>
  <c r="M519" i="11"/>
  <c r="M636" i="11"/>
  <c r="M88" i="11"/>
  <c r="M533" i="11"/>
  <c r="S637" i="11"/>
  <c r="S115" i="11"/>
  <c r="S217" i="11"/>
  <c r="S235" i="11"/>
  <c r="S282" i="11"/>
  <c r="S582" i="11"/>
  <c r="S417" i="11"/>
  <c r="S517" i="11"/>
  <c r="S570" i="11"/>
  <c r="S516" i="11"/>
  <c r="S54" i="11"/>
  <c r="S652" i="11"/>
  <c r="S297" i="11"/>
  <c r="S424" i="11"/>
  <c r="S601" i="11"/>
  <c r="S73" i="11"/>
  <c r="S597" i="11"/>
  <c r="S230" i="11"/>
  <c r="K602" i="11"/>
  <c r="K80" i="11"/>
  <c r="K321" i="11"/>
  <c r="J309" i="11"/>
  <c r="J623" i="11"/>
  <c r="J124" i="11"/>
  <c r="J495" i="11"/>
  <c r="I140" i="11"/>
  <c r="M438" i="11"/>
  <c r="M635" i="11"/>
  <c r="M602" i="11"/>
  <c r="M491" i="11"/>
  <c r="M152" i="11"/>
  <c r="M298" i="11"/>
  <c r="M465" i="11"/>
  <c r="M214" i="11"/>
  <c r="M620" i="11"/>
  <c r="M597" i="11"/>
  <c r="I321" i="11"/>
  <c r="M543" i="11"/>
  <c r="M201" i="11"/>
  <c r="M400" i="11"/>
  <c r="M129" i="11"/>
  <c r="M259" i="11"/>
  <c r="M308" i="11"/>
  <c r="M206" i="11"/>
  <c r="N348" i="11"/>
  <c r="N52" i="11"/>
  <c r="N388" i="11"/>
  <c r="N582" i="11"/>
  <c r="N53" i="11"/>
  <c r="N64" i="11"/>
  <c r="N504" i="11"/>
  <c r="N466" i="11"/>
  <c r="N150" i="11"/>
  <c r="N177" i="11"/>
  <c r="N178" i="11"/>
  <c r="N205" i="11"/>
  <c r="N231" i="11"/>
  <c r="M463" i="11"/>
  <c r="M21" i="11"/>
  <c r="M634" i="11"/>
  <c r="M653" i="11"/>
  <c r="M494" i="11"/>
  <c r="M650" i="11"/>
  <c r="M25" i="11"/>
  <c r="M367" i="11"/>
  <c r="M727" i="11"/>
  <c r="N568" i="11"/>
  <c r="O414" i="11"/>
  <c r="O568" i="11"/>
  <c r="O451" i="11"/>
  <c r="O338" i="11"/>
  <c r="O364" i="11"/>
  <c r="O255" i="11"/>
  <c r="O698" i="11"/>
  <c r="O76" i="11"/>
  <c r="O306" i="11"/>
  <c r="O79" i="11"/>
  <c r="O26" i="11"/>
  <c r="O333" i="11"/>
  <c r="O77" i="11"/>
  <c r="O406" i="11"/>
  <c r="O661" i="11"/>
  <c r="O129" i="11"/>
  <c r="O465" i="11"/>
  <c r="O34" i="11"/>
  <c r="O20" i="11"/>
  <c r="O439" i="11"/>
  <c r="O339" i="11"/>
  <c r="O78" i="11"/>
  <c r="O627" i="11"/>
  <c r="O102" i="11"/>
  <c r="O467" i="11"/>
  <c r="O647" i="11"/>
  <c r="O346" i="11"/>
  <c r="O74" i="11"/>
  <c r="O163" i="11"/>
  <c r="O581" i="11"/>
  <c r="O727" i="11"/>
  <c r="O600" i="11"/>
  <c r="O75" i="11"/>
  <c r="O635" i="11"/>
  <c r="O650" i="11"/>
  <c r="O36" i="11"/>
  <c r="O387" i="11"/>
  <c r="O582" i="11"/>
  <c r="O659" i="11"/>
  <c r="O244" i="11"/>
  <c r="O426" i="11"/>
  <c r="O389" i="11"/>
  <c r="O624" i="11"/>
  <c r="O85" i="11"/>
  <c r="O599" i="11"/>
  <c r="O28" i="11"/>
  <c r="O531" i="11"/>
  <c r="O23" i="11"/>
  <c r="O724" i="11"/>
  <c r="O728" i="11"/>
  <c r="O685" i="11"/>
  <c r="O209" i="11"/>
  <c r="O216" i="11"/>
  <c r="O284" i="11"/>
  <c r="O310" i="11"/>
  <c r="O494" i="11"/>
  <c r="O176" i="11"/>
  <c r="O152" i="11"/>
  <c r="O699" i="11"/>
  <c r="O479" i="11"/>
  <c r="O47" i="11"/>
  <c r="O138" i="11"/>
  <c r="O570" i="11"/>
  <c r="O214" i="11"/>
  <c r="O520" i="11"/>
  <c r="O401" i="11"/>
  <c r="O621" i="11"/>
  <c r="O53" i="11"/>
  <c r="O614" i="11"/>
  <c r="O597" i="11"/>
  <c r="O620" i="11"/>
  <c r="K244" i="11"/>
  <c r="M713" i="11"/>
  <c r="M362" i="11"/>
  <c r="M594" i="11"/>
  <c r="M626" i="11"/>
  <c r="M493" i="11"/>
  <c r="M163" i="11"/>
  <c r="M336" i="11"/>
  <c r="M451" i="11"/>
  <c r="M516" i="11"/>
  <c r="M452" i="11"/>
  <c r="M54" i="11"/>
  <c r="J368" i="11"/>
  <c r="M387" i="11"/>
  <c r="M306" i="11"/>
  <c r="M495" i="11"/>
  <c r="M130" i="11"/>
  <c r="M176" i="11"/>
  <c r="M268" i="11"/>
  <c r="M672" i="11"/>
  <c r="M216" i="11"/>
  <c r="N425" i="11"/>
  <c r="N418" i="11"/>
  <c r="N79" i="11"/>
  <c r="N413" i="11"/>
  <c r="N339" i="11"/>
  <c r="N346" i="11"/>
  <c r="N65" i="11"/>
  <c r="N297" i="11"/>
  <c r="N50" i="11"/>
  <c r="N163" i="11"/>
  <c r="N254" i="11"/>
  <c r="N269" i="11"/>
  <c r="N209" i="11"/>
  <c r="M412" i="11"/>
  <c r="M28" i="11"/>
  <c r="M614" i="11"/>
  <c r="M46" i="11"/>
  <c r="M503" i="11"/>
  <c r="M425" i="11"/>
  <c r="N392" i="11"/>
  <c r="M437" i="11"/>
  <c r="M531" i="11"/>
  <c r="P52" i="11"/>
  <c r="P215" i="11"/>
  <c r="P308" i="11"/>
  <c r="P283" i="11"/>
  <c r="P687" i="11"/>
  <c r="P492" i="11"/>
  <c r="P131" i="11"/>
  <c r="P293" i="11"/>
  <c r="P464" i="11"/>
  <c r="P360" i="11"/>
  <c r="P130" i="11"/>
  <c r="P125" i="11"/>
  <c r="P443" i="11"/>
  <c r="P48" i="11"/>
  <c r="P346" i="11"/>
  <c r="P115" i="11"/>
  <c r="P416" i="11"/>
  <c r="P208" i="11"/>
  <c r="P727" i="11"/>
  <c r="P533" i="11"/>
  <c r="P624" i="11"/>
  <c r="P400" i="11"/>
  <c r="P205" i="11"/>
  <c r="P298" i="11"/>
  <c r="P281" i="11"/>
  <c r="P673" i="11"/>
  <c r="P490" i="11"/>
  <c r="P555" i="11"/>
  <c r="P437" i="11"/>
  <c r="P476" i="11"/>
  <c r="P712" i="11"/>
  <c r="P544" i="11"/>
  <c r="P393" i="11"/>
  <c r="P87" i="11"/>
  <c r="P23" i="11"/>
  <c r="P361" i="11"/>
  <c r="P320" i="11"/>
  <c r="P284" i="11"/>
  <c r="P686" i="11"/>
  <c r="P217" i="11"/>
  <c r="P713" i="11"/>
  <c r="P33" i="11"/>
  <c r="P388" i="11"/>
  <c r="P367" i="11"/>
  <c r="P37" i="11"/>
  <c r="P569" i="11"/>
  <c r="P531" i="11"/>
  <c r="P424" i="11"/>
  <c r="P365" i="11"/>
  <c r="P178" i="11"/>
  <c r="P649" i="11"/>
  <c r="P88" i="11"/>
  <c r="P20" i="11"/>
  <c r="P386" i="11"/>
  <c r="P601" i="11"/>
  <c r="P570" i="11"/>
  <c r="P623" i="11"/>
  <c r="P427" i="11"/>
  <c r="P725" i="11"/>
  <c r="P621" i="11"/>
  <c r="P467" i="11"/>
  <c r="I141" i="11"/>
  <c r="I438" i="11"/>
  <c r="K206" i="11"/>
  <c r="I137" i="11"/>
  <c r="M348" i="11"/>
  <c r="M240" i="11"/>
  <c r="M685" i="11"/>
  <c r="M128" i="11"/>
  <c r="M256" i="11"/>
  <c r="M202" i="11"/>
  <c r="M24" i="11"/>
  <c r="M368" i="11"/>
  <c r="M627" i="11"/>
  <c r="I72" i="11"/>
  <c r="K65" i="11"/>
  <c r="N570" i="11"/>
  <c r="N633" i="11"/>
  <c r="N87" i="11"/>
  <c r="N338" i="11"/>
  <c r="N259" i="11"/>
  <c r="N609" i="11"/>
  <c r="N673" i="11"/>
  <c r="N234" i="11"/>
  <c r="N141" i="11"/>
  <c r="N242" i="11"/>
  <c r="N272" i="11"/>
  <c r="N662" i="11"/>
  <c r="N652" i="11"/>
  <c r="N597" i="11"/>
  <c r="N395" i="11"/>
  <c r="N202" i="11"/>
  <c r="N104" i="11"/>
  <c r="N634" i="11"/>
  <c r="N653" i="11"/>
  <c r="N701" i="11"/>
  <c r="N661" i="11"/>
  <c r="N520" i="11"/>
  <c r="N518" i="11"/>
  <c r="N530" i="11"/>
  <c r="N34" i="11"/>
  <c r="N61" i="11"/>
  <c r="N477" i="11"/>
  <c r="N236" i="11"/>
  <c r="N285" i="11"/>
  <c r="N29" i="11"/>
  <c r="N503" i="11"/>
  <c r="N126" i="11"/>
  <c r="N334" i="11"/>
  <c r="N495" i="11"/>
  <c r="N660" i="11"/>
  <c r="N89" i="11"/>
  <c r="N600" i="11"/>
  <c r="N75" i="11"/>
  <c r="N608" i="11"/>
  <c r="N636" i="11"/>
  <c r="N442" i="11"/>
  <c r="N25" i="11"/>
  <c r="N60" i="11"/>
  <c r="I206" i="11"/>
  <c r="M75" i="11"/>
  <c r="M87" i="11"/>
  <c r="J711" i="11"/>
  <c r="M637" i="11"/>
  <c r="M49" i="11"/>
  <c r="M228" i="11"/>
  <c r="M415" i="11"/>
  <c r="M596" i="11"/>
  <c r="M504" i="11"/>
  <c r="M131" i="11"/>
  <c r="M177" i="11"/>
  <c r="M272" i="11"/>
  <c r="M674" i="11"/>
  <c r="M230" i="11"/>
  <c r="N470" i="11"/>
  <c r="N400" i="11"/>
  <c r="N111" i="11"/>
  <c r="N88" i="11"/>
  <c r="N85" i="11"/>
  <c r="N115" i="11"/>
  <c r="N366" i="11"/>
  <c r="N607" i="11"/>
  <c r="N241" i="11"/>
  <c r="N260" i="11"/>
  <c r="N286" i="11"/>
  <c r="N215" i="11"/>
  <c r="M414" i="11"/>
  <c r="M450" i="11"/>
  <c r="M582" i="11"/>
  <c r="M418" i="11"/>
  <c r="M598" i="11"/>
  <c r="M309" i="11"/>
  <c r="M398" i="11"/>
  <c r="N35" i="11"/>
  <c r="N47" i="11"/>
  <c r="S333" i="11"/>
  <c r="N424" i="11"/>
  <c r="N467" i="11"/>
  <c r="L406" i="11"/>
  <c r="L600" i="11"/>
  <c r="L404" i="11"/>
  <c r="L392" i="11"/>
  <c r="L34" i="11"/>
  <c r="L725" i="11"/>
  <c r="L438" i="11"/>
  <c r="L337" i="11"/>
  <c r="L54" i="11"/>
  <c r="L59" i="11"/>
  <c r="L711" i="11"/>
  <c r="L599" i="11"/>
  <c r="L367" i="11"/>
  <c r="L467" i="11"/>
  <c r="L622" i="11"/>
  <c r="L646" i="11"/>
  <c r="Q517" i="11"/>
  <c r="Q201" i="11"/>
  <c r="Q713" i="11"/>
  <c r="Q306" i="11"/>
  <c r="K725" i="11"/>
  <c r="K635" i="11"/>
  <c r="K402" i="11"/>
  <c r="K469" i="11"/>
  <c r="K611" i="11"/>
  <c r="K360" i="11"/>
  <c r="K34" i="11"/>
  <c r="K79" i="11"/>
  <c r="K293" i="11"/>
  <c r="K346" i="11"/>
  <c r="K201" i="11"/>
  <c r="K76" i="11"/>
  <c r="K340" i="11"/>
  <c r="K597" i="11"/>
  <c r="K727" i="11"/>
  <c r="K476" i="11"/>
  <c r="K724" i="11"/>
  <c r="K412" i="11"/>
  <c r="K570" i="11"/>
  <c r="K406" i="11"/>
  <c r="K625" i="11"/>
  <c r="K85" i="11"/>
  <c r="K35" i="11"/>
  <c r="K112" i="11"/>
  <c r="K63" i="11"/>
  <c r="K393" i="11"/>
  <c r="K505" i="11"/>
  <c r="K503" i="11"/>
  <c r="K137" i="11"/>
  <c r="K582" i="11"/>
  <c r="K404" i="11"/>
  <c r="K702" i="11"/>
  <c r="K533" i="11"/>
  <c r="K627" i="11"/>
  <c r="K405" i="11"/>
  <c r="K726" i="11"/>
  <c r="K442" i="11"/>
  <c r="K529" i="11"/>
  <c r="K646" i="11"/>
  <c r="K386" i="11"/>
  <c r="K78" i="11"/>
  <c r="K38" i="11"/>
  <c r="K306" i="11"/>
  <c r="K60" i="11"/>
  <c r="K101" i="11"/>
  <c r="K492" i="11"/>
  <c r="K490" i="11"/>
  <c r="K463" i="11"/>
  <c r="K700" i="11"/>
  <c r="K152" i="11"/>
  <c r="K452" i="11"/>
  <c r="K411" i="11"/>
  <c r="K633" i="11"/>
  <c r="K598" i="11"/>
  <c r="K437" i="11"/>
  <c r="K520" i="11"/>
  <c r="K439" i="11"/>
  <c r="K401" i="11"/>
  <c r="K102" i="11"/>
  <c r="K37" i="11"/>
  <c r="K48" i="11"/>
  <c r="K389" i="11"/>
  <c r="K51" i="11"/>
  <c r="K103" i="11"/>
  <c r="K347" i="11"/>
  <c r="K359" i="11"/>
  <c r="K392" i="11"/>
  <c r="K235" i="11"/>
  <c r="K544" i="11"/>
  <c r="K438" i="11"/>
  <c r="K443" i="11"/>
  <c r="K465" i="11"/>
  <c r="K608" i="11"/>
  <c r="K532" i="11"/>
  <c r="K415" i="11"/>
  <c r="K659" i="11"/>
  <c r="K453" i="11"/>
  <c r="K414" i="11"/>
  <c r="K115" i="11"/>
  <c r="K104" i="11"/>
  <c r="K390" i="11"/>
  <c r="K52" i="11"/>
  <c r="K349" i="11"/>
  <c r="K54" i="11"/>
  <c r="K388" i="11"/>
  <c r="K129" i="11"/>
  <c r="K230" i="11"/>
  <c r="K243" i="11"/>
  <c r="K441" i="11"/>
  <c r="K711" i="11"/>
  <c r="K649" i="11"/>
  <c r="K647" i="11"/>
  <c r="K661" i="11"/>
  <c r="K729" i="11"/>
  <c r="K336" i="11"/>
  <c r="K25" i="11"/>
  <c r="K28" i="11"/>
  <c r="K216" i="11"/>
  <c r="K125" i="11"/>
  <c r="K413" i="11"/>
  <c r="K620" i="11"/>
  <c r="K232" i="11"/>
  <c r="K298" i="11"/>
  <c r="K281" i="11"/>
  <c r="K131" i="11"/>
  <c r="K399" i="11"/>
  <c r="K581" i="11"/>
  <c r="K517" i="11"/>
  <c r="K651" i="11"/>
  <c r="K660" i="11"/>
  <c r="K712" i="11"/>
  <c r="K607" i="11"/>
  <c r="K400" i="11"/>
  <c r="K348" i="11"/>
  <c r="K364" i="11"/>
  <c r="K337" i="11"/>
  <c r="K46" i="11"/>
  <c r="K26" i="11"/>
  <c r="K207" i="11"/>
  <c r="K394" i="11"/>
  <c r="K701" i="11"/>
  <c r="K568" i="11"/>
  <c r="K126" i="11"/>
  <c r="K228" i="11"/>
  <c r="K297" i="11"/>
  <c r="K272" i="11"/>
  <c r="K139" i="11"/>
  <c r="K491" i="11"/>
  <c r="K271" i="11"/>
  <c r="K531" i="11"/>
  <c r="K62" i="11"/>
  <c r="K254" i="11"/>
  <c r="K142" i="11"/>
  <c r="K231" i="11"/>
  <c r="K464" i="11"/>
  <c r="K467" i="11"/>
  <c r="K59" i="11"/>
  <c r="K385" i="11"/>
  <c r="K74" i="11"/>
  <c r="K240" i="11"/>
  <c r="K333" i="11"/>
  <c r="K21" i="11"/>
  <c r="K202" i="11"/>
  <c r="K20" i="11"/>
  <c r="K610" i="11"/>
  <c r="K662" i="11"/>
  <c r="K130" i="11"/>
  <c r="K208" i="11"/>
  <c r="K296" i="11"/>
  <c r="K150" i="11"/>
  <c r="K114" i="11"/>
  <c r="K470" i="11"/>
  <c r="K233" i="11"/>
  <c r="K466" i="11"/>
  <c r="K53" i="11"/>
  <c r="K89" i="11"/>
  <c r="K61" i="11"/>
  <c r="K111" i="11"/>
  <c r="K269" i="11"/>
  <c r="K255" i="11"/>
  <c r="K652" i="11"/>
  <c r="K416" i="11"/>
  <c r="K138" i="11"/>
  <c r="K204" i="11"/>
  <c r="K295" i="11"/>
  <c r="K270" i="11"/>
  <c r="K176" i="11"/>
  <c r="K623" i="11"/>
  <c r="K47" i="11"/>
  <c r="K626" i="11"/>
  <c r="K294" i="11"/>
  <c r="K622" i="11"/>
  <c r="K268" i="11"/>
  <c r="K151" i="11"/>
  <c r="K516" i="11"/>
  <c r="K612" i="11"/>
  <c r="K256" i="11"/>
  <c r="K673" i="11"/>
  <c r="K286" i="11"/>
  <c r="K241" i="11"/>
  <c r="K672" i="11"/>
  <c r="K234" i="11"/>
  <c r="K417" i="11"/>
  <c r="K140" i="11"/>
  <c r="K479" i="11"/>
  <c r="K215" i="11"/>
  <c r="K477" i="11"/>
  <c r="K596" i="11"/>
  <c r="K100" i="11"/>
  <c r="K128" i="11"/>
  <c r="K713" i="11"/>
  <c r="K203" i="11"/>
  <c r="K334" i="11"/>
  <c r="K75" i="11"/>
  <c r="K440" i="11"/>
  <c r="K205" i="11"/>
  <c r="K600" i="11"/>
  <c r="K427" i="11"/>
  <c r="K307" i="11"/>
  <c r="K87" i="11"/>
  <c r="K395" i="11"/>
  <c r="K687" i="11"/>
  <c r="K543" i="11"/>
  <c r="K636" i="11"/>
  <c r="K609" i="11"/>
  <c r="K178" i="11"/>
  <c r="K365" i="11"/>
  <c r="K569" i="11"/>
  <c r="K189" i="11"/>
  <c r="K367" i="11"/>
  <c r="K50" i="11"/>
  <c r="K362" i="11"/>
  <c r="K132" i="11"/>
  <c r="K521" i="11"/>
  <c r="K728" i="11"/>
  <c r="K285" i="11"/>
  <c r="K245" i="11"/>
  <c r="K335" i="11"/>
  <c r="K64" i="11"/>
  <c r="K425" i="11"/>
  <c r="K495" i="11"/>
  <c r="K282" i="11"/>
  <c r="K368" i="11"/>
  <c r="K699" i="11"/>
  <c r="K27" i="11"/>
  <c r="K450" i="11"/>
  <c r="K209" i="11"/>
  <c r="K601" i="11"/>
  <c r="K363" i="11"/>
  <c r="K614" i="11"/>
  <c r="K99" i="11"/>
  <c r="K33" i="11"/>
  <c r="K494" i="11"/>
  <c r="K637" i="11"/>
  <c r="K98" i="11"/>
  <c r="K424" i="11"/>
  <c r="K398" i="11"/>
  <c r="K648" i="11"/>
  <c r="K116" i="11"/>
  <c r="K387" i="11"/>
  <c r="K308" i="11"/>
  <c r="K320" i="11"/>
  <c r="K685" i="11"/>
  <c r="K599" i="11"/>
  <c r="K451" i="11"/>
  <c r="K214" i="11"/>
  <c r="K361" i="11"/>
  <c r="K338" i="11"/>
  <c r="K22" i="11"/>
  <c r="K124" i="11"/>
  <c r="K624" i="11"/>
  <c r="K653" i="11"/>
  <c r="K493" i="11"/>
  <c r="K236" i="11"/>
  <c r="K284" i="11"/>
  <c r="K258" i="11"/>
  <c r="K141" i="11"/>
  <c r="K504" i="11"/>
  <c r="K595" i="11"/>
  <c r="K403" i="11"/>
  <c r="K260" i="11"/>
  <c r="K163" i="11"/>
  <c r="K545" i="11"/>
  <c r="K594" i="11"/>
  <c r="K468" i="11"/>
  <c r="K366" i="11"/>
  <c r="K391" i="11"/>
  <c r="K339" i="11"/>
  <c r="K24" i="11"/>
  <c r="K177" i="11"/>
  <c r="K418" i="11"/>
  <c r="K650" i="11"/>
  <c r="K229" i="11"/>
  <c r="K283" i="11"/>
  <c r="K49" i="11"/>
  <c r="K23" i="11"/>
  <c r="K88" i="11"/>
  <c r="K73" i="11"/>
  <c r="K309" i="11"/>
  <c r="K77" i="11"/>
  <c r="K29" i="11"/>
  <c r="K519" i="11"/>
  <c r="K86" i="11"/>
  <c r="K217" i="11"/>
  <c r="K310" i="11"/>
  <c r="K613" i="11"/>
  <c r="K518" i="11"/>
  <c r="K113" i="11"/>
  <c r="K428" i="11"/>
  <c r="K259" i="11"/>
  <c r="K36" i="11"/>
  <c r="K542" i="11"/>
  <c r="K686" i="11"/>
  <c r="K698" i="11"/>
  <c r="K634" i="11"/>
  <c r="J415" i="11"/>
  <c r="J142" i="11"/>
  <c r="J569" i="11"/>
  <c r="J65" i="11"/>
  <c r="J339" i="11"/>
  <c r="J613" i="11"/>
  <c r="J468" i="11"/>
  <c r="J598" i="11"/>
  <c r="J390" i="11"/>
  <c r="J532" i="11"/>
  <c r="J203" i="11"/>
  <c r="J209" i="11"/>
  <c r="J595" i="11"/>
  <c r="J359" i="11"/>
  <c r="J348" i="11"/>
  <c r="J36" i="11"/>
  <c r="J128" i="11"/>
  <c r="J685" i="11"/>
  <c r="J294" i="11"/>
  <c r="J282" i="11"/>
  <c r="J652" i="11"/>
  <c r="J272" i="11"/>
  <c r="J297" i="11"/>
  <c r="J139" i="11"/>
  <c r="J205" i="11"/>
  <c r="J389" i="11"/>
  <c r="J674" i="11"/>
  <c r="J176" i="11"/>
  <c r="J285" i="11"/>
  <c r="J78" i="11"/>
  <c r="J395" i="11"/>
  <c r="J672" i="11"/>
  <c r="J34" i="11"/>
  <c r="J673" i="11"/>
  <c r="J151" i="11"/>
  <c r="J150" i="11"/>
  <c r="J138" i="11"/>
  <c r="J404" i="11"/>
  <c r="J141" i="11"/>
  <c r="J363" i="11"/>
  <c r="J660" i="11"/>
  <c r="I385" i="11"/>
  <c r="I702" i="11"/>
  <c r="I98" i="11"/>
  <c r="I440" i="11"/>
  <c r="I338" i="11"/>
  <c r="I637" i="11"/>
  <c r="I115" i="11"/>
  <c r="I504" i="11"/>
  <c r="I726" i="11"/>
  <c r="I35" i="11"/>
  <c r="I491" i="11"/>
  <c r="I87" i="11"/>
  <c r="I700" i="11"/>
  <c r="I426" i="11"/>
  <c r="I335" i="11"/>
  <c r="I201" i="11"/>
  <c r="I416" i="11"/>
  <c r="I114" i="11"/>
  <c r="I51" i="11"/>
  <c r="I607" i="11"/>
  <c r="I569" i="11"/>
  <c r="I519" i="11"/>
  <c r="I698" i="11"/>
  <c r="I437" i="11"/>
  <c r="I392" i="11"/>
  <c r="I609" i="11"/>
  <c r="I505" i="11"/>
  <c r="I272" i="11"/>
  <c r="I207" i="11"/>
  <c r="I243" i="11"/>
  <c r="I125" i="11"/>
  <c r="I285" i="11"/>
  <c r="I176" i="11"/>
  <c r="I469" i="11"/>
  <c r="I468" i="11"/>
  <c r="I293" i="11"/>
  <c r="I490" i="11"/>
  <c r="I203" i="11"/>
  <c r="I242" i="11"/>
  <c r="I124" i="11"/>
  <c r="I178" i="11"/>
  <c r="I391" i="11"/>
  <c r="I451" i="11"/>
  <c r="I729" i="11"/>
  <c r="I425" i="11"/>
  <c r="I673" i="11"/>
  <c r="I297" i="11"/>
  <c r="I364" i="11"/>
  <c r="I232" i="11"/>
  <c r="I699" i="11"/>
  <c r="I463" i="11"/>
  <c r="I236" i="11"/>
  <c r="I177" i="11"/>
  <c r="I308" i="11"/>
  <c r="I492" i="11"/>
  <c r="J86" i="11"/>
  <c r="J131" i="11"/>
  <c r="I48" i="11"/>
  <c r="J114" i="11"/>
  <c r="I286" i="11"/>
  <c r="I259" i="11"/>
  <c r="J60" i="11"/>
  <c r="J428" i="11"/>
  <c r="J234" i="11"/>
  <c r="S100" i="11"/>
  <c r="S359" i="11"/>
  <c r="S228" i="11"/>
  <c r="S609" i="11"/>
  <c r="S521" i="11"/>
  <c r="S215" i="11"/>
  <c r="S702" i="11"/>
  <c r="S293" i="11"/>
  <c r="S492" i="11"/>
  <c r="S469" i="11"/>
  <c r="S255" i="11"/>
  <c r="I271" i="11"/>
  <c r="I59" i="11"/>
  <c r="S75" i="11"/>
  <c r="S594" i="11"/>
  <c r="J600" i="11"/>
  <c r="J608" i="11"/>
  <c r="I503" i="11"/>
  <c r="J178" i="11"/>
  <c r="I268" i="11"/>
  <c r="J202" i="11"/>
  <c r="J346" i="11"/>
  <c r="S386" i="11"/>
  <c r="I229" i="11"/>
  <c r="J387" i="11"/>
  <c r="J233" i="11"/>
  <c r="J51" i="11"/>
  <c r="S52" i="11"/>
  <c r="S413" i="11"/>
  <c r="S77" i="11"/>
  <c r="S232" i="11"/>
  <c r="S728" i="11"/>
  <c r="S599" i="11"/>
  <c r="S398" i="11"/>
  <c r="S140" i="11"/>
  <c r="S467" i="11"/>
  <c r="S270" i="11"/>
  <c r="I296" i="11"/>
  <c r="S22" i="11"/>
  <c r="S85" i="11"/>
  <c r="J73" i="11"/>
  <c r="I216" i="11"/>
  <c r="I163" i="11"/>
  <c r="I649" i="11"/>
  <c r="I256" i="11"/>
  <c r="J398" i="11"/>
  <c r="J321" i="11"/>
  <c r="I52" i="11"/>
  <c r="J335" i="11"/>
  <c r="I62" i="11"/>
  <c r="I270" i="11"/>
  <c r="J116" i="11"/>
  <c r="J163" i="11"/>
  <c r="S241" i="11"/>
  <c r="S258" i="11"/>
  <c r="S131" i="11"/>
  <c r="S347" i="11"/>
  <c r="S519" i="11"/>
  <c r="S533" i="11"/>
  <c r="S336" i="11"/>
  <c r="S366" i="11"/>
  <c r="S114" i="11"/>
  <c r="S150" i="11"/>
  <c r="S99" i="11"/>
  <c r="S334" i="11"/>
  <c r="S64" i="11"/>
  <c r="S27" i="11"/>
  <c r="S296" i="11"/>
  <c r="S271" i="11"/>
  <c r="S543" i="11"/>
  <c r="S610" i="11"/>
  <c r="S411" i="11"/>
  <c r="S611" i="11"/>
  <c r="S494" i="11"/>
  <c r="S636" i="11"/>
  <c r="S729" i="11"/>
  <c r="S712" i="11"/>
  <c r="S394" i="11"/>
  <c r="S385" i="11"/>
  <c r="S33" i="11"/>
  <c r="S28" i="11"/>
  <c r="S76" i="11"/>
  <c r="S493" i="11"/>
  <c r="S439" i="11"/>
  <c r="S393" i="11"/>
  <c r="S36" i="11"/>
  <c r="S202" i="11"/>
  <c r="S602" i="11"/>
  <c r="S727" i="11"/>
  <c r="S348" i="11"/>
  <c r="S724" i="11"/>
  <c r="S391" i="11"/>
  <c r="S389" i="11"/>
  <c r="S203" i="11"/>
  <c r="S686" i="11"/>
  <c r="S294" i="11"/>
  <c r="S269" i="11"/>
  <c r="S368" i="11"/>
  <c r="S387" i="11"/>
  <c r="S34" i="11"/>
  <c r="S254" i="11"/>
  <c r="S490" i="11"/>
  <c r="S428" i="11"/>
  <c r="S598" i="11"/>
  <c r="S635" i="11"/>
  <c r="S451" i="11"/>
  <c r="S699" i="11"/>
  <c r="S700" i="11"/>
  <c r="S88" i="11"/>
  <c r="S466" i="11"/>
  <c r="S404" i="11"/>
  <c r="S74" i="11"/>
  <c r="S338" i="11"/>
  <c r="S62" i="11"/>
  <c r="S206" i="11"/>
  <c r="S685" i="11"/>
  <c r="S288" i="11"/>
  <c r="S308" i="11"/>
  <c r="S49" i="11"/>
  <c r="S403" i="11"/>
  <c r="S608" i="11"/>
  <c r="S242" i="11"/>
  <c r="S555" i="11"/>
  <c r="S468" i="11"/>
  <c r="S414" i="11"/>
  <c r="S614" i="11"/>
  <c r="S532" i="11"/>
  <c r="S607" i="11"/>
  <c r="S426" i="11"/>
  <c r="S65" i="11"/>
  <c r="S568" i="11"/>
  <c r="S711" i="11"/>
  <c r="S465" i="11"/>
  <c r="S50" i="11"/>
  <c r="S367" i="11"/>
  <c r="S20" i="11"/>
  <c r="S287" i="11"/>
  <c r="S152" i="11"/>
  <c r="S60" i="11"/>
  <c r="S634" i="11"/>
  <c r="S132" i="11"/>
  <c r="S127" i="11"/>
  <c r="S620" i="11"/>
  <c r="S244" i="11"/>
  <c r="S463" i="11"/>
  <c r="S698" i="11"/>
  <c r="S390" i="11"/>
  <c r="S477" i="11"/>
  <c r="S24" i="11"/>
  <c r="S335" i="11"/>
  <c r="S453" i="11"/>
  <c r="S401" i="11"/>
  <c r="S673" i="11"/>
  <c r="S651" i="11"/>
  <c r="S646" i="11"/>
  <c r="S412" i="11"/>
  <c r="S340" i="11"/>
  <c r="S59" i="11"/>
  <c r="S48" i="11"/>
  <c r="S425" i="11"/>
  <c r="S61" i="11"/>
  <c r="S37" i="11"/>
  <c r="S286" i="11"/>
  <c r="S141" i="11"/>
  <c r="S701" i="11"/>
  <c r="S337" i="11"/>
  <c r="S128" i="11"/>
  <c r="S400" i="11"/>
  <c r="S470" i="11"/>
  <c r="S163" i="11"/>
  <c r="S650" i="11"/>
  <c r="S47" i="11"/>
  <c r="S306" i="11"/>
  <c r="S633" i="11"/>
  <c r="S130" i="11"/>
  <c r="S29" i="11"/>
  <c r="S361" i="11"/>
  <c r="S35" i="11"/>
  <c r="S659" i="11"/>
  <c r="S399" i="11"/>
  <c r="S267" i="11"/>
  <c r="S544" i="11"/>
  <c r="S125" i="11"/>
  <c r="S545" i="11"/>
  <c r="S363" i="11"/>
  <c r="S256" i="11"/>
  <c r="S25" i="11"/>
  <c r="S687" i="11"/>
  <c r="S285" i="11"/>
  <c r="S137" i="11"/>
  <c r="S623" i="11"/>
  <c r="S530" i="11"/>
  <c r="S124" i="11"/>
  <c r="S622" i="11"/>
  <c r="S450" i="11"/>
  <c r="S138" i="11"/>
  <c r="S595" i="11"/>
  <c r="S112" i="11"/>
  <c r="S440" i="11"/>
  <c r="S142" i="11"/>
  <c r="S612" i="11"/>
  <c r="S111" i="11"/>
  <c r="S207" i="11"/>
  <c r="S104" i="11"/>
  <c r="S116" i="11"/>
  <c r="S229" i="11"/>
  <c r="S21" i="11"/>
  <c r="S79" i="11"/>
  <c r="S101" i="11"/>
  <c r="S38" i="11"/>
  <c r="S674" i="11"/>
  <c r="S284" i="11"/>
  <c r="S129" i="11"/>
  <c r="S86" i="11"/>
  <c r="S415" i="11"/>
  <c r="S505" i="11"/>
  <c r="S661" i="11"/>
  <c r="S405" i="11"/>
  <c r="S126" i="11"/>
  <c r="S581" i="11"/>
  <c r="S233" i="11"/>
  <c r="S240" i="11"/>
  <c r="S63" i="11"/>
  <c r="S443" i="11"/>
  <c r="S189" i="11"/>
  <c r="S51" i="11"/>
  <c r="S491" i="11"/>
  <c r="S283" i="11"/>
  <c r="S503" i="11"/>
  <c r="S625" i="11"/>
  <c r="S495" i="11"/>
  <c r="J101" i="11"/>
  <c r="S208" i="11"/>
  <c r="S46" i="11"/>
  <c r="S320" i="11"/>
  <c r="S243" i="11"/>
  <c r="I530" i="11"/>
  <c r="I80" i="11"/>
  <c r="I130" i="11"/>
  <c r="J627" i="11"/>
  <c r="S388" i="11"/>
  <c r="S236" i="11"/>
  <c r="S479" i="11"/>
  <c r="S613" i="11"/>
  <c r="S529" i="11"/>
  <c r="S151" i="11"/>
  <c r="S649" i="11"/>
  <c r="S272" i="11"/>
  <c r="I294" i="11"/>
  <c r="J189" i="11"/>
  <c r="S23" i="11"/>
  <c r="I24" i="11"/>
  <c r="S89" i="11"/>
  <c r="S395" i="11"/>
  <c r="R749" i="11"/>
  <c r="E13" i="11" s="1"/>
  <c r="J555" i="11"/>
  <c r="J725" i="11"/>
  <c r="J626" i="11"/>
  <c r="J269" i="11"/>
  <c r="I404" i="11"/>
  <c r="I360" i="11"/>
  <c r="I78" i="11"/>
  <c r="I662" i="11"/>
  <c r="J648" i="11"/>
  <c r="I282" i="11"/>
  <c r="J479" i="11"/>
  <c r="J206" i="11"/>
  <c r="S626" i="11"/>
  <c r="S98" i="11"/>
  <c r="S596" i="11"/>
  <c r="S209" i="11"/>
  <c r="S713" i="11"/>
  <c r="S392" i="11"/>
  <c r="S672" i="11"/>
  <c r="I101" i="11"/>
  <c r="I346" i="11"/>
  <c r="I674" i="11"/>
  <c r="J306" i="11"/>
  <c r="S362" i="11"/>
  <c r="I233" i="11"/>
  <c r="I131" i="11"/>
  <c r="I228" i="11"/>
  <c r="J519" i="11"/>
  <c r="J437" i="11"/>
  <c r="J503" i="11"/>
  <c r="S72" i="11"/>
  <c r="S452" i="11"/>
  <c r="S662" i="11"/>
  <c r="S438" i="11"/>
  <c r="S177" i="11"/>
  <c r="S464" i="11"/>
  <c r="S281" i="11"/>
  <c r="J229" i="11"/>
  <c r="I25" i="11"/>
  <c r="S87" i="11"/>
  <c r="J607" i="11"/>
  <c r="S621" i="11"/>
  <c r="N245" i="11"/>
  <c r="N469" i="11"/>
  <c r="N393" i="11"/>
  <c r="N347" i="11"/>
  <c r="N406" i="11"/>
  <c r="N650" i="11"/>
  <c r="N702" i="11"/>
  <c r="N27" i="11"/>
  <c r="N365" i="11"/>
  <c r="N293" i="11"/>
  <c r="N626" i="11"/>
  <c r="N440" i="11"/>
  <c r="N127" i="11"/>
  <c r="N235" i="11"/>
  <c r="N232" i="11"/>
  <c r="N307" i="11"/>
  <c r="N284" i="11"/>
  <c r="N532" i="11"/>
  <c r="N140" i="11"/>
  <c r="N282" i="11"/>
  <c r="N612" i="11"/>
  <c r="N519" i="11"/>
  <c r="N337" i="11"/>
  <c r="N394" i="11"/>
  <c r="N103" i="11"/>
  <c r="N270" i="11"/>
  <c r="N363" i="11"/>
  <c r="N594" i="11"/>
  <c r="N581" i="11"/>
  <c r="N415" i="11"/>
  <c r="N727" i="11"/>
  <c r="N517" i="11"/>
  <c r="N463" i="11"/>
  <c r="N73" i="11"/>
  <c r="N391" i="11"/>
  <c r="N359" i="11"/>
  <c r="N622" i="11"/>
  <c r="N725" i="11"/>
  <c r="N20" i="11"/>
  <c r="N390" i="11"/>
  <c r="N531" i="11"/>
  <c r="N256" i="11"/>
  <c r="N217" i="11"/>
  <c r="N208" i="11"/>
  <c r="N216" i="11"/>
  <c r="N255" i="11"/>
  <c r="N698" i="11"/>
  <c r="N128" i="11"/>
  <c r="N258" i="11"/>
  <c r="N54" i="11"/>
  <c r="N620" i="11"/>
  <c r="N621" i="11"/>
  <c r="N401" i="11"/>
  <c r="N24" i="11"/>
  <c r="N306" i="11"/>
  <c r="N385" i="11"/>
  <c r="N26" i="11"/>
  <c r="N601" i="11"/>
  <c r="N98" i="11"/>
  <c r="N333" i="11"/>
  <c r="N112" i="11"/>
  <c r="N595" i="11"/>
  <c r="N189" i="11"/>
  <c r="N207" i="11"/>
  <c r="N204" i="11"/>
  <c r="N206" i="11"/>
  <c r="N243" i="11"/>
  <c r="N295" i="11"/>
  <c r="N124" i="11"/>
  <c r="N244" i="11"/>
  <c r="N529" i="11"/>
  <c r="N443" i="11"/>
  <c r="N450" i="11"/>
  <c r="N724" i="11"/>
  <c r="N398" i="11"/>
  <c r="N336" i="11"/>
  <c r="N72" i="11"/>
  <c r="N402" i="11"/>
  <c r="N635" i="11"/>
  <c r="N613" i="11"/>
  <c r="N114" i="11"/>
  <c r="N113" i="11"/>
  <c r="N33" i="11"/>
  <c r="N437" i="11"/>
  <c r="O116" i="11"/>
  <c r="O424" i="11"/>
  <c r="O87" i="11"/>
  <c r="O178" i="11"/>
  <c r="O725" i="11"/>
  <c r="O476" i="11"/>
  <c r="O391" i="11"/>
  <c r="O64" i="11"/>
  <c r="O569" i="11"/>
  <c r="O367" i="11"/>
  <c r="P517" i="11"/>
  <c r="P366" i="11"/>
  <c r="P201" i="11"/>
  <c r="Q463" i="11"/>
  <c r="Q439" i="11"/>
  <c r="Q78" i="11"/>
  <c r="Q361" i="11"/>
  <c r="Q392" i="11"/>
  <c r="Q25" i="11"/>
  <c r="Q490" i="11"/>
  <c r="Q543" i="11"/>
  <c r="Q427" i="11"/>
  <c r="Q466" i="11"/>
  <c r="Q398" i="11"/>
  <c r="Q334" i="11"/>
  <c r="Q362" i="11"/>
  <c r="L598" i="11"/>
  <c r="L477" i="11"/>
  <c r="L27" i="11"/>
  <c r="L65" i="11"/>
  <c r="L698" i="11"/>
  <c r="L98" i="11"/>
  <c r="L104" i="11"/>
  <c r="J424" i="11"/>
  <c r="J21" i="11"/>
  <c r="J46" i="11"/>
  <c r="J35" i="11"/>
  <c r="J74" i="11"/>
  <c r="J439" i="11"/>
  <c r="T749" i="11"/>
  <c r="E15" i="11" s="1"/>
  <c r="J366" i="11"/>
  <c r="J333" i="11"/>
  <c r="J463" i="11"/>
  <c r="J713" i="11"/>
  <c r="J651" i="11"/>
  <c r="J442" i="11"/>
  <c r="J64" i="11"/>
  <c r="J622" i="11"/>
  <c r="J386" i="11"/>
  <c r="J52" i="11"/>
  <c r="J401" i="11"/>
  <c r="J712" i="11"/>
  <c r="J599" i="11"/>
  <c r="J24" i="11"/>
  <c r="J491" i="11"/>
  <c r="J596" i="11"/>
  <c r="J687" i="11"/>
  <c r="J230" i="11"/>
  <c r="J260" i="11"/>
  <c r="J140" i="11"/>
  <c r="J98" i="11"/>
  <c r="J245" i="11"/>
  <c r="J286" i="11"/>
  <c r="J413" i="11"/>
  <c r="J113" i="11"/>
  <c r="J403" i="11"/>
  <c r="J443" i="11"/>
  <c r="J686" i="11"/>
  <c r="J258" i="11"/>
  <c r="J132" i="11"/>
  <c r="J241" i="11"/>
  <c r="J288" i="11"/>
  <c r="J427" i="11"/>
  <c r="J87" i="11"/>
  <c r="J112" i="11"/>
  <c r="J425" i="11"/>
  <c r="J402" i="11"/>
  <c r="J362" i="11"/>
  <c r="J727" i="11"/>
  <c r="J467" i="11"/>
  <c r="J418" i="11"/>
  <c r="J614" i="11"/>
  <c r="J364" i="11"/>
  <c r="J99" i="11"/>
  <c r="J529" i="11"/>
  <c r="J440" i="11"/>
  <c r="J37" i="11"/>
  <c r="J394" i="11"/>
  <c r="J624" i="11"/>
  <c r="J216" i="11"/>
  <c r="J406" i="11"/>
  <c r="J334" i="11"/>
  <c r="J29" i="11"/>
  <c r="J612" i="11"/>
  <c r="J698" i="11"/>
  <c r="J392" i="11"/>
  <c r="J347" i="11"/>
  <c r="J115" i="11"/>
  <c r="J700" i="11"/>
  <c r="J336" i="11"/>
  <c r="J54" i="11"/>
  <c r="J476" i="11"/>
  <c r="J23" i="11"/>
  <c r="J493" i="11"/>
  <c r="J281" i="11"/>
  <c r="J308" i="11"/>
  <c r="J581" i="11"/>
  <c r="J49" i="11"/>
  <c r="J637" i="11"/>
  <c r="J724" i="11"/>
  <c r="J38" i="11"/>
  <c r="J450" i="11"/>
  <c r="J611" i="11"/>
  <c r="J89" i="11"/>
  <c r="J438" i="11"/>
  <c r="J63" i="11"/>
  <c r="J367" i="11"/>
  <c r="J25" i="11"/>
  <c r="J268" i="11"/>
  <c r="J295" i="11"/>
  <c r="J236" i="11"/>
  <c r="J307" i="11"/>
  <c r="J270" i="11"/>
  <c r="J494" i="11"/>
  <c r="J452" i="11"/>
  <c r="J127" i="11"/>
  <c r="J126" i="11"/>
  <c r="J244" i="11"/>
  <c r="J516" i="11"/>
  <c r="J520" i="11"/>
  <c r="J702" i="11"/>
  <c r="J204" i="11"/>
  <c r="J48" i="11"/>
  <c r="J26" i="11"/>
  <c r="J649" i="11"/>
  <c r="J103" i="11"/>
  <c r="J661" i="11"/>
  <c r="J33" i="11"/>
  <c r="J412" i="11"/>
  <c r="J609" i="11"/>
  <c r="J102" i="11"/>
  <c r="J602" i="11"/>
  <c r="J28" i="11"/>
  <c r="J85" i="11"/>
  <c r="J243" i="11"/>
  <c r="J256" i="11"/>
  <c r="J235" i="11"/>
  <c r="J232" i="11"/>
  <c r="J296" i="11"/>
  <c r="J259" i="11"/>
  <c r="J492" i="11"/>
  <c r="J320" i="11"/>
  <c r="J545" i="11"/>
  <c r="J129" i="11"/>
  <c r="J255" i="11"/>
  <c r="J464" i="11"/>
  <c r="J466" i="11"/>
  <c r="J659" i="11"/>
  <c r="J518" i="11"/>
  <c r="J75" i="11"/>
  <c r="J228" i="11"/>
  <c r="J254" i="11"/>
  <c r="J310" i="11"/>
  <c r="J429" i="11"/>
  <c r="J125" i="11"/>
  <c r="J271" i="11"/>
  <c r="J53" i="11"/>
  <c r="J530" i="11"/>
  <c r="J728" i="11"/>
  <c r="J470" i="11"/>
  <c r="J635" i="11"/>
  <c r="J469" i="11"/>
  <c r="J414" i="11"/>
  <c r="J662" i="11"/>
  <c r="J391" i="11"/>
  <c r="J400" i="11"/>
  <c r="J393" i="11"/>
  <c r="J152" i="11"/>
  <c r="J544" i="11"/>
  <c r="J231" i="11"/>
  <c r="J287" i="11"/>
  <c r="J490" i="11"/>
  <c r="J543" i="11"/>
  <c r="J601" i="11"/>
  <c r="J451" i="11"/>
  <c r="J699" i="11"/>
  <c r="J701" i="11"/>
  <c r="J646" i="11"/>
  <c r="J88" i="11"/>
  <c r="J47" i="11"/>
  <c r="J531" i="11"/>
  <c r="J416" i="11"/>
  <c r="J100" i="11"/>
  <c r="J594" i="11"/>
  <c r="J201" i="11"/>
  <c r="J240" i="11"/>
  <c r="J570" i="11"/>
  <c r="J293" i="11"/>
  <c r="J137" i="11"/>
  <c r="J79" i="11"/>
  <c r="J217" i="11"/>
  <c r="J208" i="11"/>
  <c r="J283" i="11"/>
  <c r="J242" i="11"/>
  <c r="J411" i="11"/>
  <c r="J298" i="11"/>
  <c r="J542" i="11"/>
  <c r="J477" i="11"/>
  <c r="J625" i="11"/>
  <c r="J62" i="11"/>
  <c r="J72" i="11"/>
  <c r="J417" i="11"/>
  <c r="J130" i="11"/>
  <c r="J177" i="11"/>
  <c r="J365" i="11"/>
  <c r="J59" i="11"/>
  <c r="J349" i="11"/>
  <c r="J653" i="11"/>
  <c r="J61" i="11"/>
  <c r="J385" i="11"/>
  <c r="J104" i="11"/>
  <c r="J568" i="11"/>
  <c r="J517" i="11"/>
  <c r="J76" i="11"/>
  <c r="J620" i="11"/>
  <c r="J22" i="11"/>
  <c r="J207" i="11"/>
  <c r="J284" i="11"/>
  <c r="J405" i="11"/>
  <c r="J111" i="11"/>
  <c r="J338" i="11"/>
  <c r="J729" i="11"/>
  <c r="J726" i="11"/>
  <c r="J621" i="11"/>
  <c r="J50" i="11"/>
  <c r="J521" i="11"/>
  <c r="J441" i="11"/>
  <c r="J20" i="11"/>
  <c r="J337" i="11"/>
  <c r="J647" i="11"/>
  <c r="J633" i="11"/>
  <c r="J340" i="11"/>
  <c r="J80" i="11"/>
  <c r="J27" i="11"/>
  <c r="J504" i="11"/>
  <c r="J650" i="11"/>
  <c r="J399" i="11"/>
  <c r="J77" i="11"/>
  <c r="I477" i="11"/>
  <c r="I398" i="11"/>
  <c r="I439" i="11"/>
  <c r="I614" i="11"/>
  <c r="I387" i="11"/>
  <c r="I27" i="11"/>
  <c r="I470" i="11"/>
  <c r="I594" i="11"/>
  <c r="I450" i="11"/>
  <c r="I99" i="11"/>
  <c r="I390" i="11"/>
  <c r="I621" i="11"/>
  <c r="I724" i="11"/>
  <c r="I334" i="11"/>
  <c r="I284" i="11"/>
  <c r="I269" i="11"/>
  <c r="I60" i="11"/>
  <c r="I258" i="11"/>
  <c r="I234" i="11"/>
  <c r="I687" i="11"/>
  <c r="I209" i="11"/>
  <c r="I241" i="11"/>
  <c r="I139" i="11"/>
  <c r="I545" i="11"/>
  <c r="I138" i="11"/>
  <c r="I113" i="11"/>
  <c r="I365" i="11"/>
  <c r="I529" i="11"/>
  <c r="I476" i="11"/>
  <c r="I636" i="11"/>
  <c r="I306" i="11"/>
  <c r="I337" i="11"/>
  <c r="I65" i="11"/>
  <c r="I412" i="11"/>
  <c r="I363" i="11"/>
  <c r="I651" i="11"/>
  <c r="I516" i="11"/>
  <c r="I400" i="11"/>
  <c r="I627" i="11"/>
  <c r="I623" i="11"/>
  <c r="I399" i="11"/>
  <c r="I405" i="11"/>
  <c r="I281" i="11"/>
  <c r="I26" i="11"/>
  <c r="I467" i="11"/>
  <c r="I230" i="11"/>
  <c r="I685" i="11"/>
  <c r="I295" i="11"/>
  <c r="I189" i="11"/>
  <c r="I544" i="11"/>
  <c r="I283" i="11"/>
  <c r="I600" i="11"/>
  <c r="I347" i="11"/>
  <c r="I602" i="11"/>
  <c r="I442" i="11"/>
  <c r="I728" i="11"/>
  <c r="I50" i="11"/>
  <c r="I49" i="11"/>
  <c r="I34" i="11"/>
  <c r="I111" i="11"/>
  <c r="I625" i="11"/>
  <c r="I517" i="11"/>
  <c r="I443" i="11"/>
  <c r="I647" i="11"/>
  <c r="I53" i="11"/>
  <c r="I388" i="11"/>
  <c r="I626" i="11"/>
  <c r="I493" i="11"/>
  <c r="I686" i="11"/>
  <c r="I362" i="11"/>
  <c r="I36" i="11"/>
  <c r="I85" i="11"/>
  <c r="I599" i="11"/>
  <c r="I659" i="11"/>
  <c r="I339" i="11"/>
  <c r="I401" i="11"/>
  <c r="I596" i="11"/>
  <c r="I64" i="11"/>
  <c r="I465" i="11"/>
  <c r="I74" i="11"/>
  <c r="I88" i="11"/>
  <c r="I28" i="11"/>
  <c r="I612" i="11"/>
  <c r="I570" i="11"/>
  <c r="I597" i="11"/>
  <c r="I33" i="11"/>
  <c r="I661" i="11"/>
  <c r="I427" i="11"/>
  <c r="I100" i="11"/>
  <c r="I611" i="11"/>
  <c r="I61" i="11"/>
  <c r="I555" i="11"/>
  <c r="I215" i="11"/>
  <c r="I77" i="11"/>
  <c r="I633" i="11"/>
  <c r="I287" i="11"/>
  <c r="I320" i="11"/>
  <c r="I208" i="11"/>
  <c r="I255" i="11"/>
  <c r="I152" i="11"/>
  <c r="I129" i="11"/>
  <c r="I310" i="11"/>
  <c r="I104" i="11"/>
  <c r="I479" i="11"/>
  <c r="I366" i="11"/>
  <c r="I598" i="11"/>
  <c r="I521" i="11"/>
  <c r="I452" i="11"/>
  <c r="I518" i="11"/>
  <c r="I595" i="11"/>
  <c r="I367" i="11"/>
  <c r="I333" i="11"/>
  <c r="I21" i="11"/>
  <c r="I402" i="11"/>
  <c r="I406" i="11"/>
  <c r="I89" i="11"/>
  <c r="I47" i="11"/>
  <c r="I601" i="11"/>
  <c r="I542" i="11"/>
  <c r="I288" i="11"/>
  <c r="I532" i="11"/>
  <c r="I424" i="11"/>
  <c r="I235" i="11"/>
  <c r="I204" i="11"/>
  <c r="I254" i="11"/>
  <c r="I151" i="11"/>
  <c r="I128" i="11"/>
  <c r="I309" i="11"/>
  <c r="I150" i="11"/>
  <c r="I205" i="11"/>
  <c r="I394" i="11"/>
  <c r="I725" i="11"/>
  <c r="I393" i="11"/>
  <c r="I581" i="11"/>
  <c r="I79" i="11"/>
  <c r="I20" i="11"/>
  <c r="I22" i="11"/>
  <c r="I652" i="11"/>
  <c r="I622" i="11"/>
  <c r="I359" i="11"/>
  <c r="I624" i="11"/>
  <c r="I634" i="11"/>
  <c r="I441" i="11"/>
  <c r="I116" i="11"/>
  <c r="I214" i="11"/>
  <c r="I349" i="11"/>
  <c r="I495" i="11"/>
  <c r="I37" i="11"/>
  <c r="I613" i="11"/>
  <c r="I494" i="11"/>
  <c r="I231" i="11"/>
  <c r="I245" i="11"/>
  <c r="I127" i="11"/>
  <c r="I260" i="11"/>
  <c r="I348" i="11"/>
  <c r="I531" i="11"/>
  <c r="I727" i="11"/>
  <c r="I453" i="11"/>
  <c r="I711" i="11"/>
  <c r="I415" i="11"/>
  <c r="I389" i="11"/>
  <c r="I29" i="11"/>
  <c r="I646" i="11"/>
  <c r="I648" i="11"/>
  <c r="I413" i="11"/>
  <c r="I568" i="11"/>
  <c r="I520" i="11"/>
  <c r="I361" i="11"/>
  <c r="I112" i="11"/>
  <c r="I672" i="11"/>
  <c r="I395" i="11"/>
  <c r="I712" i="11"/>
  <c r="I417" i="11"/>
  <c r="I217" i="11"/>
  <c r="I307" i="11"/>
  <c r="I244" i="11"/>
  <c r="I142" i="11"/>
  <c r="I126" i="11"/>
  <c r="I418" i="11"/>
  <c r="I102" i="11"/>
  <c r="I610" i="11"/>
  <c r="I403" i="11"/>
  <c r="I336" i="11"/>
  <c r="I466" i="11"/>
  <c r="I701" i="11"/>
  <c r="I650" i="11"/>
  <c r="I63" i="11"/>
  <c r="I660" i="11"/>
  <c r="I86" i="11"/>
  <c r="I46" i="11"/>
  <c r="I414" i="11"/>
  <c r="I543" i="11"/>
  <c r="I54" i="11"/>
  <c r="I38" i="11"/>
  <c r="I340" i="11"/>
  <c r="I429" i="11"/>
  <c r="I533" i="11"/>
  <c r="I103" i="11"/>
  <c r="I582" i="11"/>
  <c r="I635" i="11"/>
  <c r="I23" i="11"/>
  <c r="I620" i="11"/>
  <c r="I653" i="11"/>
  <c r="I76" i="11"/>
  <c r="I464" i="11"/>
  <c r="I75" i="11"/>
  <c r="I267" i="11"/>
  <c r="I428" i="11"/>
  <c r="I298" i="11"/>
  <c r="I368" i="11"/>
  <c r="I411" i="11"/>
  <c r="J215" i="11"/>
  <c r="J388" i="11"/>
  <c r="J465" i="11"/>
  <c r="J634" i="11"/>
  <c r="J426" i="11"/>
  <c r="J610" i="11"/>
  <c r="J533" i="11"/>
  <c r="J361" i="11"/>
  <c r="J360" i="11"/>
  <c r="J453" i="11"/>
  <c r="Q387" i="11"/>
  <c r="O293" i="11"/>
  <c r="O336" i="11"/>
  <c r="Q401" i="11"/>
  <c r="Q613" i="11"/>
  <c r="Q659" i="11"/>
  <c r="K530" i="11"/>
  <c r="K426" i="11"/>
  <c r="K621" i="11"/>
  <c r="Q413" i="11"/>
  <c r="Q464" i="11"/>
  <c r="Q701" i="11"/>
  <c r="Q442" i="11"/>
  <c r="Q749" i="11" l="1"/>
  <c r="E10" i="11" s="1"/>
  <c r="P749" i="11"/>
  <c r="E12" i="11" s="1"/>
  <c r="U187" i="11"/>
  <c r="M749" i="11"/>
  <c r="E6" i="11" s="1"/>
  <c r="L749" i="11"/>
  <c r="E7" i="11" s="1"/>
  <c r="N749" i="11"/>
  <c r="E9" i="11" s="1"/>
  <c r="U566" i="11"/>
  <c r="U501" i="11"/>
  <c r="U174" i="11"/>
  <c r="U357" i="11"/>
  <c r="U213" i="11"/>
  <c r="U292" i="11"/>
  <c r="U448" i="11"/>
  <c r="U279" i="11"/>
  <c r="U709" i="11"/>
  <c r="U683" i="11"/>
  <c r="U109" i="11"/>
  <c r="K749" i="11"/>
  <c r="E4" i="11" s="1"/>
  <c r="U474" i="11"/>
  <c r="U331" i="11"/>
  <c r="U200" i="11"/>
  <c r="U70" i="11"/>
  <c r="U83" i="11"/>
  <c r="E11" i="11"/>
  <c r="U318" i="11"/>
  <c r="S749" i="11"/>
  <c r="U266" i="11"/>
  <c r="U618" i="11"/>
  <c r="O749" i="11"/>
  <c r="E8" i="11" s="1"/>
  <c r="U514" i="11"/>
  <c r="U239" i="11"/>
  <c r="U305" i="11"/>
  <c r="U370" i="11"/>
  <c r="U605" i="11"/>
  <c r="U396" i="11"/>
  <c r="U657" i="11"/>
  <c r="U488" i="11"/>
  <c r="U344" i="11"/>
  <c r="U540" i="11"/>
  <c r="U722" i="11"/>
  <c r="U592" i="11"/>
  <c r="U435" i="11"/>
  <c r="U44" i="11"/>
  <c r="U670" i="11"/>
  <c r="U409" i="11"/>
  <c r="U422" i="11"/>
  <c r="U527" i="11"/>
  <c r="J749" i="11"/>
  <c r="E5" i="11" s="1"/>
  <c r="U96" i="11"/>
  <c r="U122" i="11"/>
  <c r="U135" i="11"/>
  <c r="U553" i="11"/>
  <c r="U644" i="11"/>
  <c r="U696" i="11"/>
  <c r="U735" i="11"/>
  <c r="U631" i="11"/>
  <c r="U57" i="11"/>
  <c r="U579" i="11"/>
  <c r="U252" i="11"/>
  <c r="U148" i="11"/>
  <c r="U31" i="11"/>
  <c r="I749" i="11"/>
  <c r="E16" i="11" s="1"/>
  <c r="U161" i="11"/>
  <c r="U226" i="11"/>
  <c r="U461" i="11"/>
  <c r="E17" i="11" l="1"/>
  <c r="E14" i="11"/>
  <c r="U749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7CEB8D25-518A-4D87-918C-EE91816271E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0E606369-EB2F-46A5-A7E5-5CDBDB0553C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4529814A-D280-4F52-8B67-6036462C008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0CCB1B20-8E0E-4437-80DF-5994A97870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43B05297-57B5-4C1D-8F5F-A094A00E0C2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CFB856D5-B74A-4C14-8AAE-43984B6F9D7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614BFE56-17A9-4277-92F6-8DF2B502958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448827A3-8FCA-4E0A-9B34-AF8F5579B03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8DB662DC-AA8D-413E-81D7-B43D8040732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AA2E6069-C434-40A4-85F6-4296BE2D204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8ACAEEC9-1B52-44D9-8CD6-5619DDD4D6F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20" authorId="0" shapeId="0" xr:uid="{EAA8FAB6-45BE-4957-AE8B-BFDFD92487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3" authorId="0" shapeId="0" xr:uid="{EF893334-B626-4AFF-812D-8CC8A1F25F4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6" authorId="0" shapeId="0" xr:uid="{AB4670A7-A8E5-46F6-A3E0-F6D9C6138F4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" authorId="0" shapeId="0" xr:uid="{E4551EBA-0CDD-4A04-BA89-58C1EF0D3C2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50" authorId="0" shapeId="0" xr:uid="{8D4910E8-71FA-40A3-83CB-EBCEDC390A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3" authorId="0" shapeId="0" xr:uid="{5991A4A6-ED33-4AC6-B841-034D9EB0AEF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8" authorId="0" shapeId="0" xr:uid="{3F76B935-4AE3-4206-92D5-694485611F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41" authorId="0" shapeId="0" xr:uid="{F99BC4D9-4307-49D8-934A-1FD70175D60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5" authorId="0" shapeId="0" xr:uid="{1BF54648-0A50-4B79-A7A2-1BF427F3167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8" authorId="0" shapeId="0" xr:uid="{21A29FC6-31B0-4C17-AB26-D8E5792F7E6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11" authorId="0" shapeId="0" xr:uid="{A23750F9-CB08-4435-B1C0-18568E22D7E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4" authorId="0" shapeId="0" xr:uid="{FBE5B06B-2A7C-46EF-ACA0-6F65B9A000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6" authorId="0" shapeId="0" xr:uid="{6ECEA4AC-510C-47F8-ACCC-D6138DA0097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9" authorId="0" shapeId="0" xr:uid="{0DBE0098-4E0E-4FEE-9D20-363C4EAFA46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4" authorId="0" shapeId="0" xr:uid="{C94FE47C-1A3D-45AA-A680-D13C799B629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7" authorId="0" shapeId="0" xr:uid="{000C7D46-2A95-488A-99C4-FE04D040E20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4F198F9E-CC6A-4FAB-8774-7BA60ABCAB2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52" authorId="0" shapeId="0" xr:uid="{98604826-1B04-4156-9C75-D63FD7D275B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<sst xmlns="http://schemas.openxmlformats.org/spreadsheetml/2006/main" count="2207" uniqueCount="769">
  <si>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</si>
  <si>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</si>
  <si>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</si>
  <si>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</si>
  <si>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</si>
  <si>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</si>
  <si>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</si>
  <si>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</si>
  <si>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</si>
  <si>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</si>
  <si>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</si>
  <si>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</si>
  <si>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</si>
  <si>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</si>
  <si>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</si>
  <si>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</si>
  <si>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</si>
  <si>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</si>
  <si>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</si>
  <si>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</si>
  <si>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</si>
  <si>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</si>
  <si>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</si>
  <si>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</si>
  <si>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</si>
  <si>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</si>
  <si>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</si>
  <si>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</si>
  <si>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</si>
  <si>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</si>
  <si>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</si>
  <si>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</si>
  <si>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</si>
  <si>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</si>
  <si>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Match:</t>
  </si>
  <si>
    <t>Wind</t>
  </si>
  <si>
    <t>Non-scoring events</t>
  </si>
  <si>
    <t>Pos</t>
  </si>
  <si>
    <t>Name</t>
  </si>
  <si>
    <t>Club</t>
  </si>
  <si>
    <t>Perf.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</si>
  <si>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</si>
  <si>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</si>
  <si>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</si>
  <si>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</si>
  <si>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</si>
  <si>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</si>
  <si>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</si>
  <si>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</si>
  <si>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</si>
  <si>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</si>
  <si>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</si>
  <si>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</si>
  <si>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</si>
  <si>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</si>
  <si>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</si>
  <si>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</si>
  <si>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</si>
  <si>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</si>
  <si>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</si>
  <si>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</si>
  <si>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</si>
  <si>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</si>
  <si>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</si>
  <si>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</si>
  <si>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</si>
  <si>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</si>
  <si>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</si>
  <si>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</si>
  <si>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</si>
  <si>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</si>
  <si>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</si>
  <si>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</si>
  <si>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</si>
  <si>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</si>
  <si>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</si>
  <si>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</si>
  <si>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</si>
  <si>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</si>
  <si>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</si>
  <si>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</si>
  <si>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</si>
  <si>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</si>
  <si>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</si>
  <si>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</si>
  <si>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</si>
  <si>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</si>
  <si>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</si>
  <si>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</si>
  <si>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</si>
  <si>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</si>
  <si>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</si>
  <si>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</si>
  <si>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</si>
  <si>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</si>
  <si>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</si>
  <si>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</si>
  <si>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</si>
  <si>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</si>
  <si>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</si>
  <si>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</si>
  <si>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</si>
  <si>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</si>
  <si>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</si>
  <si>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</si>
  <si>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</si>
  <si>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</si>
  <si>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</si>
  <si>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</si>
  <si>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</si>
  <si>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</si>
  <si>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</si>
  <si>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</si>
  <si>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</si>
  <si>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</si>
  <si>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</si>
  <si>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</si>
  <si>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</si>
  <si>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</si>
  <si>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</si>
  <si>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</si>
  <si>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</si>
  <si>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</si>
  <si>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</si>
  <si>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</si>
  <si>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</si>
  <si>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</si>
  <si>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</si>
  <si>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</si>
  <si>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</si>
  <si>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</si>
  <si>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</si>
  <si>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</si>
  <si>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</si>
  <si>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</si>
  <si>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</si>
  <si>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</si>
  <si>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</si>
  <si>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</si>
  <si>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</si>
  <si>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</si>
  <si>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</si>
  <si>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</si>
  <si>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</si>
  <si>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</si>
  <si>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</si>
  <si>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</si>
  <si>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</si>
  <si>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</si>
  <si>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</si>
  <si>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</si>
  <si>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</si>
  <si>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</si>
  <si>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4x300</t>
  </si>
  <si>
    <t>Boys 4x300m</t>
  </si>
  <si>
    <t>Girls 4x300m</t>
  </si>
  <si>
    <t>Venue Brighton</t>
  </si>
  <si>
    <t>Joe Hickey</t>
  </si>
  <si>
    <t>Joseph Payling</t>
  </si>
  <si>
    <t>Harry Chapman</t>
  </si>
  <si>
    <t>Luca Mindel</t>
  </si>
  <si>
    <t>Samuel Trotman</t>
  </si>
  <si>
    <t>Rainbow Love</t>
  </si>
  <si>
    <t>Casper Dennis</t>
  </si>
  <si>
    <t>Remy Louis</t>
  </si>
  <si>
    <t>Molly Jones</t>
  </si>
  <si>
    <t>Eliza Barry</t>
  </si>
  <si>
    <t>Flossy Hallam</t>
  </si>
  <si>
    <t>Fernanda Wolfson</t>
  </si>
  <si>
    <t>Jasmine Clarke-Walker</t>
  </si>
  <si>
    <t xml:space="preserve">Sophie Breeze </t>
  </si>
  <si>
    <t>Anna Westbury</t>
  </si>
  <si>
    <t>Sunshine Love</t>
  </si>
  <si>
    <t>Sophia Witchell</t>
  </si>
  <si>
    <t>Izzy Docwra</t>
  </si>
  <si>
    <t>Emily Hosmer</t>
  </si>
  <si>
    <t xml:space="preserve">200m </t>
  </si>
  <si>
    <t>200m</t>
  </si>
  <si>
    <t>100m</t>
  </si>
  <si>
    <t xml:space="preserve">800m </t>
  </si>
  <si>
    <t>LEW</t>
  </si>
  <si>
    <t>Henry Bromham</t>
  </si>
  <si>
    <t>Harley Saunders-Neate</t>
  </si>
  <si>
    <t>Rafael Selby</t>
  </si>
  <si>
    <t>Austin Mathews</t>
  </si>
  <si>
    <t>Milo Hilborne</t>
  </si>
  <si>
    <t>Oliver Aylward</t>
  </si>
  <si>
    <t>Archie Oates</t>
  </si>
  <si>
    <t>Arlo Betts</t>
  </si>
  <si>
    <t>Ander Hunton</t>
  </si>
  <si>
    <t>Alfie Biggle</t>
  </si>
  <si>
    <t>Joe Mensah</t>
  </si>
  <si>
    <t>Lewis Williams</t>
  </si>
  <si>
    <t>Dylan Walker</t>
  </si>
  <si>
    <t>Matthew Porter</t>
  </si>
  <si>
    <t>800m</t>
  </si>
  <si>
    <t>Dhian Patel</t>
  </si>
  <si>
    <t>Tristan Rogers</t>
  </si>
  <si>
    <t>CRA</t>
  </si>
  <si>
    <t>Aiden Larkin</t>
  </si>
  <si>
    <t>Olivia Henham</t>
  </si>
  <si>
    <t>Sophie Smith</t>
  </si>
  <si>
    <t>Antalia Cole</t>
  </si>
  <si>
    <t xml:space="preserve">Isabella Buchanan </t>
  </si>
  <si>
    <t>Kitty Morgan</t>
  </si>
  <si>
    <t>Lily Manning</t>
  </si>
  <si>
    <t>Ava Morrissy</t>
  </si>
  <si>
    <t>Katie Cole</t>
  </si>
  <si>
    <t xml:space="preserve">Florence Tewkesbury </t>
  </si>
  <si>
    <t>Amelia Skelton</t>
  </si>
  <si>
    <t>Mia Lennard</t>
  </si>
  <si>
    <t xml:space="preserve">Olivia Collins </t>
  </si>
  <si>
    <t>Samuel Kenn</t>
  </si>
  <si>
    <t>B&amp;H</t>
  </si>
  <si>
    <t>300m</t>
  </si>
  <si>
    <t>Louis Manning</t>
  </si>
  <si>
    <t xml:space="preserve">Felix Fowler </t>
  </si>
  <si>
    <t xml:space="preserve">100m </t>
  </si>
  <si>
    <t xml:space="preserve">Maribelle La Cock </t>
  </si>
  <si>
    <t xml:space="preserve">Pilar Ramos Yianacou </t>
  </si>
  <si>
    <t>Georgia McCrae</t>
  </si>
  <si>
    <t xml:space="preserve">Amelie Waller </t>
  </si>
  <si>
    <t xml:space="preserve">Fleur Vonderscher </t>
  </si>
  <si>
    <t>Neve Talbot</t>
  </si>
  <si>
    <t>Mia McGovern</t>
  </si>
  <si>
    <t>Bobbie Murray</t>
  </si>
  <si>
    <t>Emily Baldock</t>
  </si>
  <si>
    <t xml:space="preserve">Freya Mander </t>
  </si>
  <si>
    <t>Darcey Thomas</t>
  </si>
  <si>
    <t>Klara Novak Wightman</t>
  </si>
  <si>
    <t xml:space="preserve">Louis Ashworth </t>
  </si>
  <si>
    <t>George Urben</t>
  </si>
  <si>
    <t>Taylor Thom-Watts</t>
  </si>
  <si>
    <t xml:space="preserve">James Kane </t>
  </si>
  <si>
    <t>Felix Fowler</t>
  </si>
  <si>
    <t>Arthur Rogers</t>
  </si>
  <si>
    <t xml:space="preserve">Sam Gill </t>
  </si>
  <si>
    <t>Rex Hastings</t>
  </si>
  <si>
    <t xml:space="preserve">Amelie Hedger-Jones </t>
  </si>
  <si>
    <t>Mia Diacci</t>
  </si>
  <si>
    <t xml:space="preserve">Rosie Austin </t>
  </si>
  <si>
    <t>Florence Matten</t>
  </si>
  <si>
    <t>Cecilia Eke</t>
  </si>
  <si>
    <t>Gracie Fox</t>
  </si>
  <si>
    <t xml:space="preserve">Cecilia Eke </t>
  </si>
  <si>
    <t>Hannah Mervyn-Thomas</t>
  </si>
  <si>
    <t>Fleur Vonderscher</t>
  </si>
  <si>
    <t>Edwin Chapman</t>
  </si>
  <si>
    <t>Marlvin Mlalazi</t>
  </si>
  <si>
    <t>Cobey Buckley</t>
  </si>
  <si>
    <t>Caleb Buckley</t>
  </si>
  <si>
    <t>Alice Goring</t>
  </si>
  <si>
    <t>Sophie Duncan</t>
  </si>
  <si>
    <t>Ella Clark</t>
  </si>
  <si>
    <t>Sophie Shaw</t>
  </si>
  <si>
    <t>Annabel Axford</t>
  </si>
  <si>
    <t>Lucy Bryant</t>
  </si>
  <si>
    <t>Clementine Llewellyn-Slade</t>
  </si>
  <si>
    <t>Adanna Anah</t>
  </si>
  <si>
    <t>Amelie Whitehouse</t>
  </si>
  <si>
    <t>Ivy Barbary</t>
  </si>
  <si>
    <t>Imogen Clayson</t>
  </si>
  <si>
    <t>Evie Grobel</t>
  </si>
  <si>
    <t>Isabelle Mclaren</t>
  </si>
  <si>
    <t>Isabella Stannard</t>
  </si>
  <si>
    <t>Bethanie Gould</t>
  </si>
  <si>
    <t>Lily Warner</t>
  </si>
  <si>
    <t>Lydia Watts</t>
  </si>
  <si>
    <t>Chara Amankwaah</t>
  </si>
  <si>
    <t>Charlie Scoines</t>
  </si>
  <si>
    <t>TylerDavey</t>
  </si>
  <si>
    <t>Luke Ranner</t>
  </si>
  <si>
    <t>Ruben Ansell</t>
  </si>
  <si>
    <t>Olly Kelly</t>
  </si>
  <si>
    <t>Nathanael Craig</t>
  </si>
  <si>
    <t>Lewis Paige-Ward</t>
  </si>
  <si>
    <t>Beau Bulezuik</t>
  </si>
  <si>
    <t>Ryan Duff-Cole</t>
  </si>
  <si>
    <t>Jacob Carey</t>
  </si>
  <si>
    <t>Sienna Carey</t>
  </si>
  <si>
    <t>Lucy Stocker</t>
  </si>
  <si>
    <t>Bethany Jackson</t>
  </si>
  <si>
    <t>Charlotte Airey</t>
  </si>
  <si>
    <t>Alisa Krashchevych</t>
  </si>
  <si>
    <t>Ariella Bandara</t>
  </si>
  <si>
    <t>Joanna Nicholls</t>
  </si>
  <si>
    <t>HBS</t>
  </si>
  <si>
    <t>Dominic Clarke</t>
  </si>
  <si>
    <t>William Powell</t>
  </si>
  <si>
    <t xml:space="preserve">Tyler Davey </t>
  </si>
  <si>
    <t>Holly Longhurst</t>
  </si>
  <si>
    <t xml:space="preserve">Jessica Forsyth </t>
  </si>
  <si>
    <t>Madeline Lewis</t>
  </si>
  <si>
    <t>Seif El-Sakka</t>
  </si>
  <si>
    <t>PHX</t>
  </si>
  <si>
    <t>Dillon Mudie</t>
  </si>
  <si>
    <t>Ronnie Tregidga</t>
  </si>
  <si>
    <t>Gino Webb</t>
  </si>
  <si>
    <t>1500m</t>
  </si>
  <si>
    <t>India Price</t>
  </si>
  <si>
    <t>Stella Gambie</t>
  </si>
  <si>
    <t>Ava Pashley</t>
  </si>
  <si>
    <t>Jenaveve Lee</t>
  </si>
  <si>
    <t>Ava-Lim Carter</t>
  </si>
  <si>
    <t>Nefeli Karageorgi</t>
  </si>
  <si>
    <t>Eddie Rew</t>
  </si>
  <si>
    <t>Aidan Gallagher</t>
  </si>
  <si>
    <t>Rowan Kirby</t>
  </si>
  <si>
    <t>Nate Hope</t>
  </si>
  <si>
    <t>George Brewer</t>
  </si>
  <si>
    <t>Lauren Reynard</t>
  </si>
  <si>
    <t>Zofia Gryczewska </t>
  </si>
  <si>
    <t>Grace Bleach</t>
  </si>
  <si>
    <t>Orson Allen-Antunez</t>
  </si>
  <si>
    <t>EGD</t>
  </si>
  <si>
    <t>BIB</t>
  </si>
  <si>
    <t>498</t>
  </si>
  <si>
    <t>497</t>
  </si>
  <si>
    <t>496</t>
  </si>
  <si>
    <t>493</t>
  </si>
  <si>
    <t>714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</si>
  <si>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</si>
  <si>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</si>
  <si>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</si>
  <si>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</si>
  <si>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</si>
  <si>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</si>
  <si>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</si>
  <si>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</si>
  <si>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</si>
  <si>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730</t>
  </si>
  <si>
    <t>731</t>
  </si>
  <si>
    <t>732</t>
  </si>
  <si>
    <t>733</t>
  </si>
  <si>
    <t>734</t>
  </si>
  <si>
    <t>735</t>
  </si>
  <si>
    <t>738</t>
  </si>
  <si>
    <t>740</t>
  </si>
  <si>
    <t>741</t>
  </si>
  <si>
    <t>742</t>
  </si>
  <si>
    <t>744</t>
  </si>
  <si>
    <t>745</t>
  </si>
  <si>
    <t>746</t>
  </si>
  <si>
    <t>492</t>
  </si>
  <si>
    <t>491</t>
  </si>
  <si>
    <t>490</t>
  </si>
  <si>
    <t>489</t>
  </si>
  <si>
    <t>485</t>
  </si>
  <si>
    <t>484</t>
  </si>
  <si>
    <t>483</t>
  </si>
  <si>
    <t>482</t>
  </si>
  <si>
    <t>480</t>
  </si>
  <si>
    <t>479</t>
  </si>
  <si>
    <t>476</t>
  </si>
  <si>
    <t>475</t>
  </si>
  <si>
    <t>474</t>
  </si>
  <si>
    <t>473</t>
  </si>
  <si>
    <t>472</t>
  </si>
  <si>
    <t>470</t>
  </si>
  <si>
    <t>469</t>
  </si>
  <si>
    <t>468</t>
  </si>
  <si>
    <t>467</t>
  </si>
  <si>
    <t>466</t>
  </si>
  <si>
    <t>465</t>
  </si>
  <si>
    <t>464</t>
  </si>
  <si>
    <t>463</t>
  </si>
  <si>
    <t>Reuben Shewan</t>
  </si>
  <si>
    <t>Ivo Edgar</t>
  </si>
  <si>
    <t>Freddie Gay</t>
  </si>
  <si>
    <t>Frank James</t>
  </si>
  <si>
    <t>Max Gayle</t>
  </si>
  <si>
    <t>Sofia Snelling</t>
  </si>
  <si>
    <t>Isla Pearson</t>
  </si>
  <si>
    <t>Maya Stair</t>
  </si>
  <si>
    <t>Mila Dobson</t>
  </si>
  <si>
    <t>Mia Hollands</t>
  </si>
  <si>
    <t>Theo Franklin</t>
  </si>
  <si>
    <t>Charlie Read</t>
  </si>
  <si>
    <t>Finn Lagdon</t>
  </si>
  <si>
    <t>Zeki Ruso</t>
  </si>
  <si>
    <t>Bertie Cresswell</t>
  </si>
  <si>
    <t>Isla Leadbetter</t>
  </si>
  <si>
    <t>Eva-Betsy Taylor</t>
  </si>
  <si>
    <t>Piper Kelly</t>
  </si>
  <si>
    <t>Lydia Stockel</t>
  </si>
  <si>
    <t>Jenson Aston</t>
  </si>
  <si>
    <t>Arlo Barnes</t>
  </si>
  <si>
    <t>WDH</t>
  </si>
  <si>
    <t>Jesse Ogonedum</t>
  </si>
  <si>
    <t>Daniel Suarez Biberle</t>
  </si>
  <si>
    <t>Aidan Pringle</t>
  </si>
  <si>
    <t>Adam Meyer</t>
  </si>
  <si>
    <t>Archie Franklin</t>
  </si>
  <si>
    <t>Isaac Sweetman</t>
  </si>
  <si>
    <t>William Holloway</t>
  </si>
  <si>
    <t>Sonny Crisp</t>
  </si>
  <si>
    <t>Fletcher Howcroft</t>
  </si>
  <si>
    <t>Aaron Goldsmith</t>
  </si>
  <si>
    <t>Joshua Webster</t>
  </si>
  <si>
    <t>Jack Shires</t>
  </si>
  <si>
    <t>Xavier Bray</t>
  </si>
  <si>
    <t>Ted Messer</t>
  </si>
  <si>
    <t>Kristi Prifti</t>
  </si>
  <si>
    <t>Ayana Reid</t>
  </si>
  <si>
    <t>Georgia Lennard</t>
  </si>
  <si>
    <t>Chyna Wai</t>
  </si>
  <si>
    <t>Rosalie McMahon</t>
  </si>
  <si>
    <t>Amelie Paviour</t>
  </si>
  <si>
    <t>Chloe Sim</t>
  </si>
  <si>
    <t>Alicia Stone</t>
  </si>
  <si>
    <t>Sophie Cann</t>
  </si>
  <si>
    <t>Blythe Bray</t>
  </si>
  <si>
    <t>Oliwia Zietal</t>
  </si>
  <si>
    <t>EBR</t>
  </si>
  <si>
    <t>William Kean</t>
  </si>
  <si>
    <t>Charlie Waller</t>
  </si>
  <si>
    <t>Jack Diack</t>
  </si>
  <si>
    <t>Benjamin Farmer</t>
  </si>
  <si>
    <t>Ethan Rowen</t>
  </si>
  <si>
    <t>Jacob Harper</t>
  </si>
  <si>
    <t>Molly-Ann Clarke</t>
  </si>
  <si>
    <t>Jessica Diack</t>
  </si>
  <si>
    <t>Arwen Kean</t>
  </si>
  <si>
    <t>254</t>
  </si>
  <si>
    <t>92</t>
  </si>
  <si>
    <t>89</t>
  </si>
  <si>
    <t>87</t>
  </si>
  <si>
    <t>86</t>
  </si>
  <si>
    <t>85</t>
  </si>
  <si>
    <t>30</t>
  </si>
  <si>
    <t>271</t>
  </si>
  <si>
    <t>BOY+A3:E58S</t>
  </si>
  <si>
    <t>c</t>
  </si>
  <si>
    <t>e</t>
  </si>
  <si>
    <t>d</t>
  </si>
  <si>
    <t>cc</t>
  </si>
  <si>
    <t>12.1</t>
  </si>
  <si>
    <t>13.8</t>
  </si>
  <si>
    <t>15.3</t>
  </si>
  <si>
    <t>16.2</t>
  </si>
  <si>
    <t>l</t>
  </si>
  <si>
    <t>b</t>
  </si>
  <si>
    <t>f</t>
  </si>
  <si>
    <t>12.2</t>
  </si>
  <si>
    <t>12.6</t>
  </si>
  <si>
    <t>12.8</t>
  </si>
  <si>
    <t>13.4</t>
  </si>
  <si>
    <t>14.0</t>
  </si>
  <si>
    <t>14.8</t>
  </si>
  <si>
    <t>dd</t>
  </si>
  <si>
    <t>bb</t>
  </si>
  <si>
    <t>ll</t>
  </si>
  <si>
    <t>ff</t>
  </si>
  <si>
    <t>12.4</t>
  </si>
  <si>
    <t>14.4</t>
  </si>
  <si>
    <t>17.8</t>
  </si>
  <si>
    <t>38.0</t>
  </si>
  <si>
    <t>39.7</t>
  </si>
  <si>
    <t>g</t>
  </si>
  <si>
    <t>41.3</t>
  </si>
  <si>
    <t>41.4</t>
  </si>
  <si>
    <t>41.5</t>
  </si>
  <si>
    <t>41.6</t>
  </si>
  <si>
    <t>41.8</t>
  </si>
  <si>
    <t>a</t>
  </si>
  <si>
    <t>6=</t>
  </si>
  <si>
    <t>43.3</t>
  </si>
  <si>
    <t>y</t>
  </si>
  <si>
    <t>44.3</t>
  </si>
  <si>
    <t>46.1</t>
  </si>
  <si>
    <t>ee</t>
  </si>
  <si>
    <t>yy</t>
  </si>
  <si>
    <t>39.6</t>
  </si>
  <si>
    <t>44.9</t>
  </si>
  <si>
    <t>47.6</t>
  </si>
  <si>
    <t>h</t>
  </si>
  <si>
    <t>46.8</t>
  </si>
  <si>
    <t>42.9</t>
  </si>
  <si>
    <t>46.0</t>
  </si>
  <si>
    <t>54.5</t>
  </si>
  <si>
    <t>56.1</t>
  </si>
  <si>
    <t>46.4</t>
  </si>
  <si>
    <t>48.2</t>
  </si>
  <si>
    <t>49.0</t>
  </si>
  <si>
    <t>w</t>
  </si>
  <si>
    <t>37.47</t>
  </si>
  <si>
    <t>23.66</t>
  </si>
  <si>
    <t>20.77</t>
  </si>
  <si>
    <t>12.62</t>
  </si>
  <si>
    <t>20.85</t>
  </si>
  <si>
    <t>18.82</t>
  </si>
  <si>
    <t>18.81</t>
  </si>
  <si>
    <t>43.35</t>
  </si>
  <si>
    <t>35.60</t>
  </si>
  <si>
    <t>22.89</t>
  </si>
  <si>
    <t>ww</t>
  </si>
  <si>
    <t>19.48</t>
  </si>
  <si>
    <t>17.85</t>
  </si>
  <si>
    <t>11.19</t>
  </si>
  <si>
    <t>32.84</t>
  </si>
  <si>
    <t>24.61</t>
  </si>
  <si>
    <t>18.30</t>
  </si>
  <si>
    <t>17.82</t>
  </si>
  <si>
    <t>12.55</t>
  </si>
  <si>
    <t>27.02</t>
  </si>
  <si>
    <t>19.88</t>
  </si>
  <si>
    <t>12.33</t>
  </si>
  <si>
    <t>4.71</t>
  </si>
  <si>
    <t>4.37</t>
  </si>
  <si>
    <t>4.22</t>
  </si>
  <si>
    <t>4.16</t>
  </si>
  <si>
    <t>12.16</t>
  </si>
  <si>
    <t>3.16</t>
  </si>
  <si>
    <t>3.97</t>
  </si>
  <si>
    <t>3.89</t>
  </si>
  <si>
    <t>3.76</t>
  </si>
  <si>
    <t>7=</t>
  </si>
  <si>
    <t>3.70</t>
  </si>
  <si>
    <t>4.45</t>
  </si>
  <si>
    <t>4.18</t>
  </si>
  <si>
    <t>hh</t>
  </si>
  <si>
    <t>3.81</t>
  </si>
  <si>
    <t>3.74</t>
  </si>
  <si>
    <t>3.75</t>
  </si>
  <si>
    <t>3.61</t>
  </si>
  <si>
    <t>gg</t>
  </si>
  <si>
    <t>3.35</t>
  </si>
  <si>
    <t>3.21</t>
  </si>
  <si>
    <t>3.12</t>
  </si>
  <si>
    <t>1.69</t>
  </si>
  <si>
    <t>1.60</t>
  </si>
  <si>
    <t>1.50</t>
  </si>
  <si>
    <t>1.45</t>
  </si>
  <si>
    <t>1.35</t>
  </si>
  <si>
    <t>1.33</t>
  </si>
  <si>
    <t>1.30</t>
  </si>
  <si>
    <t>1.25</t>
  </si>
  <si>
    <t>2:15.9</t>
  </si>
  <si>
    <t>2:25.8</t>
  </si>
  <si>
    <t>2:27.6</t>
  </si>
  <si>
    <t>2:37.2</t>
  </si>
  <si>
    <t>2:39.7</t>
  </si>
  <si>
    <t>2:40.2</t>
  </si>
  <si>
    <t>2:41.4</t>
  </si>
  <si>
    <t>2:55.8</t>
  </si>
  <si>
    <t>2:25.0</t>
  </si>
  <si>
    <t>2:25.2</t>
  </si>
  <si>
    <t>2:33.9</t>
  </si>
  <si>
    <t>2:10.8</t>
  </si>
  <si>
    <t>2:11.6</t>
  </si>
  <si>
    <t>2:15.7</t>
  </si>
  <si>
    <t>2:17.7</t>
  </si>
  <si>
    <t>2:21.2</t>
  </si>
  <si>
    <t>2:21.5</t>
  </si>
  <si>
    <t>2:24.8</t>
  </si>
  <si>
    <t>aa</t>
  </si>
  <si>
    <t>2:19.4</t>
  </si>
  <si>
    <t>2:26.7</t>
  </si>
  <si>
    <t>2:29.8</t>
  </si>
  <si>
    <t>2:31.3</t>
  </si>
  <si>
    <t>2:31.6</t>
  </si>
  <si>
    <t>2:33.7</t>
  </si>
  <si>
    <t>13.9</t>
  </si>
  <si>
    <t>14,2</t>
  </si>
  <si>
    <t>14.3</t>
  </si>
  <si>
    <t>14.7</t>
  </si>
  <si>
    <t>15.0</t>
  </si>
  <si>
    <t>15.1</t>
  </si>
  <si>
    <t>13.2</t>
  </si>
  <si>
    <t>13.5</t>
  </si>
  <si>
    <t>14.5</t>
  </si>
  <si>
    <t>13.7</t>
  </si>
  <si>
    <t>14.9</t>
  </si>
  <si>
    <t>8=</t>
  </si>
  <si>
    <t>1=</t>
  </si>
  <si>
    <t>1-</t>
  </si>
  <si>
    <t>5=</t>
  </si>
  <si>
    <t>11.9</t>
  </si>
  <si>
    <t>12.3</t>
  </si>
  <si>
    <t>13.3</t>
  </si>
  <si>
    <t>12.0</t>
  </si>
  <si>
    <t>5.39</t>
  </si>
  <si>
    <t>5.29</t>
  </si>
  <si>
    <t>5.25</t>
  </si>
  <si>
    <t>4.55</t>
  </si>
  <si>
    <t>4.21</t>
  </si>
  <si>
    <t>4.11</t>
  </si>
  <si>
    <t>4.01</t>
  </si>
  <si>
    <t>4.47</t>
  </si>
  <si>
    <t>4.31</t>
  </si>
  <si>
    <t>3.67</t>
  </si>
  <si>
    <t>3.40</t>
  </si>
  <si>
    <t>3.11</t>
  </si>
  <si>
    <t>3.20</t>
  </si>
  <si>
    <t>2.50</t>
  </si>
  <si>
    <t>2.30</t>
  </si>
  <si>
    <t>2.20</t>
  </si>
  <si>
    <t>2.40</t>
  </si>
  <si>
    <t>40.01</t>
  </si>
  <si>
    <t>33.31</t>
  </si>
  <si>
    <t>30.63</t>
  </si>
  <si>
    <t>27.47</t>
  </si>
  <si>
    <t>23.33</t>
  </si>
  <si>
    <t>19.58</t>
  </si>
  <si>
    <t>15.01</t>
  </si>
  <si>
    <t>13.14</t>
  </si>
  <si>
    <t>26.94</t>
  </si>
  <si>
    <t>24.55</t>
  </si>
  <si>
    <t>22.35</t>
  </si>
  <si>
    <t>19.22</t>
  </si>
  <si>
    <t>9.85</t>
  </si>
  <si>
    <t>7.89</t>
  </si>
  <si>
    <t>7.24</t>
  </si>
  <si>
    <t>7.01</t>
  </si>
  <si>
    <t>6.79</t>
  </si>
  <si>
    <t>6.12</t>
  </si>
  <si>
    <t>6.54</t>
  </si>
  <si>
    <t>5.64</t>
  </si>
  <si>
    <t>7.60</t>
  </si>
  <si>
    <t>7.14</t>
  </si>
  <si>
    <t>6.53</t>
  </si>
  <si>
    <t>5.18</t>
  </si>
  <si>
    <t>4.41</t>
  </si>
  <si>
    <t>4:56.2</t>
  </si>
  <si>
    <t>4:59.6</t>
  </si>
  <si>
    <t>5:11.8</t>
  </si>
  <si>
    <t>5:11.9</t>
  </si>
  <si>
    <t>5:13.4</t>
  </si>
  <si>
    <t>5:16.2</t>
  </si>
  <si>
    <t>5:08.2</t>
  </si>
  <si>
    <t>5:13.0</t>
  </si>
  <si>
    <t>6:30.7</t>
  </si>
  <si>
    <t>26.7</t>
  </si>
  <si>
    <t>27.6</t>
  </si>
  <si>
    <t>28.3</t>
  </si>
  <si>
    <t>28.7</t>
  </si>
  <si>
    <t>29.1</t>
  </si>
  <si>
    <t>29.7</t>
  </si>
  <si>
    <t>31.3</t>
  </si>
  <si>
    <t>29.0</t>
  </si>
  <si>
    <t>29.3</t>
  </si>
  <si>
    <t>29.4</t>
  </si>
  <si>
    <t>29.8</t>
  </si>
  <si>
    <t>30.0</t>
  </si>
  <si>
    <t>31.2</t>
  </si>
  <si>
    <t>24.4</t>
  </si>
  <si>
    <t>24.6</t>
  </si>
  <si>
    <t>24.7</t>
  </si>
  <si>
    <t>24.9</t>
  </si>
  <si>
    <t>25.4</t>
  </si>
  <si>
    <t>25.5</t>
  </si>
  <si>
    <t>25.6</t>
  </si>
  <si>
    <t>25.7</t>
  </si>
  <si>
    <t>27.1</t>
  </si>
  <si>
    <t>25.9</t>
  </si>
  <si>
    <t>26.5</t>
  </si>
  <si>
    <t>27.5</t>
  </si>
  <si>
    <t>28.1</t>
  </si>
  <si>
    <t>28.5</t>
  </si>
  <si>
    <t>29.2</t>
  </si>
  <si>
    <t>31.4</t>
  </si>
  <si>
    <t>4:27.3</t>
  </si>
  <si>
    <t>4:31.9</t>
  </si>
  <si>
    <t>4:36.2</t>
  </si>
  <si>
    <t>4:40.3</t>
  </si>
  <si>
    <t>4:40.7</t>
  </si>
  <si>
    <t>4:54.0</t>
  </si>
  <si>
    <t>4:57.0</t>
  </si>
  <si>
    <t>4:57.9</t>
  </si>
  <si>
    <t>5:42.3</t>
  </si>
  <si>
    <t>4:38.6</t>
  </si>
  <si>
    <t>4:46.0</t>
  </si>
  <si>
    <t>4:52.6</t>
  </si>
  <si>
    <t>4:54.5</t>
  </si>
  <si>
    <t>4:56.1</t>
  </si>
  <si>
    <t>5:07.8</t>
  </si>
  <si>
    <t>46.72</t>
  </si>
  <si>
    <t>33.23</t>
  </si>
  <si>
    <t>31.28</t>
  </si>
  <si>
    <t>27.14</t>
  </si>
  <si>
    <t>23.78</t>
  </si>
  <si>
    <t>22.29</t>
  </si>
  <si>
    <t>19.18</t>
  </si>
  <si>
    <t>15.31</t>
  </si>
  <si>
    <t>35.67</t>
  </si>
  <si>
    <t>26.70</t>
  </si>
  <si>
    <t>21.11</t>
  </si>
  <si>
    <t>1.36</t>
  </si>
  <si>
    <t>0.95</t>
  </si>
  <si>
    <t>1.20</t>
  </si>
  <si>
    <t>0.85</t>
  </si>
  <si>
    <t>25.75</t>
  </si>
  <si>
    <t>18.09</t>
  </si>
  <si>
    <t>17.92</t>
  </si>
  <si>
    <t>13.69</t>
  </si>
  <si>
    <t>12.91</t>
  </si>
  <si>
    <t>12.84</t>
  </si>
  <si>
    <t>8.02</t>
  </si>
  <si>
    <t>12.89</t>
  </si>
  <si>
    <t>12.15</t>
  </si>
  <si>
    <t>8.64</t>
  </si>
  <si>
    <t>8.32</t>
  </si>
  <si>
    <t>7.95</t>
  </si>
  <si>
    <t>6.94</t>
  </si>
  <si>
    <t>8.76</t>
  </si>
  <si>
    <t>8.11</t>
  </si>
  <si>
    <t>7.94</t>
  </si>
  <si>
    <t>4.93</t>
  </si>
  <si>
    <t>3.68</t>
  </si>
  <si>
    <t>49.2</t>
  </si>
  <si>
    <t>49.6</t>
  </si>
  <si>
    <t>51.1</t>
  </si>
  <si>
    <t>51.2</t>
  </si>
  <si>
    <t>51.4</t>
  </si>
  <si>
    <t>52.7</t>
  </si>
  <si>
    <t>53.5</t>
  </si>
  <si>
    <t>54.8</t>
  </si>
  <si>
    <t>56.2</t>
  </si>
  <si>
    <t>53.0</t>
  </si>
  <si>
    <t>54.3</t>
  </si>
  <si>
    <t>55.6</t>
  </si>
  <si>
    <t>59.3</t>
  </si>
  <si>
    <t>60.9</t>
  </si>
  <si>
    <t>Albie Dormer</t>
  </si>
  <si>
    <t>Phoebe Gillman- Davis</t>
  </si>
  <si>
    <t>Samuel Gill</t>
  </si>
  <si>
    <t xml:space="preserve">Poppy-Anne Hicks </t>
  </si>
  <si>
    <t>4.43.7</t>
  </si>
  <si>
    <t>5.22.0</t>
  </si>
  <si>
    <t>5.29.2</t>
  </si>
  <si>
    <t>169</t>
  </si>
  <si>
    <t>2.25.4</t>
  </si>
  <si>
    <t>2.26.3</t>
  </si>
  <si>
    <t>2.33.6</t>
  </si>
  <si>
    <t>170</t>
  </si>
  <si>
    <t>2.38.4</t>
  </si>
  <si>
    <t>2.39.7</t>
  </si>
  <si>
    <t>2.41.2</t>
  </si>
  <si>
    <t>2.48.0</t>
  </si>
  <si>
    <t>2.57.0</t>
  </si>
  <si>
    <t>Jacques Dormer</t>
  </si>
  <si>
    <t>CHI</t>
  </si>
  <si>
    <t>5.04.8</t>
  </si>
  <si>
    <t>NM</t>
  </si>
  <si>
    <t>166</t>
  </si>
  <si>
    <t>Lydia Stocker</t>
  </si>
  <si>
    <t>2.29.5</t>
  </si>
  <si>
    <t>2.37.7</t>
  </si>
  <si>
    <t>2.39.0</t>
  </si>
  <si>
    <t>2.50.4</t>
  </si>
  <si>
    <t>2.54.0</t>
  </si>
  <si>
    <t>?</t>
  </si>
  <si>
    <t>Brighton Phoenix</t>
  </si>
  <si>
    <t>Cra</t>
  </si>
  <si>
    <t>NON SCORERS</t>
  </si>
  <si>
    <t>BOYS</t>
  </si>
  <si>
    <t>SUSSEX UNDER 15 LEAGUE   4th JULY 2025 at BRIGHTON</t>
  </si>
  <si>
    <t>Phoebe Gillman-Davis</t>
  </si>
  <si>
    <t>Bethany Jackson </t>
  </si>
  <si>
    <t>Aurora Bandara</t>
  </si>
  <si>
    <t>7</t>
  </si>
  <si>
    <t>5.06</t>
  </si>
  <si>
    <t>15.23</t>
  </si>
  <si>
    <t>15.21</t>
  </si>
  <si>
    <t>13.04</t>
  </si>
  <si>
    <t>14.57</t>
  </si>
  <si>
    <t>Hannah Urben</t>
  </si>
  <si>
    <t>3.00.3</t>
  </si>
  <si>
    <t>Amalie Waller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</si>
</sst>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809]General"/>
  </numFmts>
  <fonts count="2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name val="Arial"/>
      <family val="2"/>
    </font>
    <font>
      <sz val="11"/>
      <name val="Aptos Narrow"/>
      <family val="2"/>
    </font>
    <font>
      <sz val="11"/>
      <name val="Arial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sz val="10"/>
      <color rgb="FF000000"/>
      <name val="Arial"/>
    </font>
    <font>
      <sz val="11"/>
      <color rgb="FF000000"/>
      <name val="Arial"/>
    </font>
    <font>
      <sz val="11"/>
      <color rgb="FF000000"/>
      <name val="Aptos Narrow"/>
    </font>
    <font>
      <sz val="11"/>
      <color rgb="FF000000"/>
      <name val="Aptos Narrow"/>
      <family val="2"/>
    </font>
    <font>
      <sz val="12"/>
      <color rgb="FF000000"/>
      <name val="Calibri"/>
      <family val="2"/>
    </font>
    <font>
      <sz val="10"/>
      <color rgb="FF000000"/>
      <name val="Times New Roman"/>
      <family val="1"/>
    </font>
    <font>
      <sz val="11"/>
      <color rgb="FFFF0000"/>
      <name val="Aptos Narrow"/>
    </font>
    <font>
      <sz val="10"/>
      <color rgb="FF000000"/>
      <name val="Aptos Narrow"/>
      <family val="2"/>
    </font>
    <font>
      <sz val="10"/>
      <color rgb="FF000000"/>
      <name val="Calibri"/>
      <family val="2"/>
    </font>
    <font>
      <sz val="10"/>
      <color rgb="FF000000"/>
      <name val="Aptos Narrow"/>
    </font>
    <font>
      <sz val="12"/>
      <name val="Aptos"/>
      <family val="2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3" fillId="0" borderId="0"/>
  </cellStyleXfs>
  <cellXfs count="1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Font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0" fontId="0" fillId="2" borderId="0" xfId="0" applyFill="1"/>
    <xf numFmtId="0" fontId="4" fillId="2" borderId="1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4" fillId="0" borderId="1" xfId="0" applyFont="1" applyBorder="1"/>
    <xf numFmtId="0" fontId="3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Protection="1">
      <protection locked="0"/>
    </xf>
    <xf numFmtId="165" fontId="14" fillId="0" borderId="0" xfId="1" applyFont="1" applyProtection="1">
      <protection locked="0"/>
    </xf>
    <xf numFmtId="0" fontId="6" fillId="0" borderId="2" xfId="0" applyFont="1" applyBorder="1" applyProtection="1">
      <protection locked="0"/>
    </xf>
    <xf numFmtId="49" fontId="4" fillId="2" borderId="0" xfId="0" applyNumberFormat="1" applyFont="1" applyFill="1" applyAlignment="1" applyProtection="1">
      <alignment horizontal="right"/>
      <protection locked="0"/>
    </xf>
    <xf numFmtId="0" fontId="3" fillId="0" borderId="1" xfId="0" applyFont="1" applyBorder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0" fontId="2" fillId="0" borderId="0" xfId="0" applyFont="1"/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5" fillId="5" borderId="0" xfId="0" applyFont="1" applyFill="1" applyProtection="1">
      <protection locked="0"/>
    </xf>
    <xf numFmtId="0" fontId="16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Alignment="1" applyProtection="1">
      <alignment horizontal="right"/>
      <protection locked="0"/>
    </xf>
    <xf numFmtId="0" fontId="4" fillId="5" borderId="0" xfId="0" applyFont="1" applyFill="1" applyProtection="1">
      <protection locked="0"/>
    </xf>
    <xf numFmtId="0" fontId="17" fillId="6" borderId="0" xfId="0" applyFont="1" applyFill="1" applyProtection="1">
      <protection locked="0"/>
    </xf>
    <xf numFmtId="0" fontId="18" fillId="6" borderId="0" xfId="0" applyFont="1" applyFill="1" applyProtection="1">
      <protection locked="0"/>
    </xf>
    <xf numFmtId="0" fontId="19" fillId="6" borderId="0" xfId="0" applyFont="1" applyFill="1" applyProtection="1">
      <protection locked="0"/>
    </xf>
    <xf numFmtId="0" fontId="18" fillId="7" borderId="0" xfId="0" applyFont="1" applyFill="1" applyProtection="1">
      <protection locked="0"/>
    </xf>
    <xf numFmtId="0" fontId="19" fillId="7" borderId="0" xfId="0" applyFont="1" applyFill="1" applyProtection="1">
      <protection locked="0"/>
    </xf>
    <xf numFmtId="0" fontId="4" fillId="8" borderId="0" xfId="0" applyFont="1" applyFill="1" applyProtection="1">
      <protection locked="0"/>
    </xf>
    <xf numFmtId="0" fontId="20" fillId="8" borderId="0" xfId="0" applyFont="1" applyFill="1" applyProtection="1">
      <protection locked="0"/>
    </xf>
    <xf numFmtId="0" fontId="20" fillId="2" borderId="0" xfId="0" applyFont="1" applyFill="1" applyProtection="1">
      <protection locked="0"/>
    </xf>
    <xf numFmtId="0" fontId="19" fillId="8" borderId="0" xfId="0" applyFont="1" applyFill="1" applyProtection="1">
      <protection locked="0"/>
    </xf>
    <xf numFmtId="0" fontId="20" fillId="9" borderId="0" xfId="0" applyFont="1" applyFill="1" applyProtection="1">
      <protection locked="0"/>
    </xf>
    <xf numFmtId="0" fontId="20" fillId="5" borderId="0" xfId="0" applyFont="1" applyFill="1" applyProtection="1">
      <protection locked="0"/>
    </xf>
    <xf numFmtId="0" fontId="10" fillId="8" borderId="0" xfId="0" applyFont="1" applyFill="1" applyProtection="1">
      <protection locked="0"/>
    </xf>
    <xf numFmtId="0" fontId="11" fillId="2" borderId="0" xfId="0" applyFont="1" applyFill="1" applyProtection="1">
      <protection locked="0"/>
    </xf>
    <xf numFmtId="49" fontId="4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49" fontId="0" fillId="0" borderId="0" xfId="0" applyNumberFormat="1" applyAlignment="1" applyProtection="1">
      <alignment horizontal="left"/>
      <protection locked="0"/>
    </xf>
    <xf numFmtId="0" fontId="18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18" fillId="0" borderId="0" xfId="0" applyFont="1" applyAlignment="1">
      <alignment horizontal="left"/>
    </xf>
    <xf numFmtId="0" fontId="17" fillId="8" borderId="0" xfId="0" applyFont="1" applyFill="1" applyProtection="1">
      <protection locked="0"/>
    </xf>
    <xf numFmtId="0" fontId="19" fillId="9" borderId="0" xfId="0" applyFont="1" applyFill="1" applyProtection="1">
      <protection locked="0"/>
    </xf>
    <xf numFmtId="0" fontId="13" fillId="8" borderId="0" xfId="0" applyFont="1" applyFill="1" applyProtection="1">
      <protection locked="0"/>
    </xf>
    <xf numFmtId="0" fontId="13" fillId="9" borderId="0" xfId="0" applyFont="1" applyFill="1" applyProtection="1">
      <protection locked="0"/>
    </xf>
    <xf numFmtId="0" fontId="4" fillId="9" borderId="0" xfId="0" applyFont="1" applyFill="1" applyProtection="1">
      <protection locked="0"/>
    </xf>
    <xf numFmtId="0" fontId="13" fillId="0" borderId="0" xfId="0" applyFont="1"/>
    <xf numFmtId="0" fontId="23" fillId="8" borderId="0" xfId="0" applyFont="1" applyFill="1" applyProtection="1">
      <protection locked="0"/>
    </xf>
    <xf numFmtId="0" fontId="12" fillId="9" borderId="0" xfId="0" applyFont="1" applyFill="1" applyProtection="1">
      <protection locked="0"/>
    </xf>
    <xf numFmtId="49" fontId="4" fillId="0" borderId="0" xfId="0" quotePrefix="1" applyNumberFormat="1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0" fillId="0" borderId="0" xfId="0" applyAlignment="1" applyProtection="1">
      <alignment horizontal="left"/>
      <protection locked="0"/>
    </xf>
    <xf numFmtId="2" fontId="20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25" fillId="0" borderId="0" xfId="0" applyFont="1"/>
    <xf numFmtId="0" fontId="26" fillId="0" borderId="0" xfId="0" applyFont="1" applyAlignment="1">
      <alignment horizontal="left"/>
    </xf>
    <xf numFmtId="0" fontId="14" fillId="0" borderId="0" xfId="0" applyFont="1"/>
    <xf numFmtId="0" fontId="3" fillId="0" borderId="0" xfId="0" applyFont="1" applyProtection="1">
      <protection locked="0"/>
    </xf>
    <xf numFmtId="2" fontId="4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0" fontId="14" fillId="0" borderId="0" xfId="0" applyFont="1" applyAlignment="1">
      <alignment horizontal="left"/>
    </xf>
    <xf numFmtId="2" fontId="14" fillId="0" borderId="0" xfId="0" applyNumberFormat="1" applyFont="1" applyAlignment="1">
      <alignment horizontal="left"/>
    </xf>
    <xf numFmtId="0" fontId="5" fillId="0" borderId="0" xfId="0" applyFont="1" applyProtection="1">
      <protection locked="0"/>
    </xf>
    <xf numFmtId="0" fontId="27" fillId="0" borderId="0" xfId="0" applyFont="1"/>
    <xf numFmtId="0" fontId="28" fillId="0" borderId="0" xfId="0" applyFont="1"/>
  </cellXfs>
  <cellStyles count="2">
    <cellStyle name="Excel Built-in Normal" xfId="1" xr:uid="{94289DEA-5AB4-4DA0-85AE-73B340765C1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B582-F59B-47BA-876F-65CDFCF416DF}">
  <sheetPr codeName="Sheet2"/>
  <dimension ref="A1:AB117"/>
  <sheetViews>
    <sheetView topLeftCell="A58" zoomScale="104" zoomScaleNormal="104" workbookViewId="0">
      <selection activeCell="D68" sqref="D68"/>
    </sheetView>
  </sheetViews>
  <sheetFormatPr defaultRowHeight="12.5" x14ac:dyDescent="0.2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 x14ac:dyDescent="0.25">
      <c r="A1" t="s">
        <v>34</v>
      </c>
      <c r="B1" s="17" t="s">
        <v>142</v>
      </c>
    </row>
    <row r="2" spans="1:7" x14ac:dyDescent="0.25">
      <c r="B2" s="28" t="s">
        <v>156</v>
      </c>
      <c r="C2" s="12"/>
      <c r="D2" s="28"/>
      <c r="F2" t="s">
        <v>49</v>
      </c>
      <c r="G2" s="30">
        <v>11</v>
      </c>
    </row>
    <row r="3" spans="1:7" x14ac:dyDescent="0.25">
      <c r="A3" t="s">
        <v>22</v>
      </c>
      <c r="B3" t="s">
        <v>6</v>
      </c>
    </row>
    <row r="4" spans="1:7" x14ac:dyDescent="0.25">
      <c r="A4" s="17" t="s">
        <v>143</v>
      </c>
      <c r="B4" s="26" t="s">
        <v>149</v>
      </c>
      <c r="C4" s="27"/>
      <c r="D4" s="26" t="s">
        <v>149</v>
      </c>
      <c r="F4">
        <v>2</v>
      </c>
      <c r="G4">
        <v>3</v>
      </c>
    </row>
    <row r="5" spans="1:7" x14ac:dyDescent="0.25">
      <c r="A5" s="17" t="s">
        <v>20</v>
      </c>
      <c r="B5" s="26" t="s">
        <v>53</v>
      </c>
      <c r="C5" s="27"/>
      <c r="D5" s="26" t="s">
        <v>53</v>
      </c>
      <c r="F5">
        <v>4</v>
      </c>
      <c r="G5">
        <v>5</v>
      </c>
    </row>
    <row r="6" spans="1:7" x14ac:dyDescent="0.25">
      <c r="A6" s="17" t="s">
        <v>23</v>
      </c>
      <c r="B6" s="26" t="s">
        <v>54</v>
      </c>
      <c r="C6" s="27"/>
      <c r="D6" s="26" t="s">
        <v>54</v>
      </c>
      <c r="F6">
        <v>6</v>
      </c>
      <c r="G6">
        <v>7</v>
      </c>
    </row>
    <row r="7" spans="1:7" x14ac:dyDescent="0.25">
      <c r="A7" s="17" t="s">
        <v>24</v>
      </c>
      <c r="B7" s="26" t="s">
        <v>55</v>
      </c>
      <c r="C7" s="27"/>
      <c r="D7" s="26" t="s">
        <v>55</v>
      </c>
      <c r="F7">
        <v>8</v>
      </c>
      <c r="G7">
        <v>9</v>
      </c>
    </row>
    <row r="8" spans="1:7" x14ac:dyDescent="0.25">
      <c r="A8" s="17" t="s">
        <v>44</v>
      </c>
      <c r="B8" s="26" t="s">
        <v>56</v>
      </c>
      <c r="C8" s="27"/>
      <c r="D8" s="26" t="s">
        <v>56</v>
      </c>
      <c r="F8">
        <v>10</v>
      </c>
      <c r="G8">
        <v>11</v>
      </c>
    </row>
    <row r="9" spans="1:7" x14ac:dyDescent="0.25">
      <c r="A9" s="17" t="s">
        <v>45</v>
      </c>
      <c r="B9" s="26" t="s">
        <v>57</v>
      </c>
      <c r="C9" s="27"/>
      <c r="D9" s="26" t="s">
        <v>57</v>
      </c>
      <c r="F9">
        <v>12</v>
      </c>
      <c r="G9">
        <v>13</v>
      </c>
    </row>
    <row r="10" spans="1:7" x14ac:dyDescent="0.25">
      <c r="A10" s="17" t="s">
        <v>46</v>
      </c>
      <c r="B10" s="26" t="s">
        <v>58</v>
      </c>
      <c r="C10" s="27"/>
      <c r="D10" s="26" t="s">
        <v>58</v>
      </c>
      <c r="F10">
        <v>14</v>
      </c>
      <c r="G10">
        <v>15</v>
      </c>
    </row>
    <row r="11" spans="1:7" x14ac:dyDescent="0.25">
      <c r="A11" s="17" t="s">
        <v>51</v>
      </c>
      <c r="B11" s="26" t="s">
        <v>59</v>
      </c>
      <c r="C11" s="27"/>
      <c r="D11" s="26" t="s">
        <v>59</v>
      </c>
      <c r="F11">
        <v>16</v>
      </c>
      <c r="G11">
        <v>17</v>
      </c>
    </row>
    <row r="12" spans="1:7" ht="15" customHeight="1" x14ac:dyDescent="0.25">
      <c r="A12" s="17" t="s">
        <v>52</v>
      </c>
      <c r="B12" s="26" t="s">
        <v>60</v>
      </c>
      <c r="C12" s="27"/>
      <c r="D12" s="26" t="s">
        <v>60</v>
      </c>
      <c r="F12">
        <v>18</v>
      </c>
      <c r="G12">
        <v>19</v>
      </c>
    </row>
    <row r="13" spans="1:7" ht="12.75" customHeight="1" x14ac:dyDescent="0.25">
      <c r="A13" s="17" t="s">
        <v>144</v>
      </c>
      <c r="B13" s="26" t="s">
        <v>145</v>
      </c>
      <c r="C13" s="27"/>
      <c r="D13" s="17" t="s">
        <v>145</v>
      </c>
      <c r="F13">
        <v>20</v>
      </c>
      <c r="G13">
        <v>21</v>
      </c>
    </row>
    <row r="14" spans="1:7" ht="12" customHeight="1" x14ac:dyDescent="0.25">
      <c r="A14" s="17" t="s">
        <v>150</v>
      </c>
      <c r="B14" s="26" t="s">
        <v>146</v>
      </c>
      <c r="C14" s="27"/>
      <c r="D14" s="17" t="s">
        <v>146</v>
      </c>
      <c r="F14">
        <v>22</v>
      </c>
      <c r="G14">
        <v>23</v>
      </c>
    </row>
    <row r="15" spans="1:7" ht="0.75" customHeight="1" x14ac:dyDescent="0.25">
      <c r="A15" s="17"/>
      <c r="B15" s="26" t="s">
        <v>47</v>
      </c>
      <c r="C15" s="27"/>
      <c r="D15" s="17" t="s">
        <v>48</v>
      </c>
      <c r="F15">
        <v>24</v>
      </c>
      <c r="G15">
        <v>25</v>
      </c>
    </row>
    <row r="17" spans="1:27" ht="13" x14ac:dyDescent="0.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 x14ac:dyDescent="0.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 x14ac:dyDescent="0.35">
      <c r="A19" s="1">
        <v>100</v>
      </c>
      <c r="B19" s="26"/>
      <c r="C19" s="17"/>
      <c r="D19" s="72" t="s">
        <v>234</v>
      </c>
      <c r="E19" s="26"/>
      <c r="F19" s="72" t="s">
        <v>181</v>
      </c>
      <c r="G19" s="26"/>
      <c r="H19" s="89" t="s">
        <v>366</v>
      </c>
      <c r="I19" s="26"/>
      <c r="J19" s="72" t="s">
        <v>388</v>
      </c>
      <c r="K19" s="26"/>
      <c r="L19" s="72" t="s">
        <v>269</v>
      </c>
      <c r="M19" s="26"/>
      <c r="N19" s="67" t="s">
        <v>157</v>
      </c>
      <c r="O19" s="26"/>
      <c r="P19" s="67" t="s">
        <v>376</v>
      </c>
      <c r="Q19" s="26"/>
      <c r="R19" s="91" t="s">
        <v>414</v>
      </c>
      <c r="S19" s="26"/>
      <c r="T19" s="79" t="s">
        <v>305</v>
      </c>
      <c r="U19" s="26"/>
      <c r="V19" s="78" t="s">
        <v>247</v>
      </c>
      <c r="W19" s="17"/>
      <c r="X19" s="17"/>
      <c r="Y19" s="17"/>
    </row>
    <row r="20" spans="1:27" ht="14.5" x14ac:dyDescent="0.35">
      <c r="A20" s="1">
        <v>200</v>
      </c>
      <c r="B20" s="17"/>
      <c r="C20" s="17"/>
      <c r="D20" s="73" t="s">
        <v>230</v>
      </c>
      <c r="E20" s="17"/>
      <c r="F20" s="73" t="s">
        <v>181</v>
      </c>
      <c r="G20" s="17"/>
      <c r="H20" s="75" t="s">
        <v>367</v>
      </c>
      <c r="I20" s="17"/>
      <c r="J20" s="73" t="s">
        <v>388</v>
      </c>
      <c r="K20" s="17"/>
      <c r="L20" s="73" t="s">
        <v>269</v>
      </c>
      <c r="M20" s="17"/>
      <c r="N20" s="68" t="s">
        <v>158</v>
      </c>
      <c r="O20" s="17"/>
      <c r="P20" s="69"/>
      <c r="Q20" s="17"/>
      <c r="R20" s="91" t="s">
        <v>414</v>
      </c>
      <c r="S20" s="17"/>
      <c r="T20" s="74" t="s">
        <v>306</v>
      </c>
      <c r="U20" s="17"/>
      <c r="V20" s="73" t="s">
        <v>248</v>
      </c>
      <c r="W20" s="17"/>
      <c r="X20" s="17"/>
      <c r="Y20" s="17"/>
    </row>
    <row r="21" spans="1:27" ht="14.5" x14ac:dyDescent="0.35">
      <c r="A21" s="1">
        <v>300</v>
      </c>
      <c r="B21" s="17"/>
      <c r="C21" s="17"/>
      <c r="D21" s="73" t="s">
        <v>230</v>
      </c>
      <c r="E21" s="17"/>
      <c r="F21" s="73" t="s">
        <v>182</v>
      </c>
      <c r="G21" s="17"/>
      <c r="H21" s="75" t="s">
        <v>369</v>
      </c>
      <c r="I21" s="17"/>
      <c r="J21" s="73" t="s">
        <v>390</v>
      </c>
      <c r="K21" s="17"/>
      <c r="L21" s="73" t="s">
        <v>270</v>
      </c>
      <c r="M21" s="17"/>
      <c r="N21" s="68" t="s">
        <v>158</v>
      </c>
      <c r="O21" s="17"/>
      <c r="P21" s="69"/>
      <c r="Q21" s="17"/>
      <c r="R21" s="91" t="s">
        <v>418</v>
      </c>
      <c r="S21" s="17"/>
      <c r="T21" s="74" t="s">
        <v>307</v>
      </c>
      <c r="U21" s="17"/>
      <c r="V21" s="73" t="s">
        <v>248</v>
      </c>
      <c r="W21" s="17"/>
      <c r="X21" s="17"/>
      <c r="Y21" s="17"/>
    </row>
    <row r="22" spans="1:27" ht="14.5" x14ac:dyDescent="0.35">
      <c r="A22" s="1">
        <v>800</v>
      </c>
      <c r="B22" s="17"/>
      <c r="C22" s="17"/>
      <c r="D22" s="73" t="s">
        <v>231</v>
      </c>
      <c r="E22" s="17"/>
      <c r="F22" s="73" t="s">
        <v>183</v>
      </c>
      <c r="G22" s="17"/>
      <c r="H22" s="75" t="s">
        <v>367</v>
      </c>
      <c r="I22" s="17"/>
      <c r="J22" s="73" t="s">
        <v>391</v>
      </c>
      <c r="K22" s="17"/>
      <c r="L22" s="73" t="s">
        <v>271</v>
      </c>
      <c r="M22" s="17"/>
      <c r="N22" s="68" t="s">
        <v>161</v>
      </c>
      <c r="O22" s="17"/>
      <c r="P22" s="69"/>
      <c r="Q22" s="17"/>
      <c r="R22" s="91"/>
      <c r="S22" s="17"/>
      <c r="T22" s="73"/>
      <c r="U22" s="17"/>
      <c r="V22" s="73" t="s">
        <v>249</v>
      </c>
      <c r="W22" s="17"/>
      <c r="X22" s="17"/>
      <c r="Y22" s="17"/>
    </row>
    <row r="23" spans="1:27" ht="14.5" x14ac:dyDescent="0.35">
      <c r="A23" s="1">
        <v>1500</v>
      </c>
      <c r="B23" s="73" t="s">
        <v>199</v>
      </c>
      <c r="C23" s="17"/>
      <c r="D23" s="73" t="s">
        <v>232</v>
      </c>
      <c r="E23" s="17"/>
      <c r="F23" s="73" t="s">
        <v>184</v>
      </c>
      <c r="G23" s="17"/>
      <c r="H23" s="75" t="s">
        <v>368</v>
      </c>
      <c r="I23" s="17"/>
      <c r="J23" s="73" t="s">
        <v>392</v>
      </c>
      <c r="K23" s="17"/>
      <c r="L23" s="73" t="s">
        <v>272</v>
      </c>
      <c r="M23" s="17"/>
      <c r="N23" s="68" t="s">
        <v>159</v>
      </c>
      <c r="O23" s="17"/>
      <c r="P23" s="68" t="s">
        <v>377</v>
      </c>
      <c r="Q23" s="17"/>
      <c r="R23" s="91" t="s">
        <v>415</v>
      </c>
      <c r="S23" s="17"/>
      <c r="T23" s="73"/>
      <c r="U23" s="17"/>
      <c r="V23" s="73"/>
      <c r="W23" s="17"/>
      <c r="X23" s="17"/>
      <c r="Y23" s="17"/>
    </row>
    <row r="24" spans="1:27" ht="14.5" x14ac:dyDescent="0.35">
      <c r="A24" s="1" t="s">
        <v>83</v>
      </c>
      <c r="B24" s="17"/>
      <c r="C24" s="17"/>
      <c r="D24" s="73"/>
      <c r="E24" s="17"/>
      <c r="F24" s="73" t="s">
        <v>182</v>
      </c>
      <c r="G24" s="17"/>
      <c r="H24" s="75" t="s">
        <v>367</v>
      </c>
      <c r="I24" s="17"/>
      <c r="J24" s="73" t="s">
        <v>393</v>
      </c>
      <c r="K24" s="17"/>
      <c r="L24" s="73"/>
      <c r="M24" s="17"/>
      <c r="N24" s="69"/>
      <c r="O24" s="17"/>
      <c r="P24" s="69"/>
      <c r="Q24" s="17"/>
      <c r="R24" s="91"/>
      <c r="S24" s="17"/>
      <c r="T24" s="73"/>
      <c r="U24" s="17"/>
      <c r="V24" s="73"/>
      <c r="W24" s="17"/>
      <c r="X24" s="17"/>
      <c r="Y24" s="17"/>
    </row>
    <row r="25" spans="1:27" ht="14.5" x14ac:dyDescent="0.35">
      <c r="A25" s="1" t="s">
        <v>84</v>
      </c>
      <c r="B25" s="17"/>
      <c r="C25" s="17"/>
      <c r="D25" s="73" t="s">
        <v>233</v>
      </c>
      <c r="E25" s="17"/>
      <c r="F25" s="73" t="s">
        <v>185</v>
      </c>
      <c r="G25" s="17"/>
      <c r="H25" s="75"/>
      <c r="I25" s="17"/>
      <c r="J25" s="73"/>
      <c r="K25" s="17"/>
      <c r="L25" s="73"/>
      <c r="M25" s="17"/>
      <c r="N25" s="68" t="s">
        <v>160</v>
      </c>
      <c r="O25" s="17"/>
      <c r="P25" s="69"/>
      <c r="Q25" s="17"/>
      <c r="R25" s="91"/>
      <c r="S25" s="17"/>
      <c r="T25" s="73"/>
      <c r="U25" s="17"/>
      <c r="V25" s="73"/>
      <c r="W25" s="17"/>
      <c r="X25" s="17"/>
      <c r="Y25" s="17"/>
    </row>
    <row r="26" spans="1:27" ht="14.5" x14ac:dyDescent="0.35">
      <c r="A26" s="1" t="s">
        <v>0</v>
      </c>
      <c r="B26" s="17"/>
      <c r="C26" s="17"/>
      <c r="D26" s="73" t="s">
        <v>234</v>
      </c>
      <c r="E26" s="17"/>
      <c r="F26" s="73" t="s">
        <v>186</v>
      </c>
      <c r="G26" s="17"/>
      <c r="H26" s="75" t="s">
        <v>366</v>
      </c>
      <c r="I26" s="17"/>
      <c r="J26" s="73" t="s">
        <v>393</v>
      </c>
      <c r="K26" s="17"/>
      <c r="L26" s="73" t="s">
        <v>273</v>
      </c>
      <c r="M26" s="17"/>
      <c r="N26" s="68" t="s">
        <v>157</v>
      </c>
      <c r="O26" s="17"/>
      <c r="P26" s="69"/>
      <c r="Q26" s="17"/>
      <c r="R26" s="91"/>
      <c r="S26" s="17"/>
      <c r="T26" s="74" t="s">
        <v>308</v>
      </c>
      <c r="U26" s="17"/>
      <c r="V26" s="73" t="s">
        <v>248</v>
      </c>
      <c r="W26" s="17"/>
      <c r="X26" s="17"/>
      <c r="Y26" s="17"/>
    </row>
    <row r="27" spans="1:27" ht="14.5" x14ac:dyDescent="0.35">
      <c r="A27" s="1" t="s">
        <v>1</v>
      </c>
      <c r="B27" s="17"/>
      <c r="C27" s="17"/>
      <c r="D27" s="73" t="s">
        <v>230</v>
      </c>
      <c r="E27" s="17"/>
      <c r="F27" s="73" t="s">
        <v>182</v>
      </c>
      <c r="G27" s="17"/>
      <c r="H27" s="75" t="s">
        <v>723</v>
      </c>
      <c r="I27" s="17"/>
      <c r="J27" s="73" t="s">
        <v>394</v>
      </c>
      <c r="K27" s="17"/>
      <c r="L27" s="73" t="s">
        <v>274</v>
      </c>
      <c r="M27" s="17"/>
      <c r="N27" s="68"/>
      <c r="O27" s="17"/>
      <c r="P27" s="68" t="s">
        <v>378</v>
      </c>
      <c r="Q27" s="17"/>
      <c r="R27" s="91" t="s">
        <v>415</v>
      </c>
      <c r="S27" s="17"/>
      <c r="T27" s="74" t="s">
        <v>307</v>
      </c>
      <c r="U27" s="17"/>
      <c r="V27" s="78" t="s">
        <v>247</v>
      </c>
      <c r="W27" s="17"/>
      <c r="X27" s="17"/>
      <c r="Y27" s="17"/>
    </row>
    <row r="28" spans="1:27" ht="14.5" x14ac:dyDescent="0.35">
      <c r="A28" s="1" t="s">
        <v>2</v>
      </c>
      <c r="B28" s="17"/>
      <c r="C28" s="17"/>
      <c r="D28" s="73" t="s">
        <v>233</v>
      </c>
      <c r="E28" s="17"/>
      <c r="F28" s="73" t="s">
        <v>187</v>
      </c>
      <c r="G28" s="17"/>
      <c r="H28" s="75" t="s">
        <v>366</v>
      </c>
      <c r="I28" s="17"/>
      <c r="J28" s="73" t="s">
        <v>395</v>
      </c>
      <c r="K28" s="17"/>
      <c r="L28" s="73"/>
      <c r="M28" s="17"/>
      <c r="N28" s="68" t="s">
        <v>162</v>
      </c>
      <c r="O28" s="17"/>
      <c r="P28" s="68" t="s">
        <v>376</v>
      </c>
      <c r="Q28" s="17"/>
      <c r="R28" s="91" t="s">
        <v>416</v>
      </c>
      <c r="S28" s="17"/>
      <c r="T28" s="73"/>
      <c r="U28" s="17"/>
      <c r="V28" s="73"/>
      <c r="W28" s="17"/>
      <c r="X28" s="17"/>
      <c r="Y28" s="17"/>
    </row>
    <row r="29" spans="1:27" ht="14.5" x14ac:dyDescent="0.35">
      <c r="A29" s="1" t="s">
        <v>3</v>
      </c>
      <c r="B29" s="17"/>
      <c r="C29" s="17"/>
      <c r="D29" s="73" t="s">
        <v>233</v>
      </c>
      <c r="E29" s="17"/>
      <c r="F29" s="73" t="s">
        <v>187</v>
      </c>
      <c r="G29" s="17"/>
      <c r="H29" s="75" t="s">
        <v>369</v>
      </c>
      <c r="I29" s="17"/>
      <c r="J29" s="73" t="s">
        <v>395</v>
      </c>
      <c r="K29" s="17"/>
      <c r="L29" s="73"/>
      <c r="M29" s="17"/>
      <c r="N29" s="68" t="s">
        <v>162</v>
      </c>
      <c r="O29" s="17"/>
      <c r="P29" s="68" t="s">
        <v>378</v>
      </c>
      <c r="Q29" s="17"/>
      <c r="R29" s="91" t="s">
        <v>416</v>
      </c>
      <c r="S29" s="17"/>
      <c r="T29" s="74" t="s">
        <v>306</v>
      </c>
      <c r="U29" s="17"/>
      <c r="V29" s="73"/>
      <c r="W29" s="17"/>
      <c r="X29" s="17"/>
      <c r="Y29" s="17"/>
    </row>
    <row r="30" spans="1:27" ht="14.5" x14ac:dyDescent="0.35">
      <c r="A30" s="1" t="s">
        <v>85</v>
      </c>
      <c r="B30" s="17"/>
      <c r="C30" s="17"/>
      <c r="D30" s="73"/>
      <c r="E30" s="17"/>
      <c r="F30" s="73" t="s">
        <v>188</v>
      </c>
      <c r="G30" s="17"/>
      <c r="H30" s="75" t="s">
        <v>369</v>
      </c>
      <c r="I30" s="17"/>
      <c r="J30" s="73" t="s">
        <v>396</v>
      </c>
      <c r="K30" s="17"/>
      <c r="L30" s="73"/>
      <c r="M30" s="17"/>
      <c r="N30" s="69"/>
      <c r="O30" s="17"/>
      <c r="P30" s="68" t="s">
        <v>379</v>
      </c>
      <c r="Q30" s="17"/>
      <c r="R30" s="91"/>
      <c r="S30" s="17"/>
      <c r="T30" s="73"/>
      <c r="U30" s="17"/>
      <c r="V30" s="73"/>
      <c r="W30" s="17"/>
      <c r="X30" s="17"/>
      <c r="Y30" s="17"/>
    </row>
    <row r="31" spans="1:27" ht="14.5" x14ac:dyDescent="0.35">
      <c r="A31" s="1" t="s">
        <v>4</v>
      </c>
      <c r="B31" s="17"/>
      <c r="C31" s="17"/>
      <c r="D31" s="73" t="s">
        <v>235</v>
      </c>
      <c r="E31" s="17"/>
      <c r="F31" s="73" t="s">
        <v>188</v>
      </c>
      <c r="G31" s="17"/>
      <c r="H31" s="73" t="s">
        <v>740</v>
      </c>
      <c r="I31" s="17"/>
      <c r="J31" s="73" t="s">
        <v>389</v>
      </c>
      <c r="K31" s="17"/>
      <c r="L31" s="73" t="s">
        <v>271</v>
      </c>
      <c r="M31" s="17"/>
      <c r="N31" s="69"/>
      <c r="O31" s="17"/>
      <c r="P31" s="69"/>
      <c r="Q31" s="17"/>
      <c r="R31" s="72" t="s">
        <v>414</v>
      </c>
      <c r="S31" s="17"/>
      <c r="T31" s="74" t="s">
        <v>305</v>
      </c>
      <c r="U31" s="17"/>
      <c r="V31" s="73" t="s">
        <v>249</v>
      </c>
      <c r="W31" s="17"/>
      <c r="X31" s="17"/>
      <c r="Y31" s="17"/>
    </row>
    <row r="32" spans="1:27" ht="13" x14ac:dyDescent="0.3">
      <c r="A32" s="1" t="s">
        <v>9</v>
      </c>
      <c r="B32" s="26"/>
      <c r="C32" s="17"/>
      <c r="D32" s="17"/>
      <c r="E32" s="17"/>
      <c r="F32" s="25"/>
      <c r="G32" s="17"/>
      <c r="H32" s="25"/>
      <c r="I32" s="17"/>
      <c r="J32" s="25"/>
      <c r="K32" s="17"/>
      <c r="L32" s="48"/>
      <c r="M32" s="17"/>
      <c r="N32" s="25"/>
      <c r="O32" s="17"/>
      <c r="P32" s="25"/>
      <c r="Q32" s="17"/>
      <c r="R32" s="49"/>
      <c r="S32" s="17"/>
      <c r="T32" s="25"/>
      <c r="U32" s="17"/>
      <c r="V32" s="25"/>
      <c r="W32" s="17"/>
      <c r="X32" s="25"/>
      <c r="Y32" s="17"/>
    </row>
    <row r="33" spans="1:28" ht="13" x14ac:dyDescent="0.3">
      <c r="A33" s="1" t="s">
        <v>9</v>
      </c>
      <c r="B33" s="25" t="s">
        <v>149</v>
      </c>
      <c r="C33" s="17"/>
      <c r="D33" s="25" t="str">
        <f>B5</f>
        <v>Brighton &amp; Hove</v>
      </c>
      <c r="E33" s="17"/>
      <c r="F33" s="25" t="str">
        <f>B6</f>
        <v>Crawley</v>
      </c>
      <c r="G33" s="17"/>
      <c r="H33" s="25" t="str">
        <f>B7</f>
        <v>Chichester</v>
      </c>
      <c r="I33" s="17"/>
      <c r="J33" s="25" t="str">
        <f>B8</f>
        <v>Eastbourne</v>
      </c>
      <c r="K33" s="47"/>
      <c r="L33" s="6" t="str">
        <f>B9</f>
        <v>Horsham BS</v>
      </c>
      <c r="M33" s="17"/>
      <c r="N33" s="6" t="str">
        <f>B10</f>
        <v>Lewes</v>
      </c>
      <c r="O33" s="17"/>
      <c r="P33" s="25" t="str">
        <f>B11</f>
        <v>Worthing</v>
      </c>
      <c r="Q33" s="17"/>
      <c r="R33" s="25" t="str">
        <f>B12</f>
        <v>Haywards Heath</v>
      </c>
      <c r="S33" s="17"/>
      <c r="T33" s="6" t="s">
        <v>145</v>
      </c>
      <c r="V33" s="6" t="s">
        <v>146</v>
      </c>
      <c r="W33" s="17" t="s">
        <v>32</v>
      </c>
      <c r="X33" s="25" t="str">
        <f>B15</f>
        <v>Team 12</v>
      </c>
      <c r="Y33" s="17" t="s">
        <v>32</v>
      </c>
      <c r="Z33" s="6"/>
      <c r="AA33" s="6"/>
    </row>
    <row r="34" spans="1:28" ht="13" x14ac:dyDescent="0.3">
      <c r="A34" s="1"/>
      <c r="B34" s="25" t="s">
        <v>50</v>
      </c>
      <c r="C34" s="17"/>
      <c r="D34" s="25" t="s">
        <v>50</v>
      </c>
      <c r="E34" s="17"/>
      <c r="F34" s="25" t="s">
        <v>50</v>
      </c>
      <c r="G34" s="17"/>
      <c r="H34" s="25" t="s">
        <v>50</v>
      </c>
      <c r="I34" s="17"/>
      <c r="J34" s="25" t="s">
        <v>50</v>
      </c>
      <c r="K34" s="17"/>
      <c r="L34" s="25" t="s">
        <v>50</v>
      </c>
      <c r="M34" s="17"/>
      <c r="N34" s="25" t="s">
        <v>50</v>
      </c>
      <c r="O34" s="17"/>
      <c r="P34" s="25" t="s">
        <v>50</v>
      </c>
      <c r="Q34" s="17"/>
      <c r="R34" s="25" t="s">
        <v>50</v>
      </c>
      <c r="S34" s="17"/>
      <c r="T34" s="50" t="s">
        <v>50</v>
      </c>
      <c r="U34" s="17"/>
      <c r="V34" s="25" t="s">
        <v>50</v>
      </c>
      <c r="W34" s="17"/>
      <c r="X34" s="25" t="s">
        <v>50</v>
      </c>
      <c r="Y34" s="17"/>
      <c r="Z34" s="25"/>
      <c r="AA34" s="17"/>
      <c r="AB34" s="25"/>
    </row>
    <row r="35" spans="1:28" ht="14.5" x14ac:dyDescent="0.35">
      <c r="A35" s="1">
        <v>100</v>
      </c>
      <c r="B35" s="26"/>
      <c r="C35" s="17"/>
      <c r="D35" s="72" t="s">
        <v>215</v>
      </c>
      <c r="E35" s="26"/>
      <c r="F35" s="72" t="s">
        <v>189</v>
      </c>
      <c r="G35" s="26"/>
      <c r="H35" s="89"/>
      <c r="I35" s="26"/>
      <c r="J35" s="72" t="s">
        <v>389</v>
      </c>
      <c r="K35" s="26"/>
      <c r="L35" s="72" t="s">
        <v>275</v>
      </c>
      <c r="M35" s="26"/>
      <c r="N35" s="67" t="s">
        <v>158</v>
      </c>
      <c r="O35" s="26"/>
      <c r="P35" s="67"/>
      <c r="Q35" s="26"/>
      <c r="R35" s="91"/>
      <c r="S35" s="26"/>
      <c r="T35" s="79" t="s">
        <v>309</v>
      </c>
      <c r="U35" s="26"/>
      <c r="V35" s="73" t="s">
        <v>248</v>
      </c>
      <c r="W35" s="17"/>
      <c r="X35" s="17"/>
      <c r="Y35" s="17"/>
    </row>
    <row r="36" spans="1:28" ht="14.5" x14ac:dyDescent="0.35">
      <c r="A36" s="1">
        <v>200</v>
      </c>
      <c r="B36" s="17"/>
      <c r="C36" s="17"/>
      <c r="D36" s="73" t="s">
        <v>215</v>
      </c>
      <c r="E36" s="17"/>
      <c r="F36" s="73" t="s">
        <v>190</v>
      </c>
      <c r="G36" s="17"/>
      <c r="H36" s="75" t="s">
        <v>370</v>
      </c>
      <c r="I36" s="17"/>
      <c r="J36" s="73" t="s">
        <v>397</v>
      </c>
      <c r="K36" s="17"/>
      <c r="L36" s="73" t="s">
        <v>276</v>
      </c>
      <c r="M36" s="17"/>
      <c r="N36" s="68"/>
      <c r="O36" s="17"/>
      <c r="P36" s="69"/>
      <c r="Q36" s="17"/>
      <c r="R36" s="91" t="s">
        <v>417</v>
      </c>
      <c r="S36" s="17"/>
      <c r="T36" s="74" t="s">
        <v>308</v>
      </c>
      <c r="U36" s="17"/>
      <c r="V36" s="73" t="s">
        <v>247</v>
      </c>
      <c r="W36" s="17"/>
      <c r="X36" s="17"/>
      <c r="Y36" s="17"/>
    </row>
    <row r="37" spans="1:28" ht="14.5" x14ac:dyDescent="0.35">
      <c r="A37" s="1">
        <v>300</v>
      </c>
      <c r="B37" s="17"/>
      <c r="C37" s="17"/>
      <c r="D37" s="73" t="s">
        <v>216</v>
      </c>
      <c r="E37" s="17"/>
      <c r="F37" s="73" t="s">
        <v>191</v>
      </c>
      <c r="G37" s="17"/>
      <c r="H37" s="75"/>
      <c r="I37" s="17"/>
      <c r="J37" s="73" t="s">
        <v>397</v>
      </c>
      <c r="K37" s="17"/>
      <c r="L37" s="73"/>
      <c r="M37" s="17"/>
      <c r="N37" s="68" t="s">
        <v>162</v>
      </c>
      <c r="O37" s="17"/>
      <c r="P37" s="69"/>
      <c r="Q37" s="17"/>
      <c r="R37" s="91" t="s">
        <v>417</v>
      </c>
      <c r="S37" s="17"/>
      <c r="T37" s="73"/>
      <c r="U37" s="17"/>
      <c r="V37" s="73"/>
      <c r="W37" s="17"/>
      <c r="X37" s="17"/>
      <c r="Y37" s="17"/>
    </row>
    <row r="38" spans="1:28" ht="14.5" x14ac:dyDescent="0.35">
      <c r="A38" s="1">
        <v>800</v>
      </c>
      <c r="B38" s="17"/>
      <c r="C38" s="17"/>
      <c r="D38" s="73" t="s">
        <v>212</v>
      </c>
      <c r="E38" s="17"/>
      <c r="F38" s="95" t="s">
        <v>193</v>
      </c>
      <c r="G38" s="17"/>
      <c r="H38" s="75" t="s">
        <v>370</v>
      </c>
      <c r="I38" s="17"/>
      <c r="J38" s="73" t="s">
        <v>398</v>
      </c>
      <c r="K38" s="17"/>
      <c r="L38" s="73" t="s">
        <v>277</v>
      </c>
      <c r="M38" s="17"/>
      <c r="N38" s="68" t="s">
        <v>161</v>
      </c>
      <c r="O38" s="17"/>
      <c r="P38" s="69"/>
      <c r="Q38" s="17"/>
      <c r="R38" s="91"/>
      <c r="S38" s="17"/>
      <c r="T38" s="73"/>
      <c r="U38" s="17"/>
      <c r="V38" s="73" t="s">
        <v>250</v>
      </c>
      <c r="W38" s="17"/>
      <c r="X38" s="17"/>
      <c r="Y38" s="17"/>
    </row>
    <row r="39" spans="1:28" ht="14.5" x14ac:dyDescent="0.35">
      <c r="A39" s="1">
        <v>1500</v>
      </c>
      <c r="B39" s="17"/>
      <c r="C39" s="17"/>
      <c r="D39" s="73" t="s">
        <v>236</v>
      </c>
      <c r="E39" s="17"/>
      <c r="F39" s="73" t="s">
        <v>186</v>
      </c>
      <c r="G39" s="17"/>
      <c r="H39" s="75" t="s">
        <v>723</v>
      </c>
      <c r="I39" s="17"/>
      <c r="J39" s="73"/>
      <c r="K39" s="17"/>
      <c r="L39" s="73"/>
      <c r="M39" s="17"/>
      <c r="N39" s="68" t="s">
        <v>163</v>
      </c>
      <c r="O39" s="17"/>
      <c r="P39" s="68" t="s">
        <v>380</v>
      </c>
      <c r="Q39" s="17"/>
      <c r="R39" s="91" t="s">
        <v>418</v>
      </c>
      <c r="S39" s="17"/>
      <c r="T39" s="73"/>
      <c r="U39" s="17"/>
      <c r="V39" s="73"/>
      <c r="W39" s="17"/>
      <c r="X39" s="17"/>
      <c r="Y39" s="17"/>
    </row>
    <row r="40" spans="1:28" ht="14.5" x14ac:dyDescent="0.35">
      <c r="A40" s="1" t="s">
        <v>83</v>
      </c>
      <c r="B40" s="17"/>
      <c r="C40" s="17"/>
      <c r="D40" s="73"/>
      <c r="E40" s="17"/>
      <c r="F40" s="73" t="s">
        <v>192</v>
      </c>
      <c r="G40" s="17"/>
      <c r="H40" s="75"/>
      <c r="I40" s="17"/>
      <c r="J40" s="73"/>
      <c r="K40" s="17"/>
      <c r="L40" s="73"/>
      <c r="M40" s="17"/>
      <c r="N40" s="69"/>
      <c r="O40" s="17"/>
      <c r="P40" s="69"/>
      <c r="Q40" s="17"/>
      <c r="R40" s="91"/>
      <c r="S40" s="17"/>
      <c r="T40" s="73"/>
      <c r="U40" s="17"/>
      <c r="V40" s="73"/>
      <c r="W40" s="17"/>
      <c r="X40" s="17"/>
      <c r="Y40" s="17"/>
    </row>
    <row r="41" spans="1:28" ht="14.5" x14ac:dyDescent="0.35">
      <c r="A41" s="1" t="s">
        <v>84</v>
      </c>
      <c r="B41" s="17"/>
      <c r="C41" s="17"/>
      <c r="D41" s="73"/>
      <c r="E41" s="17"/>
      <c r="F41" s="73"/>
      <c r="G41" s="17"/>
      <c r="H41" s="75"/>
      <c r="I41" s="17"/>
      <c r="J41" s="73"/>
      <c r="K41" s="17"/>
      <c r="L41" s="73"/>
      <c r="M41" s="17"/>
      <c r="N41" s="68" t="s">
        <v>164</v>
      </c>
      <c r="O41" s="17"/>
      <c r="P41" s="69"/>
      <c r="Q41" s="17"/>
      <c r="R41" s="91"/>
      <c r="S41" s="17"/>
      <c r="T41" s="73"/>
      <c r="U41" s="17"/>
      <c r="V41" s="73"/>
      <c r="W41" s="17"/>
      <c r="X41" s="17"/>
      <c r="Y41" s="17"/>
    </row>
    <row r="42" spans="1:28" ht="14.5" x14ac:dyDescent="0.35">
      <c r="A42" s="1" t="s">
        <v>0</v>
      </c>
      <c r="B42" s="17"/>
      <c r="C42" s="17"/>
      <c r="D42" s="73"/>
      <c r="E42" s="17"/>
      <c r="F42" s="73" t="s">
        <v>193</v>
      </c>
      <c r="G42" s="17"/>
      <c r="H42" s="75" t="s">
        <v>370</v>
      </c>
      <c r="I42" s="17"/>
      <c r="J42" s="73" t="s">
        <v>399</v>
      </c>
      <c r="K42" s="17"/>
      <c r="L42" s="73"/>
      <c r="M42" s="17"/>
      <c r="N42" s="69"/>
      <c r="O42" s="17"/>
      <c r="P42" s="69"/>
      <c r="Q42" s="17"/>
      <c r="R42" s="91"/>
      <c r="S42" s="17"/>
      <c r="T42" s="73"/>
      <c r="U42" s="17"/>
      <c r="V42" s="73"/>
      <c r="W42" s="17"/>
      <c r="X42" s="17"/>
      <c r="Y42" s="17"/>
    </row>
    <row r="43" spans="1:28" ht="14.5" x14ac:dyDescent="0.35">
      <c r="A43" s="1" t="s">
        <v>1</v>
      </c>
      <c r="B43" s="17"/>
      <c r="C43" s="17"/>
      <c r="D43" s="73" t="s">
        <v>215</v>
      </c>
      <c r="E43" s="17"/>
      <c r="F43" s="73" t="s">
        <v>194</v>
      </c>
      <c r="G43" s="17"/>
      <c r="H43" s="75"/>
      <c r="I43" s="17"/>
      <c r="J43" s="73" t="s">
        <v>400</v>
      </c>
      <c r="K43" s="17"/>
      <c r="L43" s="73" t="s">
        <v>288</v>
      </c>
      <c r="M43" s="17"/>
      <c r="N43" s="69"/>
      <c r="O43" s="17"/>
      <c r="P43" s="69"/>
      <c r="Q43" s="17"/>
      <c r="R43" s="91" t="s">
        <v>419</v>
      </c>
      <c r="S43" s="17"/>
      <c r="T43" s="74" t="s">
        <v>309</v>
      </c>
      <c r="U43" s="17"/>
      <c r="V43" s="73" t="s">
        <v>250</v>
      </c>
      <c r="W43" s="17"/>
      <c r="X43" s="17"/>
      <c r="Y43" s="17"/>
    </row>
    <row r="44" spans="1:28" ht="14.5" x14ac:dyDescent="0.35">
      <c r="A44" s="1" t="s">
        <v>2</v>
      </c>
      <c r="B44" s="17"/>
      <c r="C44" s="17"/>
      <c r="D44" s="73" t="s">
        <v>725</v>
      </c>
      <c r="E44" s="17"/>
      <c r="F44" s="73" t="s">
        <v>189</v>
      </c>
      <c r="G44" s="17"/>
      <c r="H44" s="75"/>
      <c r="I44" s="17"/>
      <c r="J44" s="73" t="s">
        <v>401</v>
      </c>
      <c r="K44" s="17"/>
      <c r="L44" s="73"/>
      <c r="M44" s="17"/>
      <c r="N44" s="69"/>
      <c r="O44" s="17"/>
      <c r="P44" s="68" t="s">
        <v>379</v>
      </c>
      <c r="Q44" s="17"/>
      <c r="R44" s="91" t="s">
        <v>417</v>
      </c>
      <c r="S44" s="17"/>
      <c r="T44" s="73"/>
      <c r="U44" s="17"/>
      <c r="V44" s="73"/>
      <c r="W44" s="17"/>
      <c r="X44" s="17"/>
      <c r="Y44" s="17"/>
    </row>
    <row r="45" spans="1:28" ht="14.5" x14ac:dyDescent="0.35">
      <c r="A45" s="1" t="s">
        <v>3</v>
      </c>
      <c r="B45" s="17"/>
      <c r="C45" s="17"/>
      <c r="D45" s="73" t="s">
        <v>235</v>
      </c>
      <c r="E45" s="17"/>
      <c r="F45" s="73" t="s">
        <v>188</v>
      </c>
      <c r="G45" s="17"/>
      <c r="H45" s="75" t="s">
        <v>368</v>
      </c>
      <c r="I45" s="17"/>
      <c r="J45" s="73" t="s">
        <v>401</v>
      </c>
      <c r="K45" s="17"/>
      <c r="L45" s="73"/>
      <c r="M45" s="17"/>
      <c r="N45" s="69"/>
      <c r="O45" s="17"/>
      <c r="P45" s="68" t="s">
        <v>379</v>
      </c>
      <c r="Q45" s="17"/>
      <c r="R45" s="91"/>
      <c r="S45" s="17"/>
      <c r="T45" s="73"/>
      <c r="U45" s="17"/>
      <c r="V45" s="73"/>
      <c r="W45" s="17"/>
      <c r="X45" s="17"/>
      <c r="Y45" s="17"/>
    </row>
    <row r="46" spans="1:28" ht="14.5" x14ac:dyDescent="0.35">
      <c r="A46" s="1" t="s">
        <v>85</v>
      </c>
      <c r="B46" s="17"/>
      <c r="C46" s="17"/>
      <c r="D46" s="73"/>
      <c r="E46" s="17"/>
      <c r="F46" s="73"/>
      <c r="G46" s="17"/>
      <c r="H46" s="75" t="s">
        <v>368</v>
      </c>
      <c r="I46" s="17"/>
      <c r="J46" s="73" t="s">
        <v>401</v>
      </c>
      <c r="K46" s="17"/>
      <c r="L46" s="73"/>
      <c r="M46" s="17"/>
      <c r="N46" s="69"/>
      <c r="O46" s="17"/>
      <c r="P46" s="69"/>
      <c r="Q46" s="17"/>
      <c r="R46" s="91"/>
      <c r="S46" s="17"/>
      <c r="T46" s="73"/>
      <c r="U46" s="17"/>
      <c r="V46" s="73"/>
      <c r="W46" s="17"/>
      <c r="X46" s="17"/>
      <c r="Y46" s="17"/>
    </row>
    <row r="47" spans="1:28" ht="14.5" x14ac:dyDescent="0.35">
      <c r="A47" s="1" t="s">
        <v>4</v>
      </c>
      <c r="B47" s="17"/>
      <c r="C47" s="17"/>
      <c r="D47" s="73" t="s">
        <v>237</v>
      </c>
      <c r="E47" s="17"/>
      <c r="F47" s="75" t="s">
        <v>193</v>
      </c>
      <c r="G47" s="17"/>
      <c r="H47" s="75"/>
      <c r="I47" s="17"/>
      <c r="J47" s="73" t="s">
        <v>399</v>
      </c>
      <c r="K47" s="17"/>
      <c r="L47" s="73" t="s">
        <v>273</v>
      </c>
      <c r="M47" s="17"/>
      <c r="N47" s="69"/>
      <c r="O47" s="17"/>
      <c r="P47" s="69"/>
      <c r="Q47" s="17"/>
      <c r="R47" s="91" t="s">
        <v>418</v>
      </c>
      <c r="S47" s="17"/>
      <c r="T47" s="74" t="s">
        <v>309</v>
      </c>
      <c r="U47" s="17"/>
      <c r="V47" s="73"/>
      <c r="W47" s="17"/>
      <c r="X47" s="17"/>
      <c r="Y47" s="17"/>
    </row>
    <row r="48" spans="1:28" ht="13" x14ac:dyDescent="0.3">
      <c r="A48" s="1" t="s">
        <v>9</v>
      </c>
      <c r="B48" s="17"/>
      <c r="C48" s="17"/>
      <c r="D48" s="17"/>
      <c r="E48" s="17"/>
      <c r="F48" s="25"/>
      <c r="G48" s="17"/>
      <c r="H48" s="25"/>
      <c r="I48" s="17"/>
      <c r="J48" s="25"/>
      <c r="K48" s="17"/>
      <c r="L48" s="6"/>
      <c r="M48" s="17"/>
      <c r="N48" s="18"/>
      <c r="O48" s="17"/>
      <c r="P48" s="25"/>
      <c r="Q48" s="17"/>
      <c r="R48" s="25"/>
      <c r="S48" s="17"/>
      <c r="T48" s="25"/>
      <c r="U48" s="17"/>
      <c r="V48" s="17"/>
      <c r="W48" s="17"/>
      <c r="X48" s="17"/>
      <c r="Y48" s="17"/>
    </row>
    <row r="49" spans="1:25" ht="13" x14ac:dyDescent="0.3">
      <c r="A49" s="1"/>
      <c r="B49" s="62" t="s">
        <v>61</v>
      </c>
      <c r="C49" s="63"/>
      <c r="D49" s="62" t="s">
        <v>61</v>
      </c>
      <c r="E49" s="62" t="s">
        <v>61</v>
      </c>
      <c r="F49" s="62" t="s">
        <v>61</v>
      </c>
      <c r="G49" s="62" t="s">
        <v>61</v>
      </c>
      <c r="H49" s="62" t="s">
        <v>61</v>
      </c>
      <c r="I49" s="62" t="s">
        <v>61</v>
      </c>
      <c r="J49" s="62" t="s">
        <v>61</v>
      </c>
      <c r="K49" s="62" t="s">
        <v>61</v>
      </c>
      <c r="L49" s="62" t="s">
        <v>61</v>
      </c>
      <c r="M49" s="62" t="s">
        <v>61</v>
      </c>
      <c r="N49" s="62" t="s">
        <v>61</v>
      </c>
      <c r="O49" s="62" t="s">
        <v>61</v>
      </c>
      <c r="P49" s="62" t="s">
        <v>61</v>
      </c>
      <c r="Q49" s="62" t="s">
        <v>61</v>
      </c>
      <c r="R49" s="62" t="s">
        <v>61</v>
      </c>
      <c r="S49" s="53" t="s">
        <v>61</v>
      </c>
      <c r="T49" s="62" t="s">
        <v>61</v>
      </c>
      <c r="U49" s="53"/>
      <c r="V49" s="62" t="s">
        <v>61</v>
      </c>
      <c r="W49" s="54"/>
      <c r="X49" s="54"/>
      <c r="Y49" s="54"/>
    </row>
    <row r="50" spans="1:25" ht="14.5" x14ac:dyDescent="0.35">
      <c r="A50" s="1">
        <v>100</v>
      </c>
      <c r="B50" s="76" t="s">
        <v>200</v>
      </c>
      <c r="C50" s="54"/>
      <c r="D50" s="76" t="s">
        <v>225</v>
      </c>
      <c r="E50" s="54"/>
      <c r="F50" s="76" t="s">
        <v>252</v>
      </c>
      <c r="G50" s="54"/>
      <c r="H50" s="90" t="s">
        <v>374</v>
      </c>
      <c r="I50" s="54"/>
      <c r="J50" s="76" t="s">
        <v>402</v>
      </c>
      <c r="K50" s="54"/>
      <c r="L50" s="76" t="s">
        <v>724</v>
      </c>
      <c r="M50" s="54"/>
      <c r="N50" s="70" t="s">
        <v>165</v>
      </c>
      <c r="O50" s="54"/>
      <c r="P50" s="70" t="s">
        <v>381</v>
      </c>
      <c r="Q50" s="54"/>
      <c r="R50" s="92" t="s">
        <v>420</v>
      </c>
      <c r="S50" s="54"/>
      <c r="T50" s="77" t="s">
        <v>310</v>
      </c>
      <c r="U50" s="54"/>
      <c r="V50" s="76" t="s">
        <v>251</v>
      </c>
      <c r="W50" s="54"/>
      <c r="X50" s="54"/>
      <c r="Y50" s="54"/>
    </row>
    <row r="51" spans="1:25" ht="14.5" x14ac:dyDescent="0.35">
      <c r="A51" s="1">
        <v>200</v>
      </c>
      <c r="B51" s="76" t="s">
        <v>207</v>
      </c>
      <c r="C51" s="54"/>
      <c r="D51" s="76" t="s">
        <v>238</v>
      </c>
      <c r="E51" s="54"/>
      <c r="F51" s="76" t="s">
        <v>253</v>
      </c>
      <c r="G51" s="54"/>
      <c r="H51" s="90" t="s">
        <v>372</v>
      </c>
      <c r="I51" s="54"/>
      <c r="J51" s="76" t="s">
        <v>402</v>
      </c>
      <c r="K51" s="54"/>
      <c r="L51" s="76" t="s">
        <v>279</v>
      </c>
      <c r="M51" s="54"/>
      <c r="N51" s="70" t="s">
        <v>165</v>
      </c>
      <c r="O51" s="54"/>
      <c r="P51" s="71"/>
      <c r="Q51" s="54"/>
      <c r="R51" s="92" t="s">
        <v>420</v>
      </c>
      <c r="S51" s="54"/>
      <c r="T51" s="76"/>
      <c r="U51" s="54"/>
      <c r="V51" s="76" t="s">
        <v>251</v>
      </c>
      <c r="W51" s="54"/>
      <c r="X51" s="54"/>
      <c r="Y51" s="54"/>
    </row>
    <row r="52" spans="1:25" ht="14.5" x14ac:dyDescent="0.35">
      <c r="A52" s="1">
        <v>300</v>
      </c>
      <c r="B52" s="76" t="s">
        <v>202</v>
      </c>
      <c r="C52" s="54"/>
      <c r="D52" s="76" t="s">
        <v>238</v>
      </c>
      <c r="E52" s="54"/>
      <c r="F52" s="76" t="s">
        <v>253</v>
      </c>
      <c r="G52" s="54"/>
      <c r="H52" s="90" t="s">
        <v>372</v>
      </c>
      <c r="I52" s="54"/>
      <c r="J52" s="76" t="s">
        <v>403</v>
      </c>
      <c r="K52" s="54"/>
      <c r="L52" s="76" t="s">
        <v>280</v>
      </c>
      <c r="M52" s="54"/>
      <c r="N52" s="70" t="s">
        <v>171</v>
      </c>
      <c r="O52" s="54"/>
      <c r="P52" s="71"/>
      <c r="Q52" s="54"/>
      <c r="R52" s="92"/>
      <c r="S52" s="54"/>
      <c r="T52" s="76"/>
      <c r="U52" s="54"/>
      <c r="V52" s="76"/>
      <c r="W52" s="54"/>
      <c r="X52" s="54"/>
      <c r="Y52" s="54"/>
    </row>
    <row r="53" spans="1:25" ht="14.5" x14ac:dyDescent="0.35">
      <c r="A53" s="1">
        <v>800</v>
      </c>
      <c r="B53" s="76" t="s">
        <v>203</v>
      </c>
      <c r="C53" s="54"/>
      <c r="D53" s="76" t="s">
        <v>239</v>
      </c>
      <c r="E53" s="54"/>
      <c r="F53" s="76" t="s">
        <v>254</v>
      </c>
      <c r="G53" s="54"/>
      <c r="H53" s="90" t="s">
        <v>373</v>
      </c>
      <c r="I53" s="54"/>
      <c r="J53" s="76" t="s">
        <v>404</v>
      </c>
      <c r="K53" s="54"/>
      <c r="L53" s="76" t="s">
        <v>281</v>
      </c>
      <c r="M53" s="54"/>
      <c r="N53" s="70" t="s">
        <v>166</v>
      </c>
      <c r="O53" s="54"/>
      <c r="P53" s="70" t="s">
        <v>381</v>
      </c>
      <c r="Q53" s="54"/>
      <c r="R53" s="92"/>
      <c r="S53" s="54"/>
      <c r="T53" s="76"/>
      <c r="U53" s="54"/>
      <c r="V53" s="76"/>
      <c r="W53" s="54"/>
      <c r="X53" s="54"/>
      <c r="Y53" s="54"/>
    </row>
    <row r="54" spans="1:25" ht="14.5" x14ac:dyDescent="0.35">
      <c r="A54" s="1">
        <v>1500</v>
      </c>
      <c r="B54" s="76" t="s">
        <v>204</v>
      </c>
      <c r="C54" s="54"/>
      <c r="D54" s="76" t="s">
        <v>245</v>
      </c>
      <c r="E54" s="54"/>
      <c r="F54" s="76" t="s">
        <v>255</v>
      </c>
      <c r="G54" s="54"/>
      <c r="H54" s="90"/>
      <c r="I54" s="54"/>
      <c r="J54" s="76" t="s">
        <v>405</v>
      </c>
      <c r="K54" s="54"/>
      <c r="L54" s="76" t="s">
        <v>282</v>
      </c>
      <c r="M54" s="54"/>
      <c r="N54" s="70" t="s">
        <v>167</v>
      </c>
      <c r="O54" s="54"/>
      <c r="P54" s="71"/>
      <c r="Q54" s="54"/>
      <c r="R54" s="92"/>
      <c r="S54" s="54"/>
      <c r="T54" s="76"/>
      <c r="U54" s="54"/>
      <c r="V54" s="76"/>
      <c r="W54" s="54"/>
      <c r="X54" s="54"/>
      <c r="Y54" s="54"/>
    </row>
    <row r="55" spans="1:25" ht="14.5" x14ac:dyDescent="0.35">
      <c r="A55" s="1" t="s">
        <v>42</v>
      </c>
      <c r="B55" s="76"/>
      <c r="C55" s="54"/>
      <c r="D55" s="76" t="s">
        <v>240</v>
      </c>
      <c r="E55" s="54"/>
      <c r="F55" s="76" t="s">
        <v>256</v>
      </c>
      <c r="G55" s="54"/>
      <c r="H55" s="90" t="s">
        <v>373</v>
      </c>
      <c r="I55" s="54"/>
      <c r="J55" s="76" t="s">
        <v>406</v>
      </c>
      <c r="K55" s="54"/>
      <c r="L55" s="76" t="s">
        <v>283</v>
      </c>
      <c r="M55" s="54"/>
      <c r="N55" s="70" t="s">
        <v>168</v>
      </c>
      <c r="O55" s="54"/>
      <c r="P55" s="71"/>
      <c r="Q55" s="54"/>
      <c r="R55" s="92"/>
      <c r="S55" s="54"/>
      <c r="T55" s="76"/>
      <c r="U55" s="54"/>
      <c r="V55" s="76"/>
      <c r="W55" s="54"/>
      <c r="X55" s="54"/>
      <c r="Y55" s="54"/>
    </row>
    <row r="56" spans="1:25" ht="14.5" x14ac:dyDescent="0.35">
      <c r="A56" s="1" t="s">
        <v>84</v>
      </c>
      <c r="B56" s="76"/>
      <c r="C56" s="54"/>
      <c r="D56" s="76" t="s">
        <v>241</v>
      </c>
      <c r="E56" s="54"/>
      <c r="F56" s="96" t="s">
        <v>726</v>
      </c>
      <c r="G56" s="54"/>
      <c r="H56" s="90"/>
      <c r="I56" s="54"/>
      <c r="J56" s="76"/>
      <c r="K56" s="54"/>
      <c r="L56" s="76"/>
      <c r="M56" s="54"/>
      <c r="N56" s="70" t="s">
        <v>169</v>
      </c>
      <c r="O56" s="54"/>
      <c r="P56" s="71"/>
      <c r="Q56" s="54"/>
      <c r="R56" s="92" t="s">
        <v>421</v>
      </c>
      <c r="S56" s="54"/>
      <c r="T56" s="76"/>
      <c r="U56" s="54"/>
      <c r="V56" s="76"/>
      <c r="W56" s="54"/>
      <c r="X56" s="54"/>
      <c r="Y56" s="54"/>
    </row>
    <row r="57" spans="1:25" ht="14.5" x14ac:dyDescent="0.35">
      <c r="A57" s="1" t="s">
        <v>0</v>
      </c>
      <c r="B57" s="76"/>
      <c r="C57" s="54"/>
      <c r="D57" s="76" t="s">
        <v>242</v>
      </c>
      <c r="E57" s="54"/>
      <c r="F57" s="76" t="s">
        <v>257</v>
      </c>
      <c r="G57" s="54"/>
      <c r="H57" s="90"/>
      <c r="I57" s="54"/>
      <c r="J57" s="76" t="s">
        <v>407</v>
      </c>
      <c r="K57" s="54"/>
      <c r="L57" s="76"/>
      <c r="M57" s="54"/>
      <c r="N57" s="71"/>
      <c r="O57" s="54"/>
      <c r="P57" s="71"/>
      <c r="Q57" s="54"/>
      <c r="R57" s="92"/>
      <c r="S57" s="54"/>
      <c r="T57" s="76"/>
      <c r="U57" s="54"/>
      <c r="V57" s="76"/>
      <c r="W57" s="54"/>
      <c r="X57" s="54"/>
      <c r="Y57" s="54"/>
    </row>
    <row r="58" spans="1:25" ht="14.5" x14ac:dyDescent="0.35">
      <c r="A58" s="1" t="s">
        <v>1</v>
      </c>
      <c r="B58" s="76" t="s">
        <v>200</v>
      </c>
      <c r="C58" s="54"/>
      <c r="D58" s="76" t="s">
        <v>229</v>
      </c>
      <c r="E58" s="54"/>
      <c r="F58" s="76" t="s">
        <v>252</v>
      </c>
      <c r="G58" s="54"/>
      <c r="H58" s="90" t="s">
        <v>374</v>
      </c>
      <c r="I58" s="54"/>
      <c r="J58" s="76" t="s">
        <v>402</v>
      </c>
      <c r="K58" s="54"/>
      <c r="L58" s="76" t="s">
        <v>283</v>
      </c>
      <c r="M58" s="54"/>
      <c r="N58" s="70" t="s">
        <v>170</v>
      </c>
      <c r="O58" s="54"/>
      <c r="P58" s="70" t="s">
        <v>381</v>
      </c>
      <c r="Q58" s="54"/>
      <c r="R58" s="92" t="s">
        <v>421</v>
      </c>
      <c r="S58" s="54"/>
      <c r="T58" s="77" t="s">
        <v>311</v>
      </c>
      <c r="U58" s="54"/>
      <c r="V58" s="76"/>
      <c r="W58" s="54"/>
      <c r="X58" s="54"/>
      <c r="Y58" s="54"/>
    </row>
    <row r="59" spans="1:25" ht="14.5" x14ac:dyDescent="0.35">
      <c r="A59" s="1" t="s">
        <v>2</v>
      </c>
      <c r="B59" s="76"/>
      <c r="C59" s="54"/>
      <c r="D59" s="76" t="s">
        <v>243</v>
      </c>
      <c r="E59" s="54"/>
      <c r="F59" s="76" t="s">
        <v>258</v>
      </c>
      <c r="G59" s="54"/>
      <c r="H59" s="90" t="s">
        <v>372</v>
      </c>
      <c r="I59" s="54"/>
      <c r="J59" s="76" t="s">
        <v>408</v>
      </c>
      <c r="K59" s="54"/>
      <c r="L59" s="76" t="s">
        <v>284</v>
      </c>
      <c r="M59" s="54"/>
      <c r="N59" s="71"/>
      <c r="O59" s="54"/>
      <c r="P59" s="70" t="s">
        <v>382</v>
      </c>
      <c r="Q59" s="54"/>
      <c r="R59" s="92" t="s">
        <v>421</v>
      </c>
      <c r="S59" s="54"/>
      <c r="T59" s="77" t="s">
        <v>311</v>
      </c>
      <c r="U59" s="54"/>
      <c r="V59" s="76"/>
      <c r="W59" s="54"/>
      <c r="X59" s="54"/>
      <c r="Y59" s="54"/>
    </row>
    <row r="60" spans="1:25" ht="14.5" x14ac:dyDescent="0.35">
      <c r="A60" s="1" t="s">
        <v>3</v>
      </c>
      <c r="B60" s="76"/>
      <c r="C60" s="54"/>
      <c r="D60" s="76" t="s">
        <v>243</v>
      </c>
      <c r="E60" s="54"/>
      <c r="F60" s="76" t="s">
        <v>258</v>
      </c>
      <c r="G60" s="54"/>
      <c r="H60" s="90" t="s">
        <v>375</v>
      </c>
      <c r="I60" s="54"/>
      <c r="J60" s="76" t="s">
        <v>409</v>
      </c>
      <c r="K60" s="54"/>
      <c r="L60" s="76" t="s">
        <v>284</v>
      </c>
      <c r="M60" s="54"/>
      <c r="N60" s="70" t="s">
        <v>171</v>
      </c>
      <c r="O60" s="54"/>
      <c r="P60" s="70" t="s">
        <v>382</v>
      </c>
      <c r="Q60" s="54"/>
      <c r="R60" s="92" t="s">
        <v>422</v>
      </c>
      <c r="S60" s="54"/>
      <c r="T60" s="77" t="s">
        <v>312</v>
      </c>
      <c r="U60" s="54"/>
      <c r="V60" s="76"/>
      <c r="W60" s="54"/>
      <c r="X60" s="54"/>
      <c r="Y60" s="54"/>
    </row>
    <row r="61" spans="1:25" ht="14.5" x14ac:dyDescent="0.35">
      <c r="A61" s="1" t="s">
        <v>85</v>
      </c>
      <c r="B61" s="76" t="s">
        <v>205</v>
      </c>
      <c r="C61" s="54"/>
      <c r="D61" s="76" t="s">
        <v>243</v>
      </c>
      <c r="E61" s="54"/>
      <c r="F61" s="76" t="s">
        <v>258</v>
      </c>
      <c r="G61" s="54"/>
      <c r="H61" s="90"/>
      <c r="I61" s="54"/>
      <c r="J61" s="76"/>
      <c r="K61" s="54"/>
      <c r="L61" s="76"/>
      <c r="M61" s="54"/>
      <c r="N61" s="71"/>
      <c r="O61" s="54"/>
      <c r="P61" s="70" t="s">
        <v>383</v>
      </c>
      <c r="Q61" s="54"/>
      <c r="R61" s="92"/>
      <c r="S61" s="54"/>
      <c r="T61" s="76"/>
      <c r="U61" s="54"/>
      <c r="V61" s="76"/>
      <c r="W61" s="54"/>
      <c r="X61" s="54"/>
      <c r="Y61" s="54"/>
    </row>
    <row r="62" spans="1:25" ht="14.5" x14ac:dyDescent="0.35">
      <c r="A62" s="1" t="s">
        <v>4</v>
      </c>
      <c r="B62" s="76" t="s">
        <v>206</v>
      </c>
      <c r="C62" s="54"/>
      <c r="D62" s="76" t="s">
        <v>239</v>
      </c>
      <c r="E62" s="54"/>
      <c r="F62" s="76" t="s">
        <v>259</v>
      </c>
      <c r="G62" s="54"/>
      <c r="H62" s="90" t="s">
        <v>375</v>
      </c>
      <c r="I62" s="54"/>
      <c r="J62" s="76" t="s">
        <v>409</v>
      </c>
      <c r="K62" s="54"/>
      <c r="L62" s="76"/>
      <c r="M62" s="54"/>
      <c r="N62" s="70"/>
      <c r="O62" s="54"/>
      <c r="P62" s="71"/>
      <c r="Q62" s="54"/>
      <c r="R62" s="66" t="s">
        <v>420</v>
      </c>
      <c r="S62" s="54"/>
      <c r="T62" s="76"/>
      <c r="U62" s="54"/>
      <c r="V62" s="76"/>
      <c r="W62" s="54"/>
      <c r="X62" s="54"/>
      <c r="Y62" s="54"/>
    </row>
    <row r="63" spans="1:25" ht="13" x14ac:dyDescent="0.3">
      <c r="A63" s="1" t="s">
        <v>9</v>
      </c>
      <c r="B63" s="25" t="str">
        <f>B4</f>
        <v>HYAC</v>
      </c>
      <c r="C63" s="17"/>
      <c r="D63" s="25" t="str">
        <f>B5</f>
        <v>Brighton &amp; Hove</v>
      </c>
      <c r="E63" s="17"/>
      <c r="F63" s="25" t="str">
        <f>B6</f>
        <v>Crawley</v>
      </c>
      <c r="G63" s="17"/>
      <c r="H63" s="25" t="str">
        <f>B7</f>
        <v>Chichester</v>
      </c>
      <c r="I63" s="17"/>
      <c r="J63" s="25" t="str">
        <f>B8</f>
        <v>Eastbourne</v>
      </c>
      <c r="K63" s="47"/>
      <c r="L63" s="6" t="str">
        <f>B9</f>
        <v>Horsham BS</v>
      </c>
      <c r="M63" s="17"/>
      <c r="N63" s="6" t="str">
        <f>B10</f>
        <v>Lewes</v>
      </c>
      <c r="O63" s="17"/>
      <c r="P63" s="25" t="str">
        <f>B11</f>
        <v>Worthing</v>
      </c>
      <c r="Q63" s="17"/>
      <c r="R63" s="25" t="str">
        <f>B12</f>
        <v>Haywards Heath</v>
      </c>
      <c r="S63" s="17"/>
      <c r="T63" s="6" t="s">
        <v>145</v>
      </c>
      <c r="U63" s="17"/>
      <c r="V63" s="6" t="s">
        <v>146</v>
      </c>
      <c r="W63" s="45"/>
      <c r="X63" s="45"/>
      <c r="Y63" s="45"/>
    </row>
    <row r="64" spans="1:25" ht="13" x14ac:dyDescent="0.3">
      <c r="A64" s="1"/>
      <c r="B64" s="25" t="s">
        <v>50</v>
      </c>
      <c r="C64" s="17"/>
      <c r="D64" s="25" t="s">
        <v>50</v>
      </c>
      <c r="E64" s="17"/>
      <c r="F64" s="25" t="s">
        <v>50</v>
      </c>
      <c r="G64" s="17"/>
      <c r="H64" s="25" t="s">
        <v>50</v>
      </c>
      <c r="I64" s="17"/>
      <c r="J64" s="25" t="s">
        <v>50</v>
      </c>
      <c r="K64" s="17"/>
      <c r="L64" s="25" t="s">
        <v>50</v>
      </c>
      <c r="M64" s="17"/>
      <c r="N64" s="25" t="s">
        <v>50</v>
      </c>
      <c r="O64" s="17"/>
      <c r="P64" s="25" t="s">
        <v>50</v>
      </c>
      <c r="Q64" s="17"/>
      <c r="R64" s="25" t="s">
        <v>50</v>
      </c>
      <c r="S64" s="17"/>
      <c r="T64" s="50" t="s">
        <v>50</v>
      </c>
      <c r="U64" s="17"/>
      <c r="V64" s="25" t="s">
        <v>50</v>
      </c>
      <c r="W64" s="45"/>
      <c r="X64" s="46"/>
      <c r="Y64" s="45"/>
    </row>
    <row r="65" spans="1:25" ht="14.5" x14ac:dyDescent="0.35">
      <c r="A65" s="1">
        <v>100</v>
      </c>
      <c r="B65" s="76" t="s">
        <v>201</v>
      </c>
      <c r="C65" s="54"/>
      <c r="D65" s="76" t="s">
        <v>220</v>
      </c>
      <c r="E65" s="54"/>
      <c r="F65" s="76" t="s">
        <v>260</v>
      </c>
      <c r="G65" s="54"/>
      <c r="H65" s="90" t="s">
        <v>371</v>
      </c>
      <c r="I65" s="54"/>
      <c r="J65" s="76" t="s">
        <v>406</v>
      </c>
      <c r="K65" s="54"/>
      <c r="L65" s="76" t="s">
        <v>285</v>
      </c>
      <c r="M65" s="54"/>
      <c r="N65" s="70" t="s">
        <v>173</v>
      </c>
      <c r="O65" s="54"/>
      <c r="P65" s="71"/>
      <c r="Q65" s="54"/>
      <c r="R65" s="92" t="s">
        <v>422</v>
      </c>
      <c r="S65" s="54"/>
      <c r="T65" s="77" t="s">
        <v>312</v>
      </c>
      <c r="U65" s="54"/>
      <c r="V65" s="54"/>
      <c r="W65" s="54"/>
      <c r="X65" s="54"/>
      <c r="Y65" s="54"/>
    </row>
    <row r="66" spans="1:25" ht="14.5" x14ac:dyDescent="0.35">
      <c r="A66" s="1">
        <v>200</v>
      </c>
      <c r="B66" s="76"/>
      <c r="C66" s="54"/>
      <c r="D66" s="76" t="s">
        <v>225</v>
      </c>
      <c r="E66" s="54"/>
      <c r="F66" s="96" t="s">
        <v>268</v>
      </c>
      <c r="G66" s="54"/>
      <c r="H66" s="90" t="s">
        <v>371</v>
      </c>
      <c r="I66" s="54"/>
      <c r="J66" s="76" t="s">
        <v>403</v>
      </c>
      <c r="K66" s="54"/>
      <c r="L66" s="76" t="s">
        <v>285</v>
      </c>
      <c r="M66" s="54"/>
      <c r="N66" s="70" t="s">
        <v>172</v>
      </c>
      <c r="O66" s="54"/>
      <c r="P66" s="71"/>
      <c r="Q66" s="54"/>
      <c r="R66" s="92"/>
      <c r="S66" s="54"/>
      <c r="T66" s="76"/>
      <c r="U66" s="54"/>
      <c r="V66" s="54"/>
      <c r="W66" s="54"/>
      <c r="X66" s="54"/>
      <c r="Y66" s="54"/>
    </row>
    <row r="67" spans="1:25" ht="14.5" x14ac:dyDescent="0.35">
      <c r="A67" s="1">
        <v>300</v>
      </c>
      <c r="B67" s="76"/>
      <c r="C67" s="54"/>
      <c r="D67" s="76" t="s">
        <v>244</v>
      </c>
      <c r="E67" s="54"/>
      <c r="F67" s="76" t="s">
        <v>257</v>
      </c>
      <c r="G67" s="54"/>
      <c r="H67" s="90" t="s">
        <v>373</v>
      </c>
      <c r="I67" s="54"/>
      <c r="J67" s="76" t="s">
        <v>410</v>
      </c>
      <c r="K67" s="54"/>
      <c r="L67" s="76"/>
      <c r="M67" s="54"/>
      <c r="N67" s="71"/>
      <c r="O67" s="54"/>
      <c r="P67" s="71"/>
      <c r="Q67" s="54"/>
      <c r="R67" s="92"/>
      <c r="S67" s="54"/>
      <c r="T67" s="76"/>
      <c r="U67" s="54"/>
      <c r="V67" s="54"/>
      <c r="W67" s="54"/>
      <c r="X67" s="54"/>
      <c r="Y67" s="54"/>
    </row>
    <row r="68" spans="1:25" ht="14.5" x14ac:dyDescent="0.35">
      <c r="A68" s="1">
        <v>800</v>
      </c>
      <c r="B68" s="76" t="s">
        <v>208</v>
      </c>
      <c r="C68" s="54"/>
      <c r="D68" s="76" t="s">
        <v>221</v>
      </c>
      <c r="E68" s="54"/>
      <c r="F68" s="76" t="s">
        <v>262</v>
      </c>
      <c r="G68" s="54"/>
      <c r="H68" s="90"/>
      <c r="I68" s="54"/>
      <c r="J68" s="76" t="s">
        <v>409</v>
      </c>
      <c r="K68" s="54"/>
      <c r="L68" s="76"/>
      <c r="M68" s="54"/>
      <c r="N68" s="70" t="s">
        <v>174</v>
      </c>
      <c r="O68" s="54"/>
      <c r="P68" s="71"/>
      <c r="Q68" s="54"/>
      <c r="R68" s="92"/>
      <c r="S68" s="54"/>
      <c r="T68" s="76"/>
      <c r="U68" s="54"/>
      <c r="V68" s="54"/>
      <c r="W68" s="54"/>
      <c r="X68" s="54"/>
      <c r="Y68" s="54"/>
    </row>
    <row r="69" spans="1:25" ht="14.5" x14ac:dyDescent="0.35">
      <c r="A69" s="1">
        <v>1500</v>
      </c>
      <c r="B69" s="76" t="s">
        <v>209</v>
      </c>
      <c r="C69" s="54"/>
      <c r="D69" s="76"/>
      <c r="E69" s="54"/>
      <c r="F69" s="76" t="s">
        <v>259</v>
      </c>
      <c r="G69" s="54"/>
      <c r="H69" s="90"/>
      <c r="I69" s="54"/>
      <c r="J69" s="76"/>
      <c r="K69" s="54"/>
      <c r="L69" s="76"/>
      <c r="M69" s="54"/>
      <c r="N69" s="71"/>
      <c r="O69" s="54"/>
      <c r="P69" s="71"/>
      <c r="Q69" s="54"/>
      <c r="R69" s="92"/>
      <c r="S69" s="54"/>
      <c r="T69" s="76"/>
      <c r="U69" s="54"/>
      <c r="V69" s="54"/>
      <c r="W69" s="54"/>
      <c r="X69" s="54"/>
      <c r="Y69" s="54"/>
    </row>
    <row r="70" spans="1:25" ht="14.5" x14ac:dyDescent="0.35">
      <c r="A70" s="1" t="s">
        <v>42</v>
      </c>
      <c r="B70" s="76"/>
      <c r="C70" s="54"/>
      <c r="D70" s="76" t="s">
        <v>246</v>
      </c>
      <c r="E70" s="54"/>
      <c r="F70" s="76" t="s">
        <v>260</v>
      </c>
      <c r="G70" s="54"/>
      <c r="H70" s="90" t="s">
        <v>374</v>
      </c>
      <c r="I70" s="54"/>
      <c r="J70" s="76"/>
      <c r="K70" s="54"/>
      <c r="L70" s="76" t="s">
        <v>280</v>
      </c>
      <c r="M70" s="54"/>
      <c r="N70" s="70" t="s">
        <v>175</v>
      </c>
      <c r="O70" s="54"/>
      <c r="P70" s="71"/>
      <c r="Q70" s="54"/>
      <c r="R70" s="92"/>
      <c r="S70" s="54"/>
      <c r="T70" s="76"/>
      <c r="U70" s="54"/>
      <c r="V70" s="54"/>
      <c r="W70" s="54"/>
      <c r="X70" s="54"/>
      <c r="Y70" s="54"/>
    </row>
    <row r="71" spans="1:25" ht="14.5" x14ac:dyDescent="0.35">
      <c r="A71" s="1" t="s">
        <v>84</v>
      </c>
      <c r="B71" s="76"/>
      <c r="C71" s="54"/>
      <c r="D71" s="76"/>
      <c r="E71" s="54"/>
      <c r="F71" s="76"/>
      <c r="G71" s="54"/>
      <c r="H71" s="90"/>
      <c r="I71" s="54"/>
      <c r="J71" s="76"/>
      <c r="K71" s="54"/>
      <c r="L71" s="76"/>
      <c r="M71" s="54"/>
      <c r="N71" s="70" t="s">
        <v>168</v>
      </c>
      <c r="O71" s="54"/>
      <c r="P71" s="71"/>
      <c r="Q71" s="54"/>
      <c r="R71" s="92"/>
      <c r="S71" s="54"/>
      <c r="T71" s="76"/>
      <c r="U71" s="54"/>
      <c r="V71" s="54"/>
      <c r="W71" s="54"/>
      <c r="X71" s="54"/>
      <c r="Y71" s="54"/>
    </row>
    <row r="72" spans="1:25" ht="14.5" x14ac:dyDescent="0.35">
      <c r="A72" s="1" t="s">
        <v>0</v>
      </c>
      <c r="B72" s="76"/>
      <c r="C72" s="54"/>
      <c r="D72" s="76" t="s">
        <v>246</v>
      </c>
      <c r="E72" s="54"/>
      <c r="F72" s="76" t="s">
        <v>263</v>
      </c>
      <c r="G72" s="54"/>
      <c r="H72" s="90"/>
      <c r="I72" s="54"/>
      <c r="J72" s="76"/>
      <c r="K72" s="54"/>
      <c r="L72" s="76"/>
      <c r="M72" s="54"/>
      <c r="N72" s="71"/>
      <c r="O72" s="54"/>
      <c r="P72" s="71"/>
      <c r="Q72" s="54"/>
      <c r="R72" s="92"/>
      <c r="S72" s="54"/>
      <c r="T72" s="76"/>
      <c r="U72" s="54"/>
      <c r="V72" s="54"/>
      <c r="W72" s="54"/>
      <c r="X72" s="54"/>
      <c r="Y72" s="54"/>
    </row>
    <row r="73" spans="1:25" ht="14.5" x14ac:dyDescent="0.35">
      <c r="A73" s="1" t="s">
        <v>1</v>
      </c>
      <c r="B73" s="76" t="s">
        <v>207</v>
      </c>
      <c r="C73" s="54"/>
      <c r="D73" s="76" t="s">
        <v>244</v>
      </c>
      <c r="E73" s="54"/>
      <c r="F73" s="76" t="s">
        <v>264</v>
      </c>
      <c r="G73" s="54"/>
      <c r="H73" s="90" t="s">
        <v>371</v>
      </c>
      <c r="I73" s="54"/>
      <c r="J73" s="76" t="s">
        <v>411</v>
      </c>
      <c r="K73" s="54"/>
      <c r="L73" s="76" t="s">
        <v>279</v>
      </c>
      <c r="M73" s="54"/>
      <c r="N73" s="70" t="s">
        <v>166</v>
      </c>
      <c r="O73" s="54"/>
      <c r="P73" s="71"/>
      <c r="Q73" s="54"/>
      <c r="R73" s="92" t="s">
        <v>422</v>
      </c>
      <c r="S73" s="54"/>
      <c r="T73" s="76"/>
      <c r="U73" s="54"/>
      <c r="V73" s="54"/>
      <c r="W73" s="54"/>
      <c r="X73" s="54"/>
      <c r="Y73" s="54"/>
    </row>
    <row r="74" spans="1:25" ht="14.5" x14ac:dyDescent="0.35">
      <c r="A74" s="1" t="s">
        <v>2</v>
      </c>
      <c r="B74" s="76"/>
      <c r="C74" s="54"/>
      <c r="D74" s="76" t="s">
        <v>218</v>
      </c>
      <c r="E74" s="54"/>
      <c r="F74" s="76" t="s">
        <v>261</v>
      </c>
      <c r="G74" s="54"/>
      <c r="H74" s="90" t="s">
        <v>375</v>
      </c>
      <c r="I74" s="54"/>
      <c r="J74" s="76" t="s">
        <v>412</v>
      </c>
      <c r="K74" s="54"/>
      <c r="L74" s="76"/>
      <c r="M74" s="54"/>
      <c r="N74" s="71"/>
      <c r="O74" s="54"/>
      <c r="P74" s="70" t="s">
        <v>384</v>
      </c>
      <c r="Q74" s="54"/>
      <c r="R74" s="92"/>
      <c r="S74" s="54"/>
      <c r="T74" s="77" t="s">
        <v>312</v>
      </c>
      <c r="U74" s="54"/>
      <c r="V74" s="54"/>
      <c r="W74" s="54"/>
      <c r="X74" s="54"/>
      <c r="Y74" s="54"/>
    </row>
    <row r="75" spans="1:25" ht="14.5" x14ac:dyDescent="0.35">
      <c r="A75" s="1" t="s">
        <v>3</v>
      </c>
      <c r="B75" s="76"/>
      <c r="C75" s="54"/>
      <c r="D75" s="76" t="s">
        <v>218</v>
      </c>
      <c r="E75" s="54"/>
      <c r="F75" s="76" t="s">
        <v>265</v>
      </c>
      <c r="G75" s="54"/>
      <c r="H75" s="90"/>
      <c r="I75" s="54"/>
      <c r="J75" s="76" t="s">
        <v>412</v>
      </c>
      <c r="K75" s="54"/>
      <c r="L75" s="76"/>
      <c r="M75" s="54"/>
      <c r="N75" s="71"/>
      <c r="O75" s="54"/>
      <c r="P75" s="70" t="s">
        <v>383</v>
      </c>
      <c r="Q75" s="54"/>
      <c r="R75" s="92"/>
      <c r="S75" s="54"/>
      <c r="T75" s="76"/>
      <c r="U75" s="54"/>
      <c r="V75" s="54"/>
      <c r="W75" s="54"/>
      <c r="X75" s="54"/>
      <c r="Y75" s="54"/>
    </row>
    <row r="76" spans="1:25" ht="14.5" x14ac:dyDescent="0.35">
      <c r="A76" s="1" t="s">
        <v>85</v>
      </c>
      <c r="B76" s="76"/>
      <c r="C76" s="54"/>
      <c r="D76" s="76" t="s">
        <v>223</v>
      </c>
      <c r="E76" s="54"/>
      <c r="F76" s="76" t="s">
        <v>257</v>
      </c>
      <c r="G76" s="54"/>
      <c r="H76" s="90"/>
      <c r="I76" s="54"/>
      <c r="J76" s="76"/>
      <c r="K76" s="54"/>
      <c r="L76" s="76"/>
      <c r="M76" s="54"/>
      <c r="N76" s="71"/>
      <c r="O76" s="54"/>
      <c r="P76" s="70" t="s">
        <v>382</v>
      </c>
      <c r="Q76" s="54"/>
      <c r="R76" s="92"/>
      <c r="S76" s="54"/>
      <c r="T76" s="76"/>
      <c r="U76" s="54"/>
      <c r="V76" s="54"/>
      <c r="W76" s="54"/>
      <c r="X76" s="54"/>
      <c r="Y76" s="54"/>
    </row>
    <row r="77" spans="1:25" ht="14.5" x14ac:dyDescent="0.35">
      <c r="A77" s="1" t="s">
        <v>4</v>
      </c>
      <c r="B77" s="76"/>
      <c r="C77" s="54"/>
      <c r="D77" s="76" t="s">
        <v>240</v>
      </c>
      <c r="E77" s="54"/>
      <c r="F77" s="76" t="s">
        <v>265</v>
      </c>
      <c r="G77" s="54"/>
      <c r="H77" s="90"/>
      <c r="I77" s="54"/>
      <c r="J77" s="76" t="s">
        <v>412</v>
      </c>
      <c r="K77" s="54"/>
      <c r="L77" s="76"/>
      <c r="M77" s="54"/>
      <c r="N77" s="71"/>
      <c r="O77" s="54"/>
      <c r="P77" s="71"/>
      <c r="Q77" s="54"/>
      <c r="R77" s="93"/>
      <c r="S77" s="54"/>
      <c r="T77" s="76"/>
      <c r="U77" s="54"/>
      <c r="V77" s="54"/>
      <c r="W77" s="54"/>
      <c r="X77" s="54"/>
      <c r="Y77" s="54"/>
    </row>
    <row r="78" spans="1:25" ht="13" x14ac:dyDescent="0.3">
      <c r="A78" s="1" t="s">
        <v>9</v>
      </c>
      <c r="B78" s="55" t="str">
        <f>B4</f>
        <v>HYAC</v>
      </c>
      <c r="C78" s="54"/>
      <c r="D78" s="55" t="str">
        <f>B5</f>
        <v>Brighton &amp; Hove</v>
      </c>
      <c r="E78" s="55"/>
      <c r="F78" s="55" t="str">
        <f>B6</f>
        <v>Crawley</v>
      </c>
      <c r="G78" s="55"/>
      <c r="H78" s="55" t="str">
        <f>B7</f>
        <v>Chichester</v>
      </c>
      <c r="I78" s="55"/>
      <c r="J78" s="55" t="str">
        <f>B8</f>
        <v>Eastbourne</v>
      </c>
      <c r="K78" s="55"/>
      <c r="L78" s="55" t="str">
        <f>B9</f>
        <v>Horsham BS</v>
      </c>
      <c r="M78" s="55"/>
      <c r="N78" s="55" t="str">
        <f>B10</f>
        <v>Lewes</v>
      </c>
      <c r="O78" s="55"/>
      <c r="P78" s="55" t="str">
        <f>B11</f>
        <v>Worthing</v>
      </c>
      <c r="Q78" s="55"/>
      <c r="R78" s="55" t="str">
        <f>B12</f>
        <v>Haywards Heath</v>
      </c>
      <c r="S78" s="55"/>
      <c r="T78" s="56"/>
      <c r="U78" s="54"/>
      <c r="V78" s="56"/>
      <c r="W78" s="54"/>
      <c r="X78" s="54"/>
      <c r="Y78" s="54"/>
    </row>
    <row r="85" spans="1:11" x14ac:dyDescent="0.25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 x14ac:dyDescent="0.25">
      <c r="A107" s="1" t="s">
        <v>43</v>
      </c>
      <c r="B107">
        <v>2</v>
      </c>
    </row>
    <row r="108" spans="1:11" x14ac:dyDescent="0.25">
      <c r="A108" s="1" t="s">
        <v>41</v>
      </c>
      <c r="B108">
        <v>3</v>
      </c>
    </row>
    <row r="109" spans="1:11" x14ac:dyDescent="0.25">
      <c r="A109" s="1" t="s">
        <v>25</v>
      </c>
      <c r="B109">
        <v>4</v>
      </c>
    </row>
    <row r="110" spans="1:11" x14ac:dyDescent="0.25">
      <c r="A110" s="1" t="s">
        <v>26</v>
      </c>
      <c r="B110">
        <v>5</v>
      </c>
    </row>
    <row r="111" spans="1:11" x14ac:dyDescent="0.25">
      <c r="A111" s="1" t="s">
        <v>32</v>
      </c>
      <c r="B111">
        <v>5</v>
      </c>
    </row>
    <row r="112" spans="1:11" x14ac:dyDescent="0.25">
      <c r="A112" s="1" t="s">
        <v>27</v>
      </c>
      <c r="B112">
        <v>6</v>
      </c>
    </row>
    <row r="113" spans="1:2" x14ac:dyDescent="0.25">
      <c r="A113" s="1" t="s">
        <v>28</v>
      </c>
      <c r="B113">
        <v>7</v>
      </c>
    </row>
    <row r="114" spans="1:2" x14ac:dyDescent="0.25">
      <c r="A114" s="1" t="s">
        <v>29</v>
      </c>
      <c r="B114">
        <v>8</v>
      </c>
    </row>
    <row r="115" spans="1:2" x14ac:dyDescent="0.25">
      <c r="A115" s="1" t="s">
        <v>30</v>
      </c>
      <c r="B115">
        <v>9</v>
      </c>
    </row>
    <row r="116" spans="1:2" x14ac:dyDescent="0.25">
      <c r="A116" s="1" t="s">
        <v>31</v>
      </c>
      <c r="B116">
        <v>10</v>
      </c>
    </row>
    <row r="117" spans="1:2" x14ac:dyDescent="0.25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65B0-E944-44F6-A7AC-B4E7D496582A}">
  <sheetPr codeName="Sheet8"/>
  <dimension ref="A1:X838"/>
  <sheetViews>
    <sheetView tabSelected="1" topLeftCell="A785" zoomScaleNormal="100" workbookViewId="0">
      <selection activeCell="C803" sqref="C803"/>
    </sheetView>
  </sheetViews>
  <sheetFormatPr defaultRowHeight="12.5" x14ac:dyDescent="0.25"/>
  <cols>
    <col min="1" max="1" width="7" style="18" customWidth="1"/>
    <col min="2" max="2" width="4.81640625" style="23" customWidth="1"/>
    <col min="3" max="3" width="25.26953125" style="11" customWidth="1"/>
    <col min="4" max="4" width="0.1796875" style="12" customWidth="1"/>
    <col min="5" max="5" width="25.26953125" style="11" customWidth="1"/>
    <col min="6" max="6" width="7.1796875" style="22" customWidth="1"/>
    <col min="7" max="7" width="4.26953125" style="18" customWidth="1"/>
    <col min="8" max="8" width="6.7265625" style="18" customWidth="1"/>
    <col min="9" max="17" width="4" hidden="1" customWidth="1"/>
    <col min="18" max="19" width="4.1796875" hidden="1" customWidth="1"/>
    <col min="20" max="20" width="3.81640625" hidden="1" customWidth="1"/>
    <col min="21" max="21" width="5.453125" hidden="1" customWidth="1"/>
    <col min="22" max="22" width="8.7265625" hidden="1" customWidth="1"/>
    <col min="23" max="23" width="8.26953125" hidden="1" customWidth="1"/>
  </cols>
  <sheetData>
    <row r="1" spans="1:23" ht="15.5" x14ac:dyDescent="0.35">
      <c r="A1" s="113" t="s">
        <v>756</v>
      </c>
    </row>
    <row r="3" spans="1:23" ht="13" x14ac:dyDescent="0.3">
      <c r="A3" s="14"/>
      <c r="B3" s="40"/>
      <c r="C3" s="34" t="s">
        <v>6</v>
      </c>
      <c r="D3" s="35"/>
      <c r="E3" s="34" t="s">
        <v>7</v>
      </c>
      <c r="F3" s="43"/>
      <c r="G3" s="27"/>
      <c r="H3" s="2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15"/>
      <c r="B4" s="37">
        <v>1</v>
      </c>
      <c r="C4" s="36" t="str">
        <f>Dec!B6</f>
        <v>Crawley</v>
      </c>
      <c r="D4" s="37"/>
      <c r="E4" s="38">
        <f>$K$749</f>
        <v>518.5</v>
      </c>
      <c r="F4" s="44" t="str">
        <f>Dec!A6</f>
        <v>C</v>
      </c>
      <c r="G4" s="27"/>
      <c r="H4" s="2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15"/>
      <c r="B5" s="37">
        <v>2</v>
      </c>
      <c r="C5" s="36" t="str">
        <f>Dec!B5</f>
        <v>Brighton &amp; Hove</v>
      </c>
      <c r="D5" s="37"/>
      <c r="E5" s="38">
        <f>$J$749</f>
        <v>408.5</v>
      </c>
      <c r="F5" s="44" t="str">
        <f>Dec!A5</f>
        <v>B</v>
      </c>
      <c r="G5" s="27"/>
      <c r="H5" s="2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5"/>
      <c r="B6" s="37">
        <v>3</v>
      </c>
      <c r="C6" s="36" t="str">
        <f>Dec!B8</f>
        <v>Eastbourne</v>
      </c>
      <c r="D6" s="37"/>
      <c r="E6" s="38">
        <f>$M$749</f>
        <v>374.5</v>
      </c>
      <c r="F6" s="44" t="str">
        <f>Dec!A8</f>
        <v>E</v>
      </c>
      <c r="G6" s="27"/>
      <c r="H6" s="2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15"/>
      <c r="B7" s="37">
        <v>4</v>
      </c>
      <c r="C7" s="36" t="str">
        <f>Dec!B7</f>
        <v>Chichester</v>
      </c>
      <c r="D7" s="37"/>
      <c r="E7" s="38">
        <f>$L$749</f>
        <v>255.5</v>
      </c>
      <c r="F7" s="44" t="str">
        <f>Dec!A7</f>
        <v>D</v>
      </c>
      <c r="G7" s="27"/>
      <c r="H7" s="2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15"/>
      <c r="B8" s="37">
        <v>5</v>
      </c>
      <c r="C8" s="36" t="str">
        <f>Dec!B10</f>
        <v>Lewes</v>
      </c>
      <c r="D8" s="37"/>
      <c r="E8" s="38">
        <f>$O$749</f>
        <v>240.5</v>
      </c>
      <c r="F8" s="44" t="str">
        <f>Dec!A10</f>
        <v>L</v>
      </c>
      <c r="G8" s="27"/>
      <c r="H8" s="2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15"/>
      <c r="B9" s="37">
        <v>6</v>
      </c>
      <c r="C9" s="36" t="str">
        <f>Dec!B9</f>
        <v>Horsham BS</v>
      </c>
      <c r="D9" s="37"/>
      <c r="E9" s="38">
        <f>$N$749</f>
        <v>171</v>
      </c>
      <c r="F9" s="44" t="str">
        <f>Dec!A9</f>
        <v>F</v>
      </c>
      <c r="G9" s="27"/>
      <c r="H9" s="2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15"/>
      <c r="B10" s="37" t="s">
        <v>516</v>
      </c>
      <c r="C10" s="36" t="str">
        <f>Dec!B12</f>
        <v>Haywards Heath</v>
      </c>
      <c r="D10" s="37"/>
      <c r="E10" s="38">
        <f>$Q$749</f>
        <v>127.5</v>
      </c>
      <c r="F10" s="44" t="s">
        <v>52</v>
      </c>
      <c r="G10" s="27"/>
      <c r="H10" s="2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15"/>
      <c r="B11" s="37" t="s">
        <v>516</v>
      </c>
      <c r="C11" s="36" t="s">
        <v>145</v>
      </c>
      <c r="D11" s="37"/>
      <c r="E11" s="38">
        <f>$R$749</f>
        <v>128.5</v>
      </c>
      <c r="F11" s="44" t="s">
        <v>144</v>
      </c>
      <c r="G11" s="27"/>
      <c r="H11" s="2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15"/>
      <c r="B12" s="37">
        <v>9</v>
      </c>
      <c r="C12" s="36" t="str">
        <f>Dec!B11</f>
        <v>Worthing</v>
      </c>
      <c r="D12" s="37"/>
      <c r="E12" s="38">
        <f>$P$749</f>
        <v>136</v>
      </c>
      <c r="F12" s="44" t="str">
        <f>Dec!A11</f>
        <v>W</v>
      </c>
      <c r="G12" s="27"/>
      <c r="H12" s="2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 x14ac:dyDescent="0.25">
      <c r="A13" s="15"/>
      <c r="B13" s="37">
        <v>10</v>
      </c>
      <c r="C13" s="36" t="s">
        <v>82</v>
      </c>
      <c r="D13" s="37"/>
      <c r="E13" s="38">
        <f>$R$749</f>
        <v>128.5</v>
      </c>
      <c r="F13" s="44" t="e">
        <f>Dec!#REF!</f>
        <v>#REF!</v>
      </c>
      <c r="G13" s="27"/>
      <c r="H13" s="2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idden="1" x14ac:dyDescent="0.25">
      <c r="A14" s="15"/>
      <c r="B14" s="37">
        <v>11</v>
      </c>
      <c r="C14" s="36" t="e">
        <f>Dec!#REF!</f>
        <v>#REF!</v>
      </c>
      <c r="D14" s="37"/>
      <c r="E14" s="38">
        <f>$S$749</f>
        <v>64</v>
      </c>
      <c r="F14" s="44" t="e">
        <f>Dec!#REF!</f>
        <v>#REF!</v>
      </c>
      <c r="G14" s="27"/>
      <c r="H14" s="2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idden="1" x14ac:dyDescent="0.25">
      <c r="A15" s="15"/>
      <c r="B15" s="37">
        <v>12</v>
      </c>
      <c r="C15" s="36" t="str">
        <f>Dec!B15</f>
        <v>Team 12</v>
      </c>
      <c r="D15" s="37"/>
      <c r="E15" s="38">
        <f>$T$749</f>
        <v>0</v>
      </c>
      <c r="F15" s="44">
        <f>Dec!A15</f>
        <v>0</v>
      </c>
      <c r="G15" s="27"/>
      <c r="H15" s="2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25">
      <c r="A16" s="15"/>
      <c r="B16" s="37" t="s">
        <v>147</v>
      </c>
      <c r="C16" s="36" t="str">
        <f>Dec!B4</f>
        <v>HYAC</v>
      </c>
      <c r="D16" s="37"/>
      <c r="E16" s="38">
        <f>$I$749</f>
        <v>114.5</v>
      </c>
      <c r="F16" s="44" t="str">
        <f>Dec!A4</f>
        <v>H</v>
      </c>
      <c r="G16" s="27"/>
      <c r="H16" s="2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x14ac:dyDescent="0.25">
      <c r="A17" s="15"/>
      <c r="B17" s="37" t="s">
        <v>148</v>
      </c>
      <c r="C17" s="36" t="s">
        <v>146</v>
      </c>
      <c r="D17" s="37"/>
      <c r="E17" s="38">
        <f>$S$749</f>
        <v>64</v>
      </c>
      <c r="F17" s="44" t="s">
        <v>150</v>
      </c>
      <c r="G17" s="27"/>
      <c r="H17" s="2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5">
      <c r="A18" s="15"/>
      <c r="B18" s="29"/>
      <c r="C18" s="39"/>
      <c r="D18" s="40"/>
      <c r="E18" s="39"/>
      <c r="F18" s="19"/>
      <c r="G18" s="27"/>
      <c r="H18" s="24"/>
      <c r="I18" s="10" t="str">
        <f>Dec!D4</f>
        <v>HYAC</v>
      </c>
      <c r="J18" s="10" t="str">
        <f>Dec!D5</f>
        <v>Brighton &amp; Hove</v>
      </c>
      <c r="K18" s="10" t="str">
        <f>Dec!D6</f>
        <v>Crawley</v>
      </c>
      <c r="L18" s="10" t="str">
        <f>Dec!D7</f>
        <v>Chichester</v>
      </c>
      <c r="M18" s="10" t="str">
        <f>Dec!D8</f>
        <v>Eastbourne</v>
      </c>
      <c r="N18" s="10" t="str">
        <f>Dec!D9</f>
        <v>Horsham BS</v>
      </c>
      <c r="O18" s="10" t="str">
        <f>Dec!D10</f>
        <v>Lewes</v>
      </c>
      <c r="P18" s="10" t="str">
        <f>Dec!D11</f>
        <v>Worthing</v>
      </c>
      <c r="Q18" s="10" t="str">
        <f>Dec!D12</f>
        <v>Haywards Heath</v>
      </c>
      <c r="R18" s="10" t="str">
        <f>Dec!D13</f>
        <v>East Grinstead</v>
      </c>
      <c r="S18" s="10" t="str">
        <f>Dec!D14</f>
        <v>Hastings</v>
      </c>
      <c r="T18" s="10"/>
      <c r="U18" s="7" t="s">
        <v>5</v>
      </c>
      <c r="V18" s="2"/>
      <c r="W18" s="2"/>
    </row>
    <row r="19" spans="1:23" ht="13" x14ac:dyDescent="0.3">
      <c r="A19" s="15">
        <v>100</v>
      </c>
      <c r="B19" s="29"/>
      <c r="C19" s="35" t="s">
        <v>87</v>
      </c>
      <c r="D19" s="35"/>
      <c r="E19" s="39"/>
      <c r="F19" s="20"/>
      <c r="G19" s="27"/>
      <c r="H19" s="24" t="s">
        <v>35</v>
      </c>
      <c r="I19" s="64" t="str">
        <f>Dec!A4</f>
        <v>H</v>
      </c>
      <c r="J19" s="64" t="str">
        <f>Dec!A5</f>
        <v>B</v>
      </c>
      <c r="K19" s="64" t="str">
        <f>Dec!A6</f>
        <v>C</v>
      </c>
      <c r="L19" s="64" t="str">
        <f>Dec!A7</f>
        <v>D</v>
      </c>
      <c r="M19" s="64" t="str">
        <f>Dec!A8</f>
        <v>E</v>
      </c>
      <c r="N19" s="64" t="str">
        <f>Dec!A9</f>
        <v>F</v>
      </c>
      <c r="O19" s="64" t="str">
        <f>Dec!A10</f>
        <v>L</v>
      </c>
      <c r="P19" s="64" t="str">
        <f>Dec!A11</f>
        <v>W</v>
      </c>
      <c r="Q19" s="64" t="str">
        <f>Dec!A12</f>
        <v>Y</v>
      </c>
      <c r="R19" s="64" t="str">
        <f>Dec!A13</f>
        <v>G</v>
      </c>
      <c r="S19" s="64" t="str">
        <f>Dec!A14</f>
        <v>A</v>
      </c>
      <c r="T19" s="64"/>
      <c r="U19" s="8"/>
      <c r="V19" s="2" t="s">
        <v>105</v>
      </c>
      <c r="W19" s="2"/>
    </row>
    <row r="20" spans="1:23" x14ac:dyDescent="0.25">
      <c r="A20" s="16" t="s">
        <v>433</v>
      </c>
      <c r="B20" s="33">
        <v>1</v>
      </c>
      <c r="C20" s="41" t="str">
        <f t="shared" ref="C20:C31" si="0">IF(A20="","",VLOOKUP($A$19,IF(LEN(A20)=2,FSB,FSA),VLOOKUP(LEFT(A20,1),Fteams,6,FALSE),FALSE))</f>
        <v>Jesse Ogonedum</v>
      </c>
      <c r="D20" s="41">
        <f>IF(A20="","",VLOOKUP($A19,IF(LEN(A20)=2,FSB,FSA),VLOOKUP(LEFT(A20,1),Fteams,7,FALSE),FALSE))</f>
        <v>0</v>
      </c>
      <c r="E20" s="41" t="str">
        <f t="shared" ref="E20:E31" si="1">IF(A20="","",VLOOKUP(LEFT(A20,1),Fteams,2,FALSE))</f>
        <v>Eastbourne</v>
      </c>
      <c r="F20" s="21" t="s">
        <v>577</v>
      </c>
      <c r="G20" s="31">
        <v>11</v>
      </c>
      <c r="H20" s="32"/>
      <c r="I20" s="8" t="str">
        <f t="shared" ref="I20:T35" si="2">IF($A20="","",IF(LEFT($A20,1)=I$19,$G20,""))</f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>
        <f t="shared" si="2"/>
        <v>11</v>
      </c>
      <c r="N20" s="8" t="str">
        <f t="shared" si="2"/>
        <v/>
      </c>
      <c r="O20" s="8" t="str">
        <f t="shared" si="2"/>
        <v/>
      </c>
      <c r="P20" s="8" t="str">
        <f t="shared" si="2"/>
        <v/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IF(F20="","",IF(F20-VLOOKUP($A19,AWstandards,VLOOKUP(D20,Age,2,FALSE),FALSE)&gt;0,"","aw"))</f>
        <v>#N/A</v>
      </c>
    </row>
    <row r="21" spans="1:23" x14ac:dyDescent="0.25">
      <c r="A21" s="16" t="s">
        <v>442</v>
      </c>
      <c r="B21" s="33">
        <v>2</v>
      </c>
      <c r="C21" s="41" t="str">
        <f t="shared" si="0"/>
        <v>Charlie Scoines</v>
      </c>
      <c r="D21" s="41">
        <f>IF(A21="","",VLOOKUP($A19,IF(LEN(A21)=2,FSB,FSA),VLOOKUP(LEFT(A21,1),Fteams,7,FALSE),FALSE))</f>
        <v>0</v>
      </c>
      <c r="E21" s="41" t="str">
        <f t="shared" si="1"/>
        <v>Horsham BS</v>
      </c>
      <c r="F21" s="21" t="s">
        <v>436</v>
      </c>
      <c r="G21" s="31">
        <v>10</v>
      </c>
      <c r="H21" s="32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 t="str">
        <f t="shared" si="2"/>
        <v/>
      </c>
      <c r="N21" s="8">
        <f t="shared" si="2"/>
        <v>10</v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IF(F21="","",IF(F21-VLOOKUP($A19,AWstandards,VLOOKUP(D21,Age,2,FALSE),FALSE)&gt;0,"","aw"))</f>
        <v>#N/A</v>
      </c>
    </row>
    <row r="22" spans="1:23" x14ac:dyDescent="0.25">
      <c r="A22" s="16" t="s">
        <v>432</v>
      </c>
      <c r="B22" s="33">
        <v>3</v>
      </c>
      <c r="C22" s="41" t="str">
        <f t="shared" si="0"/>
        <v>Henry Bromham</v>
      </c>
      <c r="D22" s="41">
        <f>IF(A22="","",VLOOKUP($A19,IF(LEN(A22)=2,FSB,FSA),VLOOKUP(LEFT(A22,1),Fteams,7,FALSE),FALSE))</f>
        <v>0</v>
      </c>
      <c r="E22" s="41" t="str">
        <f t="shared" si="1"/>
        <v>Crawley</v>
      </c>
      <c r="F22" s="21" t="s">
        <v>436</v>
      </c>
      <c r="G22" s="31">
        <v>9</v>
      </c>
      <c r="H22" s="32"/>
      <c r="I22" s="8" t="str">
        <f t="shared" si="2"/>
        <v/>
      </c>
      <c r="J22" s="8" t="str">
        <f t="shared" si="2"/>
        <v/>
      </c>
      <c r="K22" s="8">
        <f t="shared" si="2"/>
        <v>9</v>
      </c>
      <c r="L22" s="8" t="str">
        <f t="shared" si="2"/>
        <v/>
      </c>
      <c r="M22" s="8" t="str">
        <f t="shared" si="2"/>
        <v/>
      </c>
      <c r="N22" s="8" t="str">
        <f t="shared" si="2"/>
        <v/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IF(F22="","",IF(F22-VLOOKUP($A19,AWstandards,VLOOKUP(D22,Age,2,FALSE),FALSE)&gt;0,"","aw"))</f>
        <v>#N/A</v>
      </c>
    </row>
    <row r="23" spans="1:23" x14ac:dyDescent="0.25">
      <c r="A23" s="16" t="s">
        <v>440</v>
      </c>
      <c r="B23" s="33">
        <v>4</v>
      </c>
      <c r="C23" s="41" t="str">
        <f t="shared" si="0"/>
        <v>Joe Hickey</v>
      </c>
      <c r="D23" s="41">
        <f>IF(A23="","",VLOOKUP($A19,IF(LEN(A23)=2,FSB,FSA),VLOOKUP(LEFT(A23,1),Fteams,7,FALSE),FALSE))</f>
        <v>0</v>
      </c>
      <c r="E23" s="41" t="str">
        <f t="shared" si="1"/>
        <v>Lewes</v>
      </c>
      <c r="F23" s="21" t="s">
        <v>578</v>
      </c>
      <c r="G23" s="31">
        <v>8</v>
      </c>
      <c r="H23" s="32"/>
      <c r="I23" s="8" t="str">
        <f t="shared" si="2"/>
        <v/>
      </c>
      <c r="J23" s="8" t="str">
        <f t="shared" si="2"/>
        <v/>
      </c>
      <c r="K23" s="8" t="str">
        <f t="shared" si="2"/>
        <v/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>
        <f t="shared" si="2"/>
        <v>8</v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IF(F23="","",IF(F23-VLOOKUP($A19,AWstandards,VLOOKUP(D23,Age,2,FALSE),FALSE)&gt;0,"","aw"))</f>
        <v>#N/A</v>
      </c>
    </row>
    <row r="24" spans="1:23" x14ac:dyDescent="0.25">
      <c r="A24" s="16" t="s">
        <v>441</v>
      </c>
      <c r="B24" s="33" t="s">
        <v>576</v>
      </c>
      <c r="C24" s="41" t="str">
        <f t="shared" si="0"/>
        <v>Felix Fowler</v>
      </c>
      <c r="D24" s="41">
        <f>IF(A24="","",VLOOKUP($A19,IF(LEN(A24)=2,FSB,FSA),VLOOKUP(LEFT(A24,1),Fteams,7,FALSE),FALSE))</f>
        <v>0</v>
      </c>
      <c r="E24" s="41" t="str">
        <f t="shared" si="1"/>
        <v>Brighton &amp; Hove</v>
      </c>
      <c r="F24" s="21" t="s">
        <v>453</v>
      </c>
      <c r="G24" s="31">
        <v>6.5</v>
      </c>
      <c r="H24" s="32"/>
      <c r="I24" s="8" t="str">
        <f t="shared" si="2"/>
        <v/>
      </c>
      <c r="J24" s="8">
        <f t="shared" si="2"/>
        <v>6.5</v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 t="str">
        <f t="shared" si="2"/>
        <v/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IF(F24="","",IF(F24-VLOOKUP($A19,AWstandards,VLOOKUP(D24,Age,2,FALSE),FALSE)&gt;0,"","aw"))</f>
        <v>#N/A</v>
      </c>
    </row>
    <row r="25" spans="1:23" x14ac:dyDescent="0.25">
      <c r="A25" s="16" t="s">
        <v>467</v>
      </c>
      <c r="B25" s="33" t="s">
        <v>576</v>
      </c>
      <c r="C25" s="41" t="str">
        <f t="shared" si="0"/>
        <v>William Kean</v>
      </c>
      <c r="D25" s="41">
        <f>IF(A25="","",VLOOKUP($A19,IF(LEN(A25)=2,FSB,FSA),VLOOKUP(LEFT(A25,1),Fteams,7,FALSE),FALSE))</f>
        <v>0</v>
      </c>
      <c r="E25" s="41" t="str">
        <f t="shared" si="1"/>
        <v>Haywards Heath</v>
      </c>
      <c r="F25" s="21" t="s">
        <v>453</v>
      </c>
      <c r="G25" s="31">
        <v>6.5</v>
      </c>
      <c r="H25" s="32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 t="str">
        <f t="shared" si="2"/>
        <v/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>
        <f t="shared" si="2"/>
        <v>6.5</v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IF(F25="","",IF(F25-VLOOKUP($A19,AWstandards,VLOOKUP(D25,Age,2,FALSE),FALSE)&gt;0,"","aw"))</f>
        <v>#N/A</v>
      </c>
    </row>
    <row r="26" spans="1:23" x14ac:dyDescent="0.25">
      <c r="A26" s="16" t="s">
        <v>434</v>
      </c>
      <c r="B26" s="33">
        <v>7</v>
      </c>
      <c r="C26" s="41" t="str">
        <f t="shared" si="0"/>
        <v>Reuben Shewan</v>
      </c>
      <c r="D26" s="41">
        <f>IF(A26="","",VLOOKUP($A19,IF(LEN(A26)=2,FSB,FSA),VLOOKUP(LEFT(A26,1),Fteams,7,FALSE),FALSE))</f>
        <v>0</v>
      </c>
      <c r="E26" s="41" t="str">
        <f t="shared" si="1"/>
        <v>Chichester</v>
      </c>
      <c r="F26" s="21" t="s">
        <v>444</v>
      </c>
      <c r="G26" s="31">
        <v>5</v>
      </c>
      <c r="H26" s="32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>
        <f t="shared" si="2"/>
        <v>5</v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 t="str">
        <f t="shared" si="2"/>
        <v/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IF(F26="","",IF(F26-VLOOKUP($A19,AWstandards,VLOOKUP(D26,Age,2,FALSE),FALSE)&gt;0,"","aw"))</f>
        <v>#N/A</v>
      </c>
    </row>
    <row r="27" spans="1:23" x14ac:dyDescent="0.25">
      <c r="A27" s="16" t="s">
        <v>458</v>
      </c>
      <c r="B27" s="33">
        <v>8</v>
      </c>
      <c r="C27" s="41" t="str">
        <f t="shared" si="0"/>
        <v>Eddie Rew</v>
      </c>
      <c r="D27" s="41">
        <f>IF(A27="","",VLOOKUP($A19,IF(LEN(A27)=2,FSB,FSA),VLOOKUP(LEFT(A27,1),Fteams,7,FALSE),FALSE))</f>
        <v>0</v>
      </c>
      <c r="E27" s="41" t="str">
        <f t="shared" si="1"/>
        <v>East Grinstead</v>
      </c>
      <c r="F27" s="21" t="s">
        <v>579</v>
      </c>
      <c r="G27" s="31">
        <v>4</v>
      </c>
      <c r="H27" s="32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>
        <f t="shared" si="2"/>
        <v>4</v>
      </c>
      <c r="S27" s="8" t="str">
        <f t="shared" si="2"/>
        <v/>
      </c>
      <c r="T27" s="8" t="str">
        <f t="shared" si="2"/>
        <v/>
      </c>
      <c r="U27" s="8"/>
      <c r="V27" s="2"/>
      <c r="W27" s="13" t="e">
        <f>IF(F27="","",IF(F27-VLOOKUP($A19,AWstandards,VLOOKUP(D27,Age,2,FALSE),FALSE)&gt;0,"","aw"))</f>
        <v>#N/A</v>
      </c>
    </row>
    <row r="28" spans="1:23" x14ac:dyDescent="0.25">
      <c r="A28" s="16" t="s">
        <v>484</v>
      </c>
      <c r="B28" s="33">
        <v>9</v>
      </c>
      <c r="C28" s="41" t="str">
        <f t="shared" si="0"/>
        <v>Theo Franklin</v>
      </c>
      <c r="D28" s="41">
        <f>IF(A28="","",VLOOKUP($A19,IF(LEN(A28)=2,FSB,FSA),VLOOKUP(LEFT(A28,1),Fteams,7,FALSE),FALSE))</f>
        <v>0</v>
      </c>
      <c r="E28" s="41" t="str">
        <f t="shared" si="1"/>
        <v>Worthing</v>
      </c>
      <c r="F28" s="21" t="s">
        <v>446</v>
      </c>
      <c r="G28" s="31">
        <v>3</v>
      </c>
      <c r="H28" s="32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>
        <f t="shared" si="2"/>
        <v>3</v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e">
        <f>IF(F28="","",IF(F28-VLOOKUP($A19,AWstandards,VLOOKUP(D28,Age,2,FALSE),FALSE)&gt;0,"","aw"))</f>
        <v>#N/A</v>
      </c>
    </row>
    <row r="29" spans="1:23" x14ac:dyDescent="0.25">
      <c r="A29" s="16" t="s">
        <v>464</v>
      </c>
      <c r="B29" s="33">
        <v>10</v>
      </c>
      <c r="C29" s="41" t="str">
        <f t="shared" si="0"/>
        <v>Edwin Chapman</v>
      </c>
      <c r="D29" s="41">
        <f>IF(A29="","",VLOOKUP($A19,IF(LEN(A29)=2,FSB,FSA),VLOOKUP(LEFT(A29,1),Fteams,7,FALSE),FALSE))</f>
        <v>0</v>
      </c>
      <c r="E29" s="41" t="str">
        <f t="shared" si="1"/>
        <v>Hastings</v>
      </c>
      <c r="F29" s="21" t="s">
        <v>437</v>
      </c>
      <c r="G29" s="31">
        <v>2</v>
      </c>
      <c r="H29" s="32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>
        <f t="shared" si="2"/>
        <v>2</v>
      </c>
      <c r="T29" s="8" t="str">
        <f t="shared" si="2"/>
        <v/>
      </c>
      <c r="U29" s="8"/>
      <c r="V29" s="2"/>
      <c r="W29" s="13" t="e">
        <f>IF(F29="","",IF(F29-VLOOKUP($A19,AWstandards,VLOOKUP(D29,Age,2,FALSE),FALSE)&gt;0,"","aw"))</f>
        <v>#N/A</v>
      </c>
    </row>
    <row r="30" spans="1:23" hidden="1" x14ac:dyDescent="0.25">
      <c r="A30" s="16"/>
      <c r="B30" s="33">
        <v>11</v>
      </c>
      <c r="C30" s="41" t="str">
        <f t="shared" si="0"/>
        <v/>
      </c>
      <c r="D30" s="41" t="str">
        <f>IF(A30="","",VLOOKUP($A19,IF(LEN(A30)=2,FSB,FSA),VLOOKUP(LEFT(A30,1),Fteams,7,FALSE),FALSE))</f>
        <v/>
      </c>
      <c r="E30" s="41" t="str">
        <f t="shared" si="1"/>
        <v/>
      </c>
      <c r="F30" s="21"/>
      <c r="G30" s="31">
        <v>1</v>
      </c>
      <c r="H30" s="32"/>
      <c r="I30" s="8" t="str">
        <f t="shared" si="2"/>
        <v/>
      </c>
      <c r="J30" s="8" t="str">
        <f t="shared" si="2"/>
        <v/>
      </c>
      <c r="K30" s="8" t="str">
        <f t="shared" si="2"/>
        <v/>
      </c>
      <c r="L30" s="8" t="str">
        <f t="shared" si="2"/>
        <v/>
      </c>
      <c r="M30" s="8" t="str">
        <f t="shared" si="2"/>
        <v/>
      </c>
      <c r="N30" s="8" t="str">
        <f t="shared" si="2"/>
        <v/>
      </c>
      <c r="O30" s="8" t="str">
        <f t="shared" si="2"/>
        <v/>
      </c>
      <c r="P30" s="8" t="str">
        <f t="shared" si="2"/>
        <v/>
      </c>
      <c r="Q30" s="8" t="str">
        <f t="shared" si="2"/>
        <v/>
      </c>
      <c r="R30" s="8" t="str">
        <f t="shared" si="2"/>
        <v/>
      </c>
      <c r="S30" s="8" t="str">
        <f t="shared" si="2"/>
        <v/>
      </c>
      <c r="T30" s="8" t="str">
        <f t="shared" si="2"/>
        <v/>
      </c>
      <c r="U30" s="8"/>
      <c r="V30" s="2"/>
      <c r="W30" s="13" t="str">
        <f>IF(F30="","",IF(F30-VLOOKUP($A19,AWstandards,VLOOKUP(D30,Age,2,FALSE),FALSE)&gt;0,"","aw"))</f>
        <v/>
      </c>
    </row>
    <row r="31" spans="1:23" hidden="1" x14ac:dyDescent="0.25">
      <c r="A31" s="16"/>
      <c r="B31" s="33">
        <v>12</v>
      </c>
      <c r="C31" s="41" t="str">
        <f t="shared" si="0"/>
        <v/>
      </c>
      <c r="D31" s="41" t="str">
        <f>IF(A31="","",VLOOKUP($A19,IF(LEN(A31)=2,FSB,FSA),VLOOKUP(LEFT(A31,1),Fteams,7,FALSE),FALSE))</f>
        <v/>
      </c>
      <c r="E31" s="41" t="str">
        <f t="shared" si="1"/>
        <v/>
      </c>
      <c r="F31" s="21"/>
      <c r="G31" s="31">
        <f>IF(Dec!$G$2-11&lt;0,0,Dec!$G$2-11)</f>
        <v>0</v>
      </c>
      <c r="H31" s="32"/>
      <c r="I31" s="8" t="str">
        <f t="shared" si="2"/>
        <v/>
      </c>
      <c r="J31" s="8" t="str">
        <f t="shared" si="2"/>
        <v/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>
        <f>(Dec!$G$2+1)*Dec!$G$2/2-SUM(I20:T31)</f>
        <v>1</v>
      </c>
      <c r="V31" s="2"/>
      <c r="W31" s="13" t="str">
        <f>IF(F31="","",IF(F31-VLOOKUP($A19,AWstandards,VLOOKUP(D31,Age,2,FALSE),FALSE)&gt;0,"","aw"))</f>
        <v/>
      </c>
    </row>
    <row r="32" spans="1:23" ht="13" x14ac:dyDescent="0.3">
      <c r="A32" s="15">
        <v>100</v>
      </c>
      <c r="B32" s="29"/>
      <c r="C32" s="42" t="s">
        <v>88</v>
      </c>
      <c r="D32" s="4"/>
      <c r="E32" s="39"/>
      <c r="F32" s="20"/>
      <c r="G32" s="27"/>
      <c r="H32" s="24" t="s">
        <v>35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2" t="s">
        <v>106</v>
      </c>
      <c r="W32" s="2"/>
    </row>
    <row r="33" spans="1:23" x14ac:dyDescent="0.25">
      <c r="A33" s="16" t="s">
        <v>470</v>
      </c>
      <c r="B33" s="33">
        <v>1</v>
      </c>
      <c r="C33" s="41" t="str">
        <f t="shared" ref="C33:C44" si="3">IF(A33="","",VLOOKUP($A$32,IF(LEN(A33)=2,FSB,FSA),VLOOKUP(LEFT(A33,1),Fteams,6,FALSE),FALSE))</f>
        <v>Daniel Suarez Biberle</v>
      </c>
      <c r="D33" s="41">
        <f>IF(A33="","",VLOOKUP($A32,IF(LEN(A33)=2,FSB,FSA),VLOOKUP(LEFT(A33,1),Fteams,7,FALSE),FALSE))</f>
        <v>0</v>
      </c>
      <c r="E33" s="41" t="str">
        <f t="shared" ref="E33:E44" si="4">IF(A33="","",VLOOKUP(LEFT(A33,1),Fteams,2,FALSE))</f>
        <v>Eastbourne</v>
      </c>
      <c r="F33" s="21" t="s">
        <v>580</v>
      </c>
      <c r="G33" s="31">
        <v>11</v>
      </c>
      <c r="H33" s="32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11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IF(F33="","",IF(F33-VLOOKUP($A32,AWstandards,VLOOKUP(D33,Age,2,FALSE),FALSE)&gt;0,"","aw"))</f>
        <v>#N/A</v>
      </c>
    </row>
    <row r="34" spans="1:23" x14ac:dyDescent="0.25">
      <c r="A34" s="16" t="s">
        <v>435</v>
      </c>
      <c r="B34" s="33">
        <v>2</v>
      </c>
      <c r="C34" s="41" t="str">
        <f t="shared" si="3"/>
        <v>Ander Hunton</v>
      </c>
      <c r="D34" s="41">
        <f>IF(A34="","",VLOOKUP($A32,IF(LEN(A34)=2,FSB,FSA),VLOOKUP(LEFT(A34,1),Fteams,7,FALSE),FALSE))</f>
        <v>0</v>
      </c>
      <c r="E34" s="41" t="str">
        <f t="shared" si="4"/>
        <v>Crawley</v>
      </c>
      <c r="F34" s="21" t="s">
        <v>436</v>
      </c>
      <c r="G34" s="31">
        <v>10</v>
      </c>
      <c r="H34" s="32"/>
      <c r="I34" s="8" t="str">
        <f t="shared" si="2"/>
        <v/>
      </c>
      <c r="J34" s="8" t="str">
        <f t="shared" si="2"/>
        <v/>
      </c>
      <c r="K34" s="8">
        <f t="shared" si="2"/>
        <v>10</v>
      </c>
      <c r="L34" s="8" t="str">
        <f t="shared" si="2"/>
        <v/>
      </c>
      <c r="M34" s="8" t="str">
        <f t="shared" si="2"/>
        <v/>
      </c>
      <c r="N34" s="8" t="str">
        <f t="shared" si="2"/>
        <v/>
      </c>
      <c r="O34" s="8" t="str">
        <f t="shared" si="2"/>
        <v/>
      </c>
      <c r="P34" s="8" t="str">
        <f t="shared" si="2"/>
        <v/>
      </c>
      <c r="Q34" s="8" t="str">
        <f t="shared" si="2"/>
        <v/>
      </c>
      <c r="R34" s="8" t="str">
        <f t="shared" si="2"/>
        <v/>
      </c>
      <c r="S34" s="8" t="str">
        <f t="shared" si="2"/>
        <v/>
      </c>
      <c r="T34" s="8" t="str">
        <f t="shared" si="2"/>
        <v/>
      </c>
      <c r="U34" s="8"/>
      <c r="V34" s="2"/>
      <c r="W34" s="13" t="e">
        <f>IF(F34="","",IF(F34-VLOOKUP($A32,AWstandards,VLOOKUP(D34,Age,2,FALSE),FALSE)&gt;0,"","aw"))</f>
        <v>#N/A</v>
      </c>
    </row>
    <row r="35" spans="1:23" x14ac:dyDescent="0.25">
      <c r="A35" s="16" t="s">
        <v>451</v>
      </c>
      <c r="B35" s="33">
        <v>3</v>
      </c>
      <c r="C35" s="41" t="str">
        <f t="shared" si="3"/>
        <v>Joseph Payling</v>
      </c>
      <c r="D35" s="41">
        <f>IF(A35="","",VLOOKUP($A32,IF(LEN(A35)=2,FSB,FSA),VLOOKUP(LEFT(A35,1),Fteams,7,FALSE),FALSE))</f>
        <v>0</v>
      </c>
      <c r="E35" s="41" t="str">
        <f t="shared" si="4"/>
        <v>Lewes</v>
      </c>
      <c r="F35" s="21" t="s">
        <v>443</v>
      </c>
      <c r="G35" s="31">
        <v>9</v>
      </c>
      <c r="H35" s="32"/>
      <c r="I35" s="8" t="str">
        <f t="shared" si="2"/>
        <v/>
      </c>
      <c r="J35" s="8" t="str">
        <f t="shared" si="2"/>
        <v/>
      </c>
      <c r="K35" s="8" t="str">
        <f t="shared" si="2"/>
        <v/>
      </c>
      <c r="L35" s="8" t="str">
        <f t="shared" si="2"/>
        <v/>
      </c>
      <c r="M35" s="8" t="str">
        <f t="shared" si="2"/>
        <v/>
      </c>
      <c r="N35" s="8" t="str">
        <f t="shared" si="2"/>
        <v/>
      </c>
      <c r="O35" s="8">
        <f t="shared" si="2"/>
        <v>9</v>
      </c>
      <c r="P35" s="8" t="str">
        <f t="shared" si="2"/>
        <v/>
      </c>
      <c r="Q35" s="8" t="str">
        <f t="shared" si="2"/>
        <v/>
      </c>
      <c r="R35" s="8" t="str">
        <f t="shared" si="2"/>
        <v/>
      </c>
      <c r="S35" s="8" t="str">
        <f t="shared" si="2"/>
        <v/>
      </c>
      <c r="T35" s="8" t="str">
        <f t="shared" si="2"/>
        <v/>
      </c>
      <c r="U35" s="8"/>
      <c r="V35" s="2"/>
      <c r="W35" s="13" t="e">
        <f>IF(F35="","",IF(F35-VLOOKUP($A32,AWstandards,VLOOKUP(D35,Age,2,FALSE),FALSE)&gt;0,"","aw"))</f>
        <v>#N/A</v>
      </c>
    </row>
    <row r="36" spans="1:23" x14ac:dyDescent="0.25">
      <c r="A36" s="16" t="s">
        <v>452</v>
      </c>
      <c r="B36" s="33">
        <v>4</v>
      </c>
      <c r="C36" s="41" t="str">
        <f t="shared" si="3"/>
        <v>Lewis Paige-Ward</v>
      </c>
      <c r="D36" s="41">
        <f>IF(A36="","",VLOOKUP($A32,IF(LEN(A36)=2,FSB,FSA),VLOOKUP(LEFT(A36,1),Fteams,7,FALSE),FALSE))</f>
        <v>0</v>
      </c>
      <c r="E36" s="41" t="str">
        <f t="shared" si="4"/>
        <v>Horsham BS</v>
      </c>
      <c r="F36" s="21" t="s">
        <v>445</v>
      </c>
      <c r="G36" s="31">
        <v>8</v>
      </c>
      <c r="H36" s="32"/>
      <c r="I36" s="8" t="str">
        <f t="shared" ref="I36:T44" si="5">IF($A36="","",IF(LEFT($A36,1)=I$19,$G36,""))</f>
        <v/>
      </c>
      <c r="J36" s="8" t="str">
        <f t="shared" si="5"/>
        <v/>
      </c>
      <c r="K36" s="8" t="str">
        <f t="shared" si="5"/>
        <v/>
      </c>
      <c r="L36" s="8" t="str">
        <f t="shared" si="5"/>
        <v/>
      </c>
      <c r="M36" s="8" t="str">
        <f t="shared" si="5"/>
        <v/>
      </c>
      <c r="N36" s="8">
        <f t="shared" si="5"/>
        <v>8</v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IF(F36="","",IF(F36-VLOOKUP($A32,AWstandards,VLOOKUP(D36,Age,2,FALSE),FALSE)&gt;0,"","aw"))</f>
        <v>#N/A</v>
      </c>
    </row>
    <row r="37" spans="1:23" x14ac:dyDescent="0.25">
      <c r="A37" s="16" t="s">
        <v>450</v>
      </c>
      <c r="B37" s="33">
        <v>5</v>
      </c>
      <c r="C37" s="41" t="str">
        <f t="shared" si="3"/>
        <v>Louis Manning</v>
      </c>
      <c r="D37" s="41">
        <f>IF(A37="","",VLOOKUP($A32,IF(LEN(A37)=2,FSB,FSA),VLOOKUP(LEFT(A37,1),Fteams,7,FALSE),FALSE))</f>
        <v>0</v>
      </c>
      <c r="E37" s="41" t="str">
        <f t="shared" si="4"/>
        <v>Brighton &amp; Hove</v>
      </c>
      <c r="F37" s="21" t="s">
        <v>446</v>
      </c>
      <c r="G37" s="31">
        <v>7</v>
      </c>
      <c r="H37" s="32"/>
      <c r="I37" s="8" t="str">
        <f t="shared" si="5"/>
        <v/>
      </c>
      <c r="J37" s="8">
        <f t="shared" si="5"/>
        <v>7</v>
      </c>
      <c r="K37" s="8" t="str">
        <f t="shared" si="5"/>
        <v/>
      </c>
      <c r="L37" s="8" t="str">
        <f t="shared" si="5"/>
        <v/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e">
        <f>IF(F37="","",IF(F37-VLOOKUP($A32,AWstandards,VLOOKUP(D37,Age,2,FALSE),FALSE)&gt;0,"","aw"))</f>
        <v>#N/A</v>
      </c>
    </row>
    <row r="38" spans="1:23" x14ac:dyDescent="0.25">
      <c r="A38" s="16" t="s">
        <v>435</v>
      </c>
      <c r="B38" s="33">
        <v>6</v>
      </c>
      <c r="C38" s="41" t="str">
        <f t="shared" si="3"/>
        <v>Ander Hunton</v>
      </c>
      <c r="D38" s="41">
        <f>IF(A38="","",VLOOKUP($A32,IF(LEN(A38)=2,FSB,FSA),VLOOKUP(LEFT(A38,1),Fteams,7,FALSE),FALSE))</f>
        <v>0</v>
      </c>
      <c r="E38" s="41" t="str">
        <f t="shared" si="4"/>
        <v>Crawley</v>
      </c>
      <c r="F38" s="21" t="s">
        <v>562</v>
      </c>
      <c r="G38" s="31">
        <v>6</v>
      </c>
      <c r="H38" s="32"/>
      <c r="I38" s="8" t="str">
        <f t="shared" si="5"/>
        <v/>
      </c>
      <c r="J38" s="8" t="str">
        <f t="shared" si="5"/>
        <v/>
      </c>
      <c r="K38" s="8">
        <f t="shared" si="5"/>
        <v>6</v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 t="str">
        <f t="shared" si="5"/>
        <v/>
      </c>
      <c r="S38" s="8" t="str">
        <f t="shared" si="5"/>
        <v/>
      </c>
      <c r="T38" s="8" t="str">
        <f t="shared" si="5"/>
        <v/>
      </c>
      <c r="U38" s="8"/>
      <c r="V38" s="2"/>
      <c r="W38" s="13" t="e">
        <f>IF(F38="","",IF(F38-VLOOKUP($A32,AWstandards,VLOOKUP(D38,Age,2,FALSE),FALSE)&gt;0,"","aw"))</f>
        <v>#N/A</v>
      </c>
    </row>
    <row r="39" spans="1:23" hidden="1" x14ac:dyDescent="0.25">
      <c r="A39" s="16"/>
      <c r="B39" s="33">
        <v>7</v>
      </c>
      <c r="C39" s="41" t="str">
        <f t="shared" si="3"/>
        <v/>
      </c>
      <c r="D39" s="41" t="str">
        <f>IF(A39="","",VLOOKUP($A32,IF(LEN(A39)=2,FSB,FSA),VLOOKUP(LEFT(A39,1),Fteams,7,FALSE),FALSE))</f>
        <v/>
      </c>
      <c r="E39" s="41" t="str">
        <f t="shared" si="4"/>
        <v/>
      </c>
      <c r="F39" s="21"/>
      <c r="G39" s="31">
        <v>5</v>
      </c>
      <c r="H39" s="32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IF(F39="","",IF(F39-VLOOKUP($A32,AWstandards,VLOOKUP(D39,Age,2,FALSE),FALSE)&gt;0,"","aw"))</f>
        <v/>
      </c>
    </row>
    <row r="40" spans="1:23" hidden="1" x14ac:dyDescent="0.25">
      <c r="A40" s="16"/>
      <c r="B40" s="33">
        <v>8</v>
      </c>
      <c r="C40" s="41" t="str">
        <f t="shared" si="3"/>
        <v/>
      </c>
      <c r="D40" s="41" t="str">
        <f>IF(A40="","",VLOOKUP($A32,IF(LEN(A40)=2,FSB,FSA),VLOOKUP(LEFT(A40,1),Fteams,7,FALSE),FALSE))</f>
        <v/>
      </c>
      <c r="E40" s="41" t="str">
        <f t="shared" si="4"/>
        <v/>
      </c>
      <c r="F40" s="21"/>
      <c r="G40" s="31">
        <v>4</v>
      </c>
      <c r="H40" s="32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IF(F40="","",IF(F40-VLOOKUP($A32,AWstandards,VLOOKUP(D40,Age,2,FALSE),FALSE)&gt;0,"","aw"))</f>
        <v/>
      </c>
    </row>
    <row r="41" spans="1:23" hidden="1" x14ac:dyDescent="0.25">
      <c r="A41" s="16"/>
      <c r="B41" s="33">
        <v>9</v>
      </c>
      <c r="C41" s="41" t="str">
        <f t="shared" si="3"/>
        <v/>
      </c>
      <c r="D41" s="41" t="str">
        <f>IF(A41="","",VLOOKUP($A32,IF(LEN(A41)=2,FSB,FSA),VLOOKUP(LEFT(A41,1),Fteams,7,FALSE),FALSE))</f>
        <v/>
      </c>
      <c r="E41" s="41" t="str">
        <f t="shared" si="4"/>
        <v/>
      </c>
      <c r="F41" s="21"/>
      <c r="G41" s="31">
        <v>3</v>
      </c>
      <c r="H41" s="32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IF(F41="","",IF(F41-VLOOKUP($A32,AWstandards,VLOOKUP(D41,Age,2,FALSE),FALSE)&gt;0,"","aw"))</f>
        <v/>
      </c>
    </row>
    <row r="42" spans="1:23" hidden="1" x14ac:dyDescent="0.25">
      <c r="A42" s="16"/>
      <c r="B42" s="33">
        <v>10</v>
      </c>
      <c r="C42" s="41" t="str">
        <f t="shared" si="3"/>
        <v/>
      </c>
      <c r="D42" s="41" t="str">
        <f>IF(A42="","",VLOOKUP($A32,IF(LEN(A42)=2,FSB,FSA),VLOOKUP(LEFT(A42,1),Fteams,7,FALSE),FALSE))</f>
        <v/>
      </c>
      <c r="E42" s="41" t="str">
        <f t="shared" si="4"/>
        <v/>
      </c>
      <c r="F42" s="21"/>
      <c r="G42" s="31">
        <v>2</v>
      </c>
      <c r="H42" s="32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/>
      <c r="V42" s="2"/>
      <c r="W42" s="13" t="str">
        <f>IF(F42="","",IF(F42-VLOOKUP($A32,AWstandards,VLOOKUP(D42,Age,2,FALSE),FALSE)&gt;0,"","aw"))</f>
        <v/>
      </c>
    </row>
    <row r="43" spans="1:23" hidden="1" x14ac:dyDescent="0.25">
      <c r="A43" s="16"/>
      <c r="B43" s="33">
        <v>11</v>
      </c>
      <c r="C43" s="41" t="str">
        <f t="shared" si="3"/>
        <v/>
      </c>
      <c r="D43" s="41" t="str">
        <f>IF(A43="","",VLOOKUP($A32,IF(LEN(A43)=2,FSB,FSA),VLOOKUP(LEFT(A43,1),Fteams,7,FALSE),FALSE))</f>
        <v/>
      </c>
      <c r="E43" s="41" t="str">
        <f t="shared" si="4"/>
        <v/>
      </c>
      <c r="F43" s="21"/>
      <c r="G43" s="31">
        <v>1</v>
      </c>
      <c r="H43" s="32"/>
      <c r="I43" s="8" t="str">
        <f t="shared" si="5"/>
        <v/>
      </c>
      <c r="J43" s="8" t="str">
        <f t="shared" si="5"/>
        <v/>
      </c>
      <c r="K43" s="8" t="str">
        <f t="shared" si="5"/>
        <v/>
      </c>
      <c r="L43" s="8" t="str">
        <f t="shared" si="5"/>
        <v/>
      </c>
      <c r="M43" s="8" t="str">
        <f t="shared" si="5"/>
        <v/>
      </c>
      <c r="N43" s="8" t="str">
        <f t="shared" si="5"/>
        <v/>
      </c>
      <c r="O43" s="8" t="str">
        <f t="shared" si="5"/>
        <v/>
      </c>
      <c r="P43" s="8" t="str">
        <f t="shared" si="5"/>
        <v/>
      </c>
      <c r="Q43" s="8" t="str">
        <f t="shared" si="5"/>
        <v/>
      </c>
      <c r="R43" s="8" t="str">
        <f t="shared" si="5"/>
        <v/>
      </c>
      <c r="S43" s="8" t="str">
        <f t="shared" si="5"/>
        <v/>
      </c>
      <c r="T43" s="8" t="str">
        <f t="shared" si="5"/>
        <v/>
      </c>
      <c r="U43" s="8"/>
      <c r="V43" s="2"/>
      <c r="W43" s="13" t="str">
        <f>IF(F43="","",IF(F43-VLOOKUP($A32,AWstandards,VLOOKUP(D43,Age,2,FALSE),FALSE)&gt;0,"","aw"))</f>
        <v/>
      </c>
    </row>
    <row r="44" spans="1:23" hidden="1" x14ac:dyDescent="0.25">
      <c r="A44" s="16"/>
      <c r="B44" s="33">
        <v>12</v>
      </c>
      <c r="C44" s="41" t="str">
        <f t="shared" si="3"/>
        <v/>
      </c>
      <c r="D44" s="41" t="str">
        <f>IF(A44="","",VLOOKUP($A32,IF(LEN(A44)=2,FSB,FSA),VLOOKUP(LEFT(A44,1),Fteams,7,FALSE),FALSE))</f>
        <v/>
      </c>
      <c r="E44" s="41" t="str">
        <f t="shared" si="4"/>
        <v/>
      </c>
      <c r="F44" s="21"/>
      <c r="G44" s="31">
        <f>IF(Dec!$G$2-11&lt;0,0,Dec!$G$2-11)</f>
        <v>0</v>
      </c>
      <c r="H44" s="32"/>
      <c r="I44" s="8" t="str">
        <f t="shared" si="5"/>
        <v/>
      </c>
      <c r="J44" s="8" t="str">
        <f t="shared" si="5"/>
        <v/>
      </c>
      <c r="K44" s="8" t="str">
        <f t="shared" si="5"/>
        <v/>
      </c>
      <c r="L44" s="8" t="str">
        <f t="shared" si="5"/>
        <v/>
      </c>
      <c r="M44" s="8" t="str">
        <f t="shared" si="5"/>
        <v/>
      </c>
      <c r="N44" s="8" t="str">
        <f t="shared" si="5"/>
        <v/>
      </c>
      <c r="O44" s="8" t="str">
        <f t="shared" si="5"/>
        <v/>
      </c>
      <c r="P44" s="8" t="str">
        <f t="shared" si="5"/>
        <v/>
      </c>
      <c r="Q44" s="8" t="str">
        <f t="shared" si="5"/>
        <v/>
      </c>
      <c r="R44" s="8" t="str">
        <f t="shared" si="5"/>
        <v/>
      </c>
      <c r="S44" s="8" t="str">
        <f t="shared" si="5"/>
        <v/>
      </c>
      <c r="T44" s="8" t="str">
        <f t="shared" si="5"/>
        <v/>
      </c>
      <c r="U44" s="8">
        <f>(Dec!$G$2+1)*Dec!$G$2/2-SUM(I33:T44)</f>
        <v>15</v>
      </c>
      <c r="V44" s="2"/>
      <c r="W44" s="13" t="str">
        <f>IF(F44="","",IF(F44-VLOOKUP($A32,AWstandards,VLOOKUP(D44,Age,2,FALSE),FALSE)&gt;0,"","aw"))</f>
        <v/>
      </c>
    </row>
    <row r="45" spans="1:23" ht="13" x14ac:dyDescent="0.3">
      <c r="A45" s="15">
        <v>200</v>
      </c>
      <c r="B45" s="29"/>
      <c r="C45" s="4" t="s">
        <v>89</v>
      </c>
      <c r="D45" s="4"/>
      <c r="E45" s="39"/>
      <c r="F45" s="20"/>
      <c r="G45" s="27"/>
      <c r="H45" s="24" t="s">
        <v>35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2" t="s">
        <v>107</v>
      </c>
      <c r="W45" s="2"/>
    </row>
    <row r="46" spans="1:23" x14ac:dyDescent="0.25">
      <c r="A46" s="16" t="s">
        <v>441</v>
      </c>
      <c r="B46" s="33">
        <v>1</v>
      </c>
      <c r="C46" s="41" t="str">
        <f t="shared" ref="C46:C57" si="6">IF(A46="","",VLOOKUP($A$45,IF(LEN(A46)=2,FSB,FSA),VLOOKUP(LEFT(A46,1),Fteams,6,FALSE),FALSE))</f>
        <v xml:space="preserve">Louis Ashworth </v>
      </c>
      <c r="D46" s="41">
        <f>IF(A46="","",VLOOKUP($A45,IF(LEN(A46)=2,FSB,FSA),VLOOKUP(LEFT(A46,1),Fteams,7,FALSE),FALSE))</f>
        <v>0</v>
      </c>
      <c r="E46" s="41" t="str">
        <f t="shared" ref="E46:E57" si="7">IF(A46="","",VLOOKUP(LEFT(A46,1),Fteams,2,FALSE))</f>
        <v>Brighton &amp; Hove</v>
      </c>
      <c r="F46" s="21" t="s">
        <v>645</v>
      </c>
      <c r="G46" s="31">
        <v>11</v>
      </c>
      <c r="H46" s="32"/>
      <c r="I46" s="8" t="str">
        <f t="shared" ref="I46:T57" si="8">IF($A46="","",IF(LEFT($A46,1)=I$19,$G46,""))</f>
        <v/>
      </c>
      <c r="J46" s="8">
        <f t="shared" si="8"/>
        <v>11</v>
      </c>
      <c r="K46" s="8" t="str">
        <f t="shared" si="8"/>
        <v/>
      </c>
      <c r="L46" s="8" t="str">
        <f t="shared" si="8"/>
        <v/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IF(F46="","",IF(F46-VLOOKUP($A45,AWstandards,VLOOKUP(D46,Age,2,FALSE),FALSE)&gt;0,"","aw"))</f>
        <v>#N/A</v>
      </c>
    </row>
    <row r="47" spans="1:23" x14ac:dyDescent="0.25">
      <c r="A47" s="16" t="s">
        <v>432</v>
      </c>
      <c r="B47" s="33">
        <v>2</v>
      </c>
      <c r="C47" s="41" t="str">
        <f t="shared" si="6"/>
        <v>Henry Bromham</v>
      </c>
      <c r="D47" s="41">
        <f>IF(A47="","",VLOOKUP($A45,IF(LEN(A47)=2,FSB,FSA),VLOOKUP(LEFT(A47,1),Fteams,7,FALSE),FALSE))</f>
        <v>0</v>
      </c>
      <c r="E47" s="41" t="str">
        <f t="shared" si="7"/>
        <v>Crawley</v>
      </c>
      <c r="F47" s="21" t="s">
        <v>646</v>
      </c>
      <c r="G47" s="31">
        <v>10</v>
      </c>
      <c r="H47" s="32"/>
      <c r="I47" s="8" t="str">
        <f t="shared" si="8"/>
        <v/>
      </c>
      <c r="J47" s="8" t="str">
        <f t="shared" si="8"/>
        <v/>
      </c>
      <c r="K47" s="8">
        <f t="shared" si="8"/>
        <v>10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IF(F47="","",IF(F47-VLOOKUP($A45,AWstandards,VLOOKUP(D47,Age,2,FALSE),FALSE)&gt;0,"","aw"))</f>
        <v>#N/A</v>
      </c>
    </row>
    <row r="48" spans="1:23" x14ac:dyDescent="0.25">
      <c r="A48" s="16" t="s">
        <v>433</v>
      </c>
      <c r="B48" s="33">
        <v>3</v>
      </c>
      <c r="C48" s="41" t="str">
        <f t="shared" si="6"/>
        <v>Jesse Ogonedum</v>
      </c>
      <c r="D48" s="41">
        <f>IF(A48="","",VLOOKUP($A45,IF(LEN(A48)=2,FSB,FSA),VLOOKUP(LEFT(A48,1),Fteams,7,FALSE),FALSE))</f>
        <v>0</v>
      </c>
      <c r="E48" s="41" t="str">
        <f t="shared" si="7"/>
        <v>Eastbourne</v>
      </c>
      <c r="F48" s="21" t="s">
        <v>647</v>
      </c>
      <c r="G48" s="31">
        <v>9</v>
      </c>
      <c r="H48" s="32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>
        <f t="shared" si="8"/>
        <v>9</v>
      </c>
      <c r="N48" s="8" t="str">
        <f t="shared" si="8"/>
        <v/>
      </c>
      <c r="O48" s="8" t="str">
        <f t="shared" si="8"/>
        <v/>
      </c>
      <c r="P48" s="8" t="str">
        <f t="shared" si="8"/>
        <v/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IF(F48="","",IF(F48-VLOOKUP($A45,AWstandards,VLOOKUP(D48,Age,2,FALSE),FALSE)&gt;0,"","aw"))</f>
        <v>#N/A</v>
      </c>
    </row>
    <row r="49" spans="1:23" x14ac:dyDescent="0.25">
      <c r="A49" s="16" t="s">
        <v>442</v>
      </c>
      <c r="B49" s="33">
        <v>4</v>
      </c>
      <c r="C49" s="41" t="str">
        <f t="shared" si="6"/>
        <v>Charlie Scoines</v>
      </c>
      <c r="D49" s="41">
        <f>IF(A49="","",VLOOKUP($A45,IF(LEN(A49)=2,FSB,FSA),VLOOKUP(LEFT(A49,1),Fteams,7,FALSE),FALSE))</f>
        <v>0</v>
      </c>
      <c r="E49" s="41" t="str">
        <f t="shared" si="7"/>
        <v>Horsham BS</v>
      </c>
      <c r="F49" s="21" t="s">
        <v>648</v>
      </c>
      <c r="G49" s="31">
        <v>8</v>
      </c>
      <c r="H49" s="32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8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IF(F49="","",IF(F49-VLOOKUP($A45,AWstandards,VLOOKUP(D49,Age,2,FALSE),FALSE)&gt;0,"","aw"))</f>
        <v>#N/A</v>
      </c>
    </row>
    <row r="50" spans="1:23" x14ac:dyDescent="0.25">
      <c r="A50" s="16" t="s">
        <v>434</v>
      </c>
      <c r="B50" s="33">
        <v>5</v>
      </c>
      <c r="C50" s="41" t="str">
        <f t="shared" si="6"/>
        <v>Ivo Edgar</v>
      </c>
      <c r="D50" s="41">
        <f>IF(A50="","",VLOOKUP($A45,IF(LEN(A50)=2,FSB,FSA),VLOOKUP(LEFT(A50,1),Fteams,7,FALSE),FALSE))</f>
        <v>0</v>
      </c>
      <c r="E50" s="41" t="str">
        <f t="shared" si="7"/>
        <v>Chichester</v>
      </c>
      <c r="F50" s="21" t="s">
        <v>649</v>
      </c>
      <c r="G50" s="31">
        <v>7</v>
      </c>
      <c r="H50" s="32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>
        <f t="shared" si="8"/>
        <v>7</v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 t="str">
        <f t="shared" si="8"/>
        <v/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IF(F50="","",IF(F50-VLOOKUP($A45,AWstandards,VLOOKUP(D50,Age,2,FALSE),FALSE)&gt;0,"","aw"))</f>
        <v>#N/A</v>
      </c>
    </row>
    <row r="51" spans="1:23" x14ac:dyDescent="0.25">
      <c r="A51" s="16" t="s">
        <v>467</v>
      </c>
      <c r="B51" s="33">
        <v>6</v>
      </c>
      <c r="C51" s="41" t="str">
        <f t="shared" si="6"/>
        <v>William Kean</v>
      </c>
      <c r="D51" s="41">
        <f>IF(A51="","",VLOOKUP($A45,IF(LEN(A51)=2,FSB,FSA),VLOOKUP(LEFT(A51,1),Fteams,7,FALSE),FALSE))</f>
        <v>0</v>
      </c>
      <c r="E51" s="41" t="str">
        <f t="shared" si="7"/>
        <v>Haywards Heath</v>
      </c>
      <c r="F51" s="21" t="s">
        <v>650</v>
      </c>
      <c r="G51" s="31">
        <v>6</v>
      </c>
      <c r="H51" s="32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>
        <f t="shared" si="8"/>
        <v>6</v>
      </c>
      <c r="R51" s="8" t="str">
        <f t="shared" si="8"/>
        <v/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IF(F51="","",IF(F51-VLOOKUP($A45,AWstandards,VLOOKUP(D51,Age,2,FALSE),FALSE)&gt;0,"","aw"))</f>
        <v>#N/A</v>
      </c>
    </row>
    <row r="52" spans="1:23" x14ac:dyDescent="0.25">
      <c r="A52" s="16" t="s">
        <v>464</v>
      </c>
      <c r="B52" s="33">
        <v>7</v>
      </c>
      <c r="C52" s="41" t="str">
        <f t="shared" si="6"/>
        <v>Marlvin Mlalazi</v>
      </c>
      <c r="D52" s="41">
        <f>IF(A52="","",VLOOKUP($A45,IF(LEN(A52)=2,FSB,FSA),VLOOKUP(LEFT(A52,1),Fteams,7,FALSE),FALSE))</f>
        <v>0</v>
      </c>
      <c r="E52" s="41" t="str">
        <f t="shared" si="7"/>
        <v>Hastings</v>
      </c>
      <c r="F52" s="21" t="s">
        <v>651</v>
      </c>
      <c r="G52" s="31">
        <v>5</v>
      </c>
      <c r="H52" s="32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 t="str">
        <f t="shared" si="8"/>
        <v/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>
        <f t="shared" si="8"/>
        <v>5</v>
      </c>
      <c r="T52" s="8" t="str">
        <f t="shared" si="8"/>
        <v/>
      </c>
      <c r="U52" s="8"/>
      <c r="V52" s="2"/>
      <c r="W52" s="13" t="e">
        <f>IF(F52="","",IF(F52-VLOOKUP($A45,AWstandards,VLOOKUP(D52,Age,2,FALSE),FALSE)&gt;0,"","aw"))</f>
        <v>#N/A</v>
      </c>
    </row>
    <row r="53" spans="1:23" x14ac:dyDescent="0.25">
      <c r="A53" s="16" t="s">
        <v>440</v>
      </c>
      <c r="B53" s="33">
        <v>8</v>
      </c>
      <c r="C53" s="41" t="str">
        <f t="shared" si="6"/>
        <v>Joseph Payling</v>
      </c>
      <c r="D53" s="41">
        <f>IF(A53="","",VLOOKUP($A45,IF(LEN(A53)=2,FSB,FSA),VLOOKUP(LEFT(A53,1),Fteams,7,FALSE),FALSE))</f>
        <v>0</v>
      </c>
      <c r="E53" s="41" t="str">
        <f t="shared" si="7"/>
        <v>Lewes</v>
      </c>
      <c r="F53" s="21" t="s">
        <v>652</v>
      </c>
      <c r="G53" s="31">
        <v>4</v>
      </c>
      <c r="H53" s="32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>
        <f t="shared" si="8"/>
        <v>4</v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IF(F53="","",IF(F53-VLOOKUP($A45,AWstandards,VLOOKUP(D53,Age,2,FALSE),FALSE)&gt;0,"","aw"))</f>
        <v>#N/A</v>
      </c>
    </row>
    <row r="54" spans="1:23" x14ac:dyDescent="0.25">
      <c r="A54" s="16" t="s">
        <v>458</v>
      </c>
      <c r="B54" s="33">
        <v>9</v>
      </c>
      <c r="C54" s="41" t="str">
        <f t="shared" si="6"/>
        <v>Aidan Gallagher</v>
      </c>
      <c r="D54" s="41">
        <f>IF(A54="","",VLOOKUP($A45,IF(LEN(A54)=2,FSB,FSA),VLOOKUP(LEFT(A54,1),Fteams,7,FALSE),FALSE))</f>
        <v>0</v>
      </c>
      <c r="E54" s="41" t="str">
        <f t="shared" si="7"/>
        <v>East Grinstead</v>
      </c>
      <c r="F54" s="21" t="s">
        <v>653</v>
      </c>
      <c r="G54" s="31">
        <v>3</v>
      </c>
      <c r="H54" s="32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>
        <f t="shared" si="8"/>
        <v>3</v>
      </c>
      <c r="S54" s="8" t="str">
        <f t="shared" si="8"/>
        <v/>
      </c>
      <c r="T54" s="8" t="str">
        <f t="shared" si="8"/>
        <v/>
      </c>
      <c r="U54" s="8"/>
      <c r="V54" s="2"/>
      <c r="W54" s="13" t="e">
        <f>IF(F54="","",IF(F54-VLOOKUP($A45,AWstandards,VLOOKUP(D54,Age,2,FALSE),FALSE)&gt;0,"","aw"))</f>
        <v>#N/A</v>
      </c>
    </row>
    <row r="55" spans="1:23" hidden="1" x14ac:dyDescent="0.25">
      <c r="A55" s="16"/>
      <c r="B55" s="33">
        <v>10</v>
      </c>
      <c r="C55" s="41" t="str">
        <f t="shared" si="6"/>
        <v/>
      </c>
      <c r="D55" s="41" t="str">
        <f>IF(A55="","",VLOOKUP($A45,IF(LEN(A55)=2,FSB,FSA),VLOOKUP(LEFT(A55,1),Fteams,7,FALSE),FALSE))</f>
        <v/>
      </c>
      <c r="E55" s="41" t="str">
        <f t="shared" si="7"/>
        <v/>
      </c>
      <c r="F55" s="21"/>
      <c r="G55" s="31">
        <v>2</v>
      </c>
      <c r="H55" s="32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/>
      <c r="V55" s="2"/>
      <c r="W55" s="13" t="str">
        <f>IF(F55="","",IF(F55-VLOOKUP($A45,AWstandards,VLOOKUP(D55,Age,2,FALSE),FALSE)&gt;0,"","aw"))</f>
        <v/>
      </c>
    </row>
    <row r="56" spans="1:23" hidden="1" x14ac:dyDescent="0.25">
      <c r="A56" s="16"/>
      <c r="B56" s="33">
        <v>11</v>
      </c>
      <c r="C56" s="41" t="str">
        <f t="shared" si="6"/>
        <v/>
      </c>
      <c r="D56" s="41" t="str">
        <f>IF(A56="","",VLOOKUP($A45,IF(LEN(A56)=2,FSB,FSA),VLOOKUP(LEFT(A56,1),Fteams,7,FALSE),FALSE))</f>
        <v/>
      </c>
      <c r="E56" s="41" t="str">
        <f t="shared" si="7"/>
        <v/>
      </c>
      <c r="F56" s="21"/>
      <c r="G56" s="31">
        <v>1</v>
      </c>
      <c r="H56" s="32"/>
      <c r="I56" s="8" t="str">
        <f t="shared" si="8"/>
        <v/>
      </c>
      <c r="J56" s="8" t="str">
        <f t="shared" si="8"/>
        <v/>
      </c>
      <c r="K56" s="8" t="str">
        <f t="shared" si="8"/>
        <v/>
      </c>
      <c r="L56" s="8" t="str">
        <f t="shared" si="8"/>
        <v/>
      </c>
      <c r="M56" s="8" t="str">
        <f t="shared" si="8"/>
        <v/>
      </c>
      <c r="N56" s="8" t="str">
        <f t="shared" si="8"/>
        <v/>
      </c>
      <c r="O56" s="8" t="str">
        <f t="shared" si="8"/>
        <v/>
      </c>
      <c r="P56" s="8" t="str">
        <f t="shared" si="8"/>
        <v/>
      </c>
      <c r="Q56" s="8" t="str">
        <f t="shared" si="8"/>
        <v/>
      </c>
      <c r="R56" s="8" t="str">
        <f t="shared" si="8"/>
        <v/>
      </c>
      <c r="S56" s="8" t="str">
        <f t="shared" si="8"/>
        <v/>
      </c>
      <c r="T56" s="8" t="str">
        <f t="shared" si="8"/>
        <v/>
      </c>
      <c r="U56" s="8"/>
      <c r="V56" s="2"/>
      <c r="W56" s="13" t="str">
        <f>IF(F56="","",IF(F56-VLOOKUP($A45,AWstandards,VLOOKUP(D56,Age,2,FALSE),FALSE)&gt;0,"","aw"))</f>
        <v/>
      </c>
    </row>
    <row r="57" spans="1:23" hidden="1" x14ac:dyDescent="0.25">
      <c r="A57" s="16"/>
      <c r="B57" s="33">
        <v>12</v>
      </c>
      <c r="C57" s="41" t="str">
        <f t="shared" si="6"/>
        <v/>
      </c>
      <c r="D57" s="41" t="str">
        <f>IF(A57="","",VLOOKUP($A45,IF(LEN(A57)=2,FSB,FSA),VLOOKUP(LEFT(A57,1),Fteams,7,FALSE),FALSE))</f>
        <v/>
      </c>
      <c r="E57" s="41" t="str">
        <f t="shared" si="7"/>
        <v/>
      </c>
      <c r="F57" s="21"/>
      <c r="G57" s="31">
        <f>IF(Dec!$G$2-11&lt;0,0,Dec!$G$2-11)</f>
        <v>0</v>
      </c>
      <c r="H57" s="32"/>
      <c r="I57" s="8" t="str">
        <f t="shared" si="8"/>
        <v/>
      </c>
      <c r="J57" s="8" t="str">
        <f t="shared" si="8"/>
        <v/>
      </c>
      <c r="K57" s="8" t="str">
        <f t="shared" si="8"/>
        <v/>
      </c>
      <c r="L57" s="8" t="str">
        <f t="shared" si="8"/>
        <v/>
      </c>
      <c r="M57" s="8" t="str">
        <f t="shared" si="8"/>
        <v/>
      </c>
      <c r="N57" s="8" t="str">
        <f t="shared" si="8"/>
        <v/>
      </c>
      <c r="O57" s="8" t="str">
        <f t="shared" si="8"/>
        <v/>
      </c>
      <c r="P57" s="8" t="str">
        <f t="shared" si="8"/>
        <v/>
      </c>
      <c r="Q57" s="8" t="str">
        <f t="shared" si="8"/>
        <v/>
      </c>
      <c r="R57" s="8" t="str">
        <f t="shared" si="8"/>
        <v/>
      </c>
      <c r="S57" s="8" t="str">
        <f t="shared" si="8"/>
        <v/>
      </c>
      <c r="T57" s="8" t="str">
        <f t="shared" si="8"/>
        <v/>
      </c>
      <c r="U57" s="8">
        <f>(Dec!$G$2+1)*Dec!$G$2/2-SUM(I46:T57)</f>
        <v>3</v>
      </c>
      <c r="V57" s="2"/>
      <c r="W57" s="13" t="str">
        <f>IF(F57="","",IF(F57-VLOOKUP($A45,AWstandards,VLOOKUP(D57,Age,2,FALSE),FALSE)&gt;0,"","aw"))</f>
        <v/>
      </c>
    </row>
    <row r="58" spans="1:23" ht="13" x14ac:dyDescent="0.3">
      <c r="A58" s="15">
        <v>200</v>
      </c>
      <c r="B58" s="29"/>
      <c r="C58" s="42" t="s">
        <v>90</v>
      </c>
      <c r="D58" s="4"/>
      <c r="E58" s="39"/>
      <c r="F58" s="20"/>
      <c r="G58" s="27"/>
      <c r="H58" s="24" t="s">
        <v>35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2" t="s">
        <v>108</v>
      </c>
      <c r="W58" s="2"/>
    </row>
    <row r="59" spans="1:23" x14ac:dyDescent="0.25">
      <c r="A59" s="16" t="s">
        <v>435</v>
      </c>
      <c r="B59" s="33">
        <v>1</v>
      </c>
      <c r="C59" s="41" t="str">
        <f t="shared" ref="C59:C70" si="9">IF(A59="","",VLOOKUP($A$58,IF(LEN(A59)=2,FSB,FSA),VLOOKUP(LEFT(A59,1),Fteams,6,FALSE),FALSE))</f>
        <v>Alfie Biggle</v>
      </c>
      <c r="D59" s="41">
        <f>IF(A59="","",VLOOKUP($A58,IF(LEN(A59)=2,FSB,FSA),VLOOKUP(LEFT(A59,1),Fteams,7,FALSE),FALSE))</f>
        <v>0</v>
      </c>
      <c r="E59" s="41" t="str">
        <f t="shared" ref="E59:E70" si="10">IF(A59="","",VLOOKUP(LEFT(A59,1),Fteams,2,FALSE))</f>
        <v>Crawley</v>
      </c>
      <c r="F59" s="21" t="s">
        <v>654</v>
      </c>
      <c r="G59" s="31">
        <v>11</v>
      </c>
      <c r="H59" s="32"/>
      <c r="I59" s="8" t="str">
        <f t="shared" ref="I59:T70" si="11">IF($A59="","",IF(LEFT($A59,1)=I$19,$G59,""))</f>
        <v/>
      </c>
      <c r="J59" s="8" t="str">
        <f t="shared" si="11"/>
        <v/>
      </c>
      <c r="K59" s="8">
        <f t="shared" si="11"/>
        <v>11</v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IF(F59="","",IF(F59-VLOOKUP($A58,AWstandards,VLOOKUP(D59,Age,2,FALSE),FALSE)&gt;0,"","aw"))</f>
        <v>#N/A</v>
      </c>
    </row>
    <row r="60" spans="1:23" x14ac:dyDescent="0.25">
      <c r="A60" s="16" t="s">
        <v>470</v>
      </c>
      <c r="B60" s="33">
        <v>2</v>
      </c>
      <c r="C60" s="41" t="str">
        <f t="shared" si="9"/>
        <v>Aaron Goldsmith</v>
      </c>
      <c r="D60" s="41">
        <f>IF(A60="","",VLOOKUP($A58,IF(LEN(A60)=2,FSB,FSA),VLOOKUP(LEFT(A60,1),Fteams,7,FALSE),FALSE))</f>
        <v>0</v>
      </c>
      <c r="E60" s="41" t="str">
        <f t="shared" si="10"/>
        <v>Eastbourne</v>
      </c>
      <c r="F60" s="21" t="s">
        <v>655</v>
      </c>
      <c r="G60" s="31">
        <v>10</v>
      </c>
      <c r="H60" s="32"/>
      <c r="I60" s="8" t="str">
        <f t="shared" si="11"/>
        <v/>
      </c>
      <c r="J60" s="8" t="str">
        <f t="shared" si="11"/>
        <v/>
      </c>
      <c r="K60" s="8" t="str">
        <f t="shared" si="11"/>
        <v/>
      </c>
      <c r="L60" s="8" t="str">
        <f t="shared" si="11"/>
        <v/>
      </c>
      <c r="M60" s="8">
        <f t="shared" si="11"/>
        <v>10</v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IF(F60="","",IF(F60-VLOOKUP($A58,AWstandards,VLOOKUP(D60,Age,2,FALSE),FALSE)&gt;0,"","aw"))</f>
        <v>#N/A</v>
      </c>
    </row>
    <row r="61" spans="1:23" x14ac:dyDescent="0.25">
      <c r="A61" s="16" t="s">
        <v>449</v>
      </c>
      <c r="B61" s="33">
        <v>3</v>
      </c>
      <c r="C61" s="41" t="str">
        <f t="shared" si="9"/>
        <v>Max Gayle</v>
      </c>
      <c r="D61" s="41">
        <f>IF(A61="","",VLOOKUP($A58,IF(LEN(A61)=2,FSB,FSA),VLOOKUP(LEFT(A61,1),Fteams,7,FALSE),FALSE))</f>
        <v>0</v>
      </c>
      <c r="E61" s="41" t="str">
        <f t="shared" si="10"/>
        <v>Chichester</v>
      </c>
      <c r="F61" s="21" t="s">
        <v>656</v>
      </c>
      <c r="G61" s="31">
        <v>9</v>
      </c>
      <c r="H61" s="32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>
        <f t="shared" si="11"/>
        <v>9</v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 t="str">
        <f t="shared" si="11"/>
        <v/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IF(F61="","",IF(F61-VLOOKUP($A58,AWstandards,VLOOKUP(D61,Age,2,FALSE),FALSE)&gt;0,"","aw"))</f>
        <v>#N/A</v>
      </c>
    </row>
    <row r="62" spans="1:23" x14ac:dyDescent="0.25">
      <c r="A62" s="16" t="s">
        <v>450</v>
      </c>
      <c r="B62" s="33">
        <v>4</v>
      </c>
      <c r="C62" s="41" t="str">
        <f t="shared" si="9"/>
        <v>Louis Manning</v>
      </c>
      <c r="D62" s="41">
        <f>IF(A62="","",VLOOKUP($A58,IF(LEN(A62)=2,FSB,FSA),VLOOKUP(LEFT(A62,1),Fteams,7,FALSE),FALSE))</f>
        <v>0</v>
      </c>
      <c r="E62" s="41" t="str">
        <f t="shared" si="10"/>
        <v>Brighton &amp; Hove</v>
      </c>
      <c r="F62" s="21" t="s">
        <v>657</v>
      </c>
      <c r="G62" s="31">
        <v>8</v>
      </c>
      <c r="H62" s="32"/>
      <c r="I62" s="8" t="str">
        <f t="shared" si="11"/>
        <v/>
      </c>
      <c r="J62" s="8">
        <f t="shared" si="11"/>
        <v>8</v>
      </c>
      <c r="K62" s="8" t="str">
        <f t="shared" si="11"/>
        <v/>
      </c>
      <c r="L62" s="8" t="str">
        <f t="shared" si="11"/>
        <v/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IF(F62="","",IF(F62-VLOOKUP($A58,AWstandards,VLOOKUP(D62,Age,2,FALSE),FALSE)&gt;0,"","aw"))</f>
        <v>#N/A</v>
      </c>
    </row>
    <row r="63" spans="1:23" x14ac:dyDescent="0.25">
      <c r="A63" s="16" t="s">
        <v>452</v>
      </c>
      <c r="B63" s="33">
        <v>5</v>
      </c>
      <c r="C63" s="41" t="str">
        <f t="shared" si="9"/>
        <v>Beau Bulezuik</v>
      </c>
      <c r="D63" s="41">
        <f>IF(A63="","",VLOOKUP($A58,IF(LEN(A63)=2,FSB,FSA),VLOOKUP(LEFT(A63,1),Fteams,7,FALSE),FALSE))</f>
        <v>0</v>
      </c>
      <c r="E63" s="41" t="str">
        <f t="shared" si="10"/>
        <v>Horsham BS</v>
      </c>
      <c r="F63" s="21" t="s">
        <v>658</v>
      </c>
      <c r="G63" s="31">
        <v>7</v>
      </c>
      <c r="H63" s="32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>
        <f t="shared" si="11"/>
        <v>7</v>
      </c>
      <c r="O63" s="8" t="str">
        <f t="shared" si="11"/>
        <v/>
      </c>
      <c r="P63" s="8" t="str">
        <f t="shared" si="11"/>
        <v/>
      </c>
      <c r="Q63" s="8" t="str">
        <f t="shared" si="11"/>
        <v/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IF(F63="","",IF(F63-VLOOKUP($A58,AWstandards,VLOOKUP(D63,Age,2,FALSE),FALSE)&gt;0,"","aw"))</f>
        <v>#N/A</v>
      </c>
    </row>
    <row r="64" spans="1:23" x14ac:dyDescent="0.25">
      <c r="A64" s="16" t="s">
        <v>555</v>
      </c>
      <c r="B64" s="33">
        <v>6</v>
      </c>
      <c r="C64" s="41" t="str">
        <f t="shared" si="9"/>
        <v>Edwin Chapman</v>
      </c>
      <c r="D64" s="41">
        <f>IF(A64="","",VLOOKUP($A58,IF(LEN(A64)=2,FSB,FSA),VLOOKUP(LEFT(A64,1),Fteams,7,FALSE),FALSE))</f>
        <v>0</v>
      </c>
      <c r="E64" s="41" t="str">
        <f t="shared" si="10"/>
        <v>Hastings</v>
      </c>
      <c r="F64" s="21" t="s">
        <v>659</v>
      </c>
      <c r="G64" s="31">
        <v>6</v>
      </c>
      <c r="H64" s="32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>
        <f t="shared" si="11"/>
        <v>6</v>
      </c>
      <c r="T64" s="8" t="str">
        <f t="shared" si="11"/>
        <v/>
      </c>
      <c r="U64" s="8"/>
      <c r="V64" s="2"/>
      <c r="W64" s="13" t="e">
        <f>IF(F64="","",IF(F64-VLOOKUP($A58,AWstandards,VLOOKUP(D64,Age,2,FALSE),FALSE)&gt;0,"","aw"))</f>
        <v>#N/A</v>
      </c>
    </row>
    <row r="65" spans="1:23" x14ac:dyDescent="0.25">
      <c r="A65" s="16" t="s">
        <v>471</v>
      </c>
      <c r="B65" s="33">
        <v>7</v>
      </c>
      <c r="C65" s="41" t="str">
        <f t="shared" si="9"/>
        <v>Benjamin Farmer</v>
      </c>
      <c r="D65" s="41">
        <f>IF(A65="","",VLOOKUP($A58,IF(LEN(A65)=2,FSB,FSA),VLOOKUP(LEFT(A65,1),Fteams,7,FALSE),FALSE))</f>
        <v>0</v>
      </c>
      <c r="E65" s="41" t="str">
        <f t="shared" si="10"/>
        <v>Haywards Heath</v>
      </c>
      <c r="F65" s="21" t="s">
        <v>660</v>
      </c>
      <c r="G65" s="31">
        <v>5</v>
      </c>
      <c r="H65" s="32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>
        <f t="shared" si="11"/>
        <v>5</v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e">
        <f>IF(F65="","",IF(F65-VLOOKUP($A58,AWstandards,VLOOKUP(D65,Age,2,FALSE),FALSE)&gt;0,"","aw"))</f>
        <v>#N/A</v>
      </c>
    </row>
    <row r="66" spans="1:23" hidden="1" x14ac:dyDescent="0.25">
      <c r="A66" s="16"/>
      <c r="B66" s="33">
        <v>8</v>
      </c>
      <c r="C66" s="41" t="str">
        <f t="shared" si="9"/>
        <v/>
      </c>
      <c r="D66" s="41" t="str">
        <f>IF(A66="","",VLOOKUP($A58,IF(LEN(A66)=2,FSB,FSA),VLOOKUP(LEFT(A66,1),Fteams,7,FALSE),FALSE))</f>
        <v/>
      </c>
      <c r="E66" s="41" t="str">
        <f t="shared" si="10"/>
        <v/>
      </c>
      <c r="F66" s="21"/>
      <c r="G66" s="31">
        <v>4</v>
      </c>
      <c r="H66" s="32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IF(F66="","",IF(F66-VLOOKUP($A58,AWstandards,VLOOKUP(D66,Age,2,FALSE),FALSE)&gt;0,"","aw"))</f>
        <v/>
      </c>
    </row>
    <row r="67" spans="1:23" hidden="1" x14ac:dyDescent="0.25">
      <c r="A67" s="16"/>
      <c r="B67" s="33">
        <v>9</v>
      </c>
      <c r="C67" s="41" t="str">
        <f t="shared" si="9"/>
        <v/>
      </c>
      <c r="D67" s="41" t="str">
        <f>IF(A67="","",VLOOKUP($A58,IF(LEN(A67)=2,FSB,FSA),VLOOKUP(LEFT(A67,1),Fteams,7,FALSE),FALSE))</f>
        <v/>
      </c>
      <c r="E67" s="41" t="str">
        <f t="shared" si="10"/>
        <v/>
      </c>
      <c r="F67" s="21"/>
      <c r="G67" s="31">
        <v>3</v>
      </c>
      <c r="H67" s="32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IF(F67="","",IF(F67-VLOOKUP($A58,AWstandards,VLOOKUP(D67,Age,2,FALSE),FALSE)&gt;0,"","aw"))</f>
        <v/>
      </c>
    </row>
    <row r="68" spans="1:23" hidden="1" x14ac:dyDescent="0.25">
      <c r="A68" s="16"/>
      <c r="B68" s="33">
        <v>10</v>
      </c>
      <c r="C68" s="41" t="str">
        <f t="shared" si="9"/>
        <v/>
      </c>
      <c r="D68" s="41" t="str">
        <f>IF(A68="","",VLOOKUP($A58,IF(LEN(A68)=2,FSB,FSA),VLOOKUP(LEFT(A68,1),Fteams,7,FALSE),FALSE))</f>
        <v/>
      </c>
      <c r="E68" s="41" t="str">
        <f t="shared" si="10"/>
        <v/>
      </c>
      <c r="F68" s="21"/>
      <c r="G68" s="31">
        <v>2</v>
      </c>
      <c r="H68" s="32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/>
      <c r="V68" s="2"/>
      <c r="W68" s="13" t="str">
        <f>IF(F68="","",IF(F68-VLOOKUP($A58,AWstandards,VLOOKUP(D68,Age,2,FALSE),FALSE)&gt;0,"","aw"))</f>
        <v/>
      </c>
    </row>
    <row r="69" spans="1:23" hidden="1" x14ac:dyDescent="0.25">
      <c r="A69" s="16"/>
      <c r="B69" s="33">
        <v>11</v>
      </c>
      <c r="C69" s="41" t="str">
        <f t="shared" si="9"/>
        <v/>
      </c>
      <c r="D69" s="41" t="str">
        <f>IF(A69="","",VLOOKUP($A58,IF(LEN(A69)=2,FSB,FSA),VLOOKUP(LEFT(A69,1),Fteams,7,FALSE),FALSE))</f>
        <v/>
      </c>
      <c r="E69" s="41" t="str">
        <f t="shared" si="10"/>
        <v/>
      </c>
      <c r="F69" s="21"/>
      <c r="G69" s="31">
        <v>1</v>
      </c>
      <c r="H69" s="32"/>
      <c r="I69" s="8" t="str">
        <f t="shared" si="11"/>
        <v/>
      </c>
      <c r="J69" s="8" t="str">
        <f t="shared" si="11"/>
        <v/>
      </c>
      <c r="K69" s="8" t="str">
        <f t="shared" si="11"/>
        <v/>
      </c>
      <c r="L69" s="8" t="str">
        <f t="shared" si="11"/>
        <v/>
      </c>
      <c r="M69" s="8" t="str">
        <f t="shared" si="11"/>
        <v/>
      </c>
      <c r="N69" s="8" t="str">
        <f t="shared" si="11"/>
        <v/>
      </c>
      <c r="O69" s="8" t="str">
        <f t="shared" si="11"/>
        <v/>
      </c>
      <c r="P69" s="8" t="str">
        <f t="shared" si="11"/>
        <v/>
      </c>
      <c r="Q69" s="8" t="str">
        <f t="shared" si="11"/>
        <v/>
      </c>
      <c r="R69" s="8" t="str">
        <f t="shared" si="11"/>
        <v/>
      </c>
      <c r="S69" s="8" t="str">
        <f t="shared" si="11"/>
        <v/>
      </c>
      <c r="T69" s="8" t="str">
        <f t="shared" si="11"/>
        <v/>
      </c>
      <c r="U69" s="8"/>
      <c r="V69" s="2"/>
      <c r="W69" s="13" t="str">
        <f>IF(F69="","",IF(F69-VLOOKUP($A58,AWstandards,VLOOKUP(D69,Age,2,FALSE),FALSE)&gt;0,"","aw"))</f>
        <v/>
      </c>
    </row>
    <row r="70" spans="1:23" hidden="1" x14ac:dyDescent="0.25">
      <c r="A70" s="16"/>
      <c r="B70" s="33">
        <v>12</v>
      </c>
      <c r="C70" s="41" t="str">
        <f t="shared" si="9"/>
        <v/>
      </c>
      <c r="D70" s="41" t="str">
        <f>IF(A70="","",VLOOKUP($A58,IF(LEN(A70)=2,FSB,FSA),VLOOKUP(LEFT(A70,1),Fteams,7,FALSE),FALSE))</f>
        <v/>
      </c>
      <c r="E70" s="41" t="str">
        <f t="shared" si="10"/>
        <v/>
      </c>
      <c r="F70" s="21"/>
      <c r="G70" s="31">
        <f>IF(Dec!$G$2-11&lt;0,0,Dec!$G$2-11)</f>
        <v>0</v>
      </c>
      <c r="H70" s="32"/>
      <c r="I70" s="8" t="str">
        <f t="shared" si="11"/>
        <v/>
      </c>
      <c r="J70" s="8" t="str">
        <f t="shared" si="11"/>
        <v/>
      </c>
      <c r="K70" s="8" t="str">
        <f t="shared" si="11"/>
        <v/>
      </c>
      <c r="L70" s="8" t="str">
        <f t="shared" si="11"/>
        <v/>
      </c>
      <c r="M70" s="8" t="str">
        <f t="shared" si="11"/>
        <v/>
      </c>
      <c r="N70" s="8" t="str">
        <f t="shared" si="11"/>
        <v/>
      </c>
      <c r="O70" s="8" t="str">
        <f t="shared" si="11"/>
        <v/>
      </c>
      <c r="P70" s="8" t="str">
        <f t="shared" si="11"/>
        <v/>
      </c>
      <c r="Q70" s="8" t="str">
        <f t="shared" si="11"/>
        <v/>
      </c>
      <c r="R70" s="8" t="str">
        <f t="shared" si="11"/>
        <v/>
      </c>
      <c r="S70" s="8" t="str">
        <f t="shared" si="11"/>
        <v/>
      </c>
      <c r="T70" s="8" t="str">
        <f t="shared" si="11"/>
        <v/>
      </c>
      <c r="U70" s="8">
        <f>(Dec!$G$2+1)*Dec!$G$2/2-SUM(I59:T70)</f>
        <v>10</v>
      </c>
      <c r="V70" s="2"/>
      <c r="W70" s="13" t="str">
        <f>IF(F70="","",IF(F70-VLOOKUP($A58,AWstandards,VLOOKUP(D70,Age,2,FALSE),FALSE)&gt;0,"","aw"))</f>
        <v/>
      </c>
    </row>
    <row r="71" spans="1:23" ht="13" x14ac:dyDescent="0.3">
      <c r="A71" s="15">
        <v>300</v>
      </c>
      <c r="B71" s="29"/>
      <c r="C71" s="4" t="s">
        <v>91</v>
      </c>
      <c r="D71" s="4"/>
      <c r="E71" s="13"/>
      <c r="F71" s="20"/>
      <c r="G71" s="27"/>
      <c r="H71" s="24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2" t="s">
        <v>109</v>
      </c>
      <c r="W71" s="2"/>
    </row>
    <row r="72" spans="1:23" x14ac:dyDescent="0.25">
      <c r="A72" s="16" t="s">
        <v>441</v>
      </c>
      <c r="B72" s="33">
        <v>1</v>
      </c>
      <c r="C72" s="41" t="str">
        <f t="shared" ref="C72:C83" si="12">IF(A72="","",VLOOKUP($A$71,IF(LEN(A72)=2,FSB,FSA),VLOOKUP(LEFT(A72,1),Fteams,6,FALSE),FALSE))</f>
        <v xml:space="preserve">Louis Ashworth </v>
      </c>
      <c r="D72" s="41">
        <f>IF(A72="","",VLOOKUP($A71,IF(LEN(A72)=2,FSB,FSA),VLOOKUP(LEFT(A72,1),Fteams,7,FALSE),FALSE))</f>
        <v>0</v>
      </c>
      <c r="E72" s="41" t="str">
        <f t="shared" ref="E72:E83" si="13">IF(A72="","",VLOOKUP(LEFT(A72,1),Fteams,2,FALSE))</f>
        <v>Brighton &amp; Hove</v>
      </c>
      <c r="F72" s="21" t="s">
        <v>456</v>
      </c>
      <c r="G72" s="31">
        <v>11</v>
      </c>
      <c r="H72" s="24"/>
      <c r="I72" s="8" t="str">
        <f t="shared" ref="I72:T83" si="14">IF($A72="","",IF(LEFT($A72,1)=I$19,$G72,""))</f>
        <v/>
      </c>
      <c r="J72" s="8">
        <f t="shared" si="14"/>
        <v>11</v>
      </c>
      <c r="K72" s="8" t="str">
        <f t="shared" si="14"/>
        <v/>
      </c>
      <c r="L72" s="8" t="str">
        <f t="shared" si="14"/>
        <v/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IF(F72="","",IF(F72-VLOOKUP($A71,AWstandards,VLOOKUP(D72,Age,2,FALSE),FALSE)&gt;0,"","aw"))</f>
        <v>#N/A</v>
      </c>
    </row>
    <row r="73" spans="1:23" x14ac:dyDescent="0.25">
      <c r="A73" s="16" t="s">
        <v>440</v>
      </c>
      <c r="B73" s="33">
        <v>2</v>
      </c>
      <c r="C73" s="41" t="str">
        <f t="shared" si="12"/>
        <v>Joseph Payling</v>
      </c>
      <c r="D73" s="41">
        <f>IF(A73="","",VLOOKUP($A71,IF(LEN(A73)=2,FSB,FSA),VLOOKUP(LEFT(A73,1),Fteams,7,FALSE),FALSE))</f>
        <v>0</v>
      </c>
      <c r="E73" s="41" t="str">
        <f t="shared" si="13"/>
        <v>Lewes</v>
      </c>
      <c r="F73" s="21" t="s">
        <v>457</v>
      </c>
      <c r="G73" s="31">
        <v>10</v>
      </c>
      <c r="H73" s="24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>
        <f t="shared" si="14"/>
        <v>10</v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IF(F73="","",IF(F73-VLOOKUP($A71,AWstandards,VLOOKUP(D73,Age,2,FALSE),FALSE)&gt;0,"","aw"))</f>
        <v>#N/A</v>
      </c>
    </row>
    <row r="74" spans="1:23" x14ac:dyDescent="0.25">
      <c r="A74" s="16" t="s">
        <v>458</v>
      </c>
      <c r="B74" s="33">
        <v>3</v>
      </c>
      <c r="C74" s="41" t="str">
        <f t="shared" si="12"/>
        <v>Rowan Kirby</v>
      </c>
      <c r="D74" s="41">
        <f>IF(A74="","",VLOOKUP($A71,IF(LEN(A74)=2,FSB,FSA),VLOOKUP(LEFT(A74,1),Fteams,7,FALSE),FALSE))</f>
        <v>0</v>
      </c>
      <c r="E74" s="41" t="str">
        <f t="shared" si="13"/>
        <v>East Grinstead</v>
      </c>
      <c r="F74" s="21" t="s">
        <v>459</v>
      </c>
      <c r="G74" s="31">
        <v>9</v>
      </c>
      <c r="H74" s="24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 t="str">
        <f t="shared" si="14"/>
        <v/>
      </c>
      <c r="R74" s="8">
        <f t="shared" si="14"/>
        <v>9</v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IF(F74="","",IF(F74-VLOOKUP($A71,AWstandards,VLOOKUP(D74,Age,2,FALSE),FALSE)&gt;0,"","aw"))</f>
        <v>#N/A</v>
      </c>
    </row>
    <row r="75" spans="1:23" x14ac:dyDescent="0.25">
      <c r="A75" s="16" t="s">
        <v>464</v>
      </c>
      <c r="B75" s="33">
        <v>4</v>
      </c>
      <c r="C75" s="41" t="str">
        <f t="shared" si="12"/>
        <v>Marlvin Mlalazi</v>
      </c>
      <c r="D75" s="41">
        <f>IF(A75="","",VLOOKUP($A71,IF(LEN(A75)=2,FSB,FSA),VLOOKUP(LEFT(A75,1),Fteams,7,FALSE),FALSE))</f>
        <v>0</v>
      </c>
      <c r="E75" s="41" t="str">
        <f t="shared" si="13"/>
        <v>Hastings</v>
      </c>
      <c r="F75" s="21" t="s">
        <v>460</v>
      </c>
      <c r="G75" s="31">
        <v>8</v>
      </c>
      <c r="H75" s="24"/>
      <c r="I75" s="8" t="str">
        <f t="shared" si="14"/>
        <v/>
      </c>
      <c r="J75" s="8" t="str">
        <f t="shared" si="14"/>
        <v/>
      </c>
      <c r="K75" s="8" t="str">
        <f t="shared" si="14"/>
        <v/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>
        <f t="shared" si="14"/>
        <v>8</v>
      </c>
      <c r="T75" s="8" t="str">
        <f t="shared" si="14"/>
        <v/>
      </c>
      <c r="U75" s="8"/>
      <c r="V75" s="2"/>
      <c r="W75" s="13" t="e">
        <f>IF(F75="","",IF(F75-VLOOKUP($A71,AWstandards,VLOOKUP(D75,Age,2,FALSE),FALSE)&gt;0,"","aw"))</f>
        <v>#N/A</v>
      </c>
    </row>
    <row r="76" spans="1:23" x14ac:dyDescent="0.25">
      <c r="A76" s="16" t="s">
        <v>433</v>
      </c>
      <c r="B76" s="33">
        <v>5</v>
      </c>
      <c r="C76" s="41" t="str">
        <f t="shared" si="12"/>
        <v>Aidan Pringle</v>
      </c>
      <c r="D76" s="41">
        <f>IF(A76="","",VLOOKUP($A71,IF(LEN(A76)=2,FSB,FSA),VLOOKUP(LEFT(A76,1),Fteams,7,FALSE),FALSE))</f>
        <v>0</v>
      </c>
      <c r="E76" s="41" t="str">
        <f t="shared" si="13"/>
        <v>Eastbourne</v>
      </c>
      <c r="F76" s="21" t="s">
        <v>462</v>
      </c>
      <c r="G76" s="31">
        <v>7</v>
      </c>
      <c r="H76" s="24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>
        <f t="shared" si="14"/>
        <v>7</v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 t="str">
        <f t="shared" si="14"/>
        <v/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IF(F76="","",IF(F76-VLOOKUP($A71,AWstandards,VLOOKUP(D76,Age,2,FALSE),FALSE)&gt;0,"","aw"))</f>
        <v>#N/A</v>
      </c>
    </row>
    <row r="77" spans="1:23" x14ac:dyDescent="0.25">
      <c r="A77" s="16" t="s">
        <v>432</v>
      </c>
      <c r="B77" s="33" t="s">
        <v>465</v>
      </c>
      <c r="C77" s="41" t="str">
        <f t="shared" si="12"/>
        <v>Harley Saunders-Neate</v>
      </c>
      <c r="D77" s="41">
        <f>IF(A77="","",VLOOKUP($A71,IF(LEN(A77)=2,FSB,FSA),VLOOKUP(LEFT(A77,1),Fteams,7,FALSE),FALSE))</f>
        <v>0</v>
      </c>
      <c r="E77" s="41" t="str">
        <f t="shared" si="13"/>
        <v>Crawley</v>
      </c>
      <c r="F77" s="21" t="s">
        <v>466</v>
      </c>
      <c r="G77" s="31">
        <v>5.5</v>
      </c>
      <c r="H77" s="24"/>
      <c r="I77" s="8" t="str">
        <f t="shared" si="14"/>
        <v/>
      </c>
      <c r="J77" s="8" t="str">
        <f t="shared" si="14"/>
        <v/>
      </c>
      <c r="K77" s="8">
        <f t="shared" si="14"/>
        <v>5.5</v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e">
        <f>IF(F77="","",IF(F77-VLOOKUP($A71,AWstandards,VLOOKUP(D77,Age,2,FALSE),FALSE)&gt;0,"","aw"))</f>
        <v>#N/A</v>
      </c>
    </row>
    <row r="78" spans="1:23" x14ac:dyDescent="0.25">
      <c r="A78" s="16" t="s">
        <v>467</v>
      </c>
      <c r="B78" s="33" t="s">
        <v>465</v>
      </c>
      <c r="C78" s="41" t="str">
        <f t="shared" si="12"/>
        <v>Ethan Rowen</v>
      </c>
      <c r="D78" s="41">
        <f>IF(A78="","",VLOOKUP($A71,IF(LEN(A78)=2,FSB,FSA),VLOOKUP(LEFT(A78,1),Fteams,7,FALSE),FALSE))</f>
        <v>0</v>
      </c>
      <c r="E78" s="41" t="str">
        <f t="shared" si="13"/>
        <v>Haywards Heath</v>
      </c>
      <c r="F78" s="21" t="s">
        <v>466</v>
      </c>
      <c r="G78" s="31">
        <v>5.5</v>
      </c>
      <c r="H78" s="24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>
        <f t="shared" si="14"/>
        <v>5.5</v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e">
        <f>IF(F78="","",IF(F78-VLOOKUP($A71,AWstandards,VLOOKUP(D78,Age,2,FALSE),FALSE)&gt;0,"","aw"))</f>
        <v>#N/A</v>
      </c>
    </row>
    <row r="79" spans="1:23" x14ac:dyDescent="0.25">
      <c r="A79" s="16" t="s">
        <v>442</v>
      </c>
      <c r="B79" s="33">
        <v>8</v>
      </c>
      <c r="C79" s="41" t="str">
        <f t="shared" si="12"/>
        <v>TylerDavey</v>
      </c>
      <c r="D79" s="41">
        <f>IF(A79="","",VLOOKUP($A71,IF(LEN(A79)=2,FSB,FSA),VLOOKUP(LEFT(A79,1),Fteams,7,FALSE),FALSE))</f>
        <v>0</v>
      </c>
      <c r="E79" s="41" t="str">
        <f t="shared" si="13"/>
        <v>Horsham BS</v>
      </c>
      <c r="F79" s="21" t="s">
        <v>468</v>
      </c>
      <c r="G79" s="31">
        <v>4</v>
      </c>
      <c r="H79" s="24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>
        <f t="shared" si="14"/>
        <v>4</v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e">
        <f>IF(F79="","",IF(F79-VLOOKUP($A71,AWstandards,VLOOKUP(D79,Age,2,FALSE),FALSE)&gt;0,"","aw"))</f>
        <v>#N/A</v>
      </c>
    </row>
    <row r="80" spans="1:23" x14ac:dyDescent="0.25">
      <c r="A80" s="16" t="s">
        <v>434</v>
      </c>
      <c r="B80" s="33">
        <v>9</v>
      </c>
      <c r="C80" s="41" t="str">
        <f t="shared" si="12"/>
        <v>Frank James</v>
      </c>
      <c r="D80" s="41">
        <f>IF(A80="","",VLOOKUP($A71,IF(LEN(A80)=2,FSB,FSA),VLOOKUP(LEFT(A80,1),Fteams,7,FALSE),FALSE))</f>
        <v>0</v>
      </c>
      <c r="E80" s="41" t="str">
        <f t="shared" si="13"/>
        <v>Chichester</v>
      </c>
      <c r="F80" s="21" t="s">
        <v>469</v>
      </c>
      <c r="G80" s="31">
        <v>3</v>
      </c>
      <c r="H80" s="24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>
        <f t="shared" si="14"/>
        <v>3</v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e">
        <f>IF(F80="","",IF(F80-VLOOKUP($A71,AWstandards,VLOOKUP(D80,Age,2,FALSE),FALSE)&gt;0,"","aw"))</f>
        <v>#N/A</v>
      </c>
    </row>
    <row r="81" spans="1:23" hidden="1" x14ac:dyDescent="0.25">
      <c r="A81" s="17"/>
      <c r="B81" s="33">
        <v>10</v>
      </c>
      <c r="C81" s="41" t="str">
        <f t="shared" si="12"/>
        <v/>
      </c>
      <c r="D81" s="41" t="str">
        <f>IF(A81="","",VLOOKUP($A71,IF(LEN(A81)=2,FSB,FSA),VLOOKUP(LEFT(A81,1),Fteams,7,FALSE),FALSE))</f>
        <v/>
      </c>
      <c r="E81" s="41" t="str">
        <f t="shared" si="13"/>
        <v/>
      </c>
      <c r="F81" s="21"/>
      <c r="G81" s="31">
        <v>2</v>
      </c>
      <c r="H81" s="24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/>
      <c r="V81" s="2"/>
      <c r="W81" s="13" t="str">
        <f>IF(F81="","",IF(F81-VLOOKUP($A71,AWstandards,VLOOKUP(D81,Age,2,FALSE),FALSE)&gt;0,"","aw"))</f>
        <v/>
      </c>
    </row>
    <row r="82" spans="1:23" hidden="1" x14ac:dyDescent="0.25">
      <c r="A82" s="17"/>
      <c r="B82" s="33">
        <v>11</v>
      </c>
      <c r="C82" s="41" t="str">
        <f t="shared" si="12"/>
        <v/>
      </c>
      <c r="D82" s="41" t="str">
        <f>IF(A82="","",VLOOKUP($A71,IF(LEN(A82)=2,FSB,FSA),VLOOKUP(LEFT(A82,1),Fteams,7,FALSE),FALSE))</f>
        <v/>
      </c>
      <c r="E82" s="41" t="str">
        <f t="shared" si="13"/>
        <v/>
      </c>
      <c r="F82" s="21"/>
      <c r="G82" s="31">
        <v>1</v>
      </c>
      <c r="H82" s="24"/>
      <c r="I82" s="8" t="str">
        <f t="shared" si="14"/>
        <v/>
      </c>
      <c r="J82" s="8" t="str">
        <f t="shared" si="14"/>
        <v/>
      </c>
      <c r="K82" s="8" t="str">
        <f t="shared" si="14"/>
        <v/>
      </c>
      <c r="L82" s="8" t="str">
        <f t="shared" si="14"/>
        <v/>
      </c>
      <c r="M82" s="8" t="str">
        <f t="shared" si="14"/>
        <v/>
      </c>
      <c r="N82" s="8" t="str">
        <f t="shared" si="14"/>
        <v/>
      </c>
      <c r="O82" s="8" t="str">
        <f t="shared" si="14"/>
        <v/>
      </c>
      <c r="P82" s="8" t="str">
        <f t="shared" si="14"/>
        <v/>
      </c>
      <c r="Q82" s="8" t="str">
        <f t="shared" si="14"/>
        <v/>
      </c>
      <c r="R82" s="8" t="str">
        <f t="shared" si="14"/>
        <v/>
      </c>
      <c r="S82" s="8" t="str">
        <f t="shared" si="14"/>
        <v/>
      </c>
      <c r="T82" s="8" t="str">
        <f t="shared" si="14"/>
        <v/>
      </c>
      <c r="U82" s="8"/>
      <c r="V82" s="2"/>
      <c r="W82" s="13" t="str">
        <f>IF(F82="","",IF(F82-VLOOKUP($A71,AWstandards,VLOOKUP(D82,Age,2,FALSE),FALSE)&gt;0,"","aw"))</f>
        <v/>
      </c>
    </row>
    <row r="83" spans="1:23" hidden="1" x14ac:dyDescent="0.25">
      <c r="A83" s="17"/>
      <c r="B83" s="33">
        <v>12</v>
      </c>
      <c r="C83" s="41" t="str">
        <f t="shared" si="12"/>
        <v/>
      </c>
      <c r="D83" s="41" t="str">
        <f>IF(A83="","",VLOOKUP($A71,IF(LEN(A83)=2,FSB,FSA),VLOOKUP(LEFT(A83,1),Fteams,7,FALSE),FALSE))</f>
        <v/>
      </c>
      <c r="E83" s="41" t="str">
        <f t="shared" si="13"/>
        <v/>
      </c>
      <c r="F83" s="21"/>
      <c r="G83" s="31">
        <f>IF(Dec!$G$2-11&lt;0,0,Dec!$G$2-11)</f>
        <v>0</v>
      </c>
      <c r="H83" s="24"/>
      <c r="I83" s="8" t="str">
        <f t="shared" si="14"/>
        <v/>
      </c>
      <c r="J83" s="8" t="str">
        <f t="shared" si="14"/>
        <v/>
      </c>
      <c r="K83" s="8" t="str">
        <f t="shared" si="14"/>
        <v/>
      </c>
      <c r="L83" s="8" t="str">
        <f t="shared" si="14"/>
        <v/>
      </c>
      <c r="M83" s="8" t="str">
        <f t="shared" si="14"/>
        <v/>
      </c>
      <c r="N83" s="8" t="str">
        <f t="shared" si="14"/>
        <v/>
      </c>
      <c r="O83" s="8" t="str">
        <f t="shared" si="14"/>
        <v/>
      </c>
      <c r="P83" s="8" t="str">
        <f t="shared" si="14"/>
        <v/>
      </c>
      <c r="Q83" s="8" t="str">
        <f t="shared" si="14"/>
        <v/>
      </c>
      <c r="R83" s="8" t="str">
        <f t="shared" si="14"/>
        <v/>
      </c>
      <c r="S83" s="8" t="str">
        <f t="shared" si="14"/>
        <v/>
      </c>
      <c r="T83" s="8" t="str">
        <f t="shared" si="14"/>
        <v/>
      </c>
      <c r="U83" s="8">
        <f>(Dec!$G$2+1)*Dec!$G$2/2-SUM(I72:T83)</f>
        <v>3</v>
      </c>
      <c r="V83" s="2"/>
      <c r="W83" s="13" t="str">
        <f>IF(F83="","",IF(F83-VLOOKUP($A71,AWstandards,VLOOKUP(D83,Age,2,FALSE),FALSE)&gt;0,"","aw"))</f>
        <v/>
      </c>
    </row>
    <row r="84" spans="1:23" ht="13" x14ac:dyDescent="0.3">
      <c r="A84" s="15">
        <v>300</v>
      </c>
      <c r="B84" s="29"/>
      <c r="C84" s="42" t="s">
        <v>92</v>
      </c>
      <c r="D84" s="4"/>
      <c r="E84" s="13"/>
      <c r="F84" s="20"/>
      <c r="G84" s="27"/>
      <c r="H84" s="24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2" t="s">
        <v>110</v>
      </c>
      <c r="W84" s="2"/>
    </row>
    <row r="85" spans="1:23" x14ac:dyDescent="0.25">
      <c r="A85" s="16" t="s">
        <v>450</v>
      </c>
      <c r="B85" s="33">
        <v>1</v>
      </c>
      <c r="C85" s="41" t="str">
        <f t="shared" ref="C85:C96" si="15">IF(A85="","",VLOOKUP($A$84,IF(LEN(A85)=2,FSB,FSA),VLOOKUP(LEFT(A85,1),Fteams,6,FALSE),FALSE))</f>
        <v xml:space="preserve">Felix Fowler </v>
      </c>
      <c r="D85" s="41">
        <f>IF(A85="","",VLOOKUP($A84,IF(LEN(A85)=2,FSB,FSA),VLOOKUP(LEFT(A85,1),Fteams,7,FALSE),FALSE))</f>
        <v>0</v>
      </c>
      <c r="E85" s="41" t="str">
        <f t="shared" ref="E85:E96" si="16">IF(A85="","",VLOOKUP(LEFT(A85,1),Fteams,2,FALSE))</f>
        <v>Brighton &amp; Hove</v>
      </c>
      <c r="F85" s="21" t="s">
        <v>472</v>
      </c>
      <c r="G85" s="31">
        <v>11</v>
      </c>
      <c r="H85" s="24"/>
      <c r="I85" s="8" t="str">
        <f t="shared" ref="I85:T96" si="17">IF($A85="","",IF(LEFT($A85,1)=I$19,$G85,""))</f>
        <v/>
      </c>
      <c r="J85" s="8">
        <f t="shared" si="17"/>
        <v>11</v>
      </c>
      <c r="K85" s="8" t="str">
        <f t="shared" si="17"/>
        <v/>
      </c>
      <c r="L85" s="8" t="str">
        <f t="shared" si="17"/>
        <v/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IF(F85="","",IF(F85-VLOOKUP($A84,AWstandards,VLOOKUP(D85,Age,2,FALSE),FALSE)&gt;0,"","aw"))</f>
        <v>#N/A</v>
      </c>
    </row>
    <row r="86" spans="1:23" x14ac:dyDescent="0.25">
      <c r="A86" s="16" t="s">
        <v>470</v>
      </c>
      <c r="B86" s="33">
        <v>2</v>
      </c>
      <c r="C86" s="41" t="str">
        <f t="shared" si="15"/>
        <v>Aaron Goldsmith</v>
      </c>
      <c r="D86" s="41">
        <f>IF(A86="","",VLOOKUP($A84,IF(LEN(A86)=2,FSB,FSA),VLOOKUP(LEFT(A86,1),Fteams,7,FALSE),FALSE))</f>
        <v>0</v>
      </c>
      <c r="E86" s="41" t="str">
        <f t="shared" si="16"/>
        <v>Eastbourne</v>
      </c>
      <c r="F86" s="21" t="s">
        <v>459</v>
      </c>
      <c r="G86" s="31">
        <v>10</v>
      </c>
      <c r="H86" s="24"/>
      <c r="I86" s="8" t="str">
        <f t="shared" si="17"/>
        <v/>
      </c>
      <c r="J86" s="8" t="str">
        <f t="shared" si="17"/>
        <v/>
      </c>
      <c r="K86" s="8" t="str">
        <f t="shared" si="17"/>
        <v/>
      </c>
      <c r="L86" s="8" t="str">
        <f t="shared" si="17"/>
        <v/>
      </c>
      <c r="M86" s="8">
        <f t="shared" si="17"/>
        <v>10</v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IF(F86="","",IF(F86-VLOOKUP($A84,AWstandards,VLOOKUP(D86,Age,2,FALSE),FALSE)&gt;0,"","aw"))</f>
        <v>#N/A</v>
      </c>
    </row>
    <row r="87" spans="1:23" x14ac:dyDescent="0.25">
      <c r="A87" s="16" t="s">
        <v>435</v>
      </c>
      <c r="B87" s="33">
        <v>3</v>
      </c>
      <c r="C87" s="41" t="str">
        <f t="shared" si="15"/>
        <v>Joe Mensah</v>
      </c>
      <c r="D87" s="41">
        <f>IF(A87="","",VLOOKUP($A84,IF(LEN(A87)=2,FSB,FSA),VLOOKUP(LEFT(A87,1),Fteams,7,FALSE),FALSE))</f>
        <v>0</v>
      </c>
      <c r="E87" s="41" t="str">
        <f t="shared" si="16"/>
        <v>Crawley</v>
      </c>
      <c r="F87" s="21" t="s">
        <v>461</v>
      </c>
      <c r="G87" s="31">
        <v>9</v>
      </c>
      <c r="H87" s="24"/>
      <c r="I87" s="8" t="str">
        <f t="shared" si="17"/>
        <v/>
      </c>
      <c r="J87" s="8" t="str">
        <f t="shared" si="17"/>
        <v/>
      </c>
      <c r="K87" s="8">
        <f t="shared" si="17"/>
        <v>9</v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 t="str">
        <f t="shared" si="17"/>
        <v/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IF(F87="","",IF(F87-VLOOKUP($A84,AWstandards,VLOOKUP(D87,Age,2,FALSE),FALSE)&gt;0,"","aw"))</f>
        <v>#N/A</v>
      </c>
    </row>
    <row r="88" spans="1:23" x14ac:dyDescent="0.25">
      <c r="A88" s="16" t="s">
        <v>451</v>
      </c>
      <c r="B88" s="33">
        <v>4</v>
      </c>
      <c r="C88" s="41" t="str">
        <f t="shared" si="15"/>
        <v>Rainbow Love</v>
      </c>
      <c r="D88" s="41">
        <f>IF(A88="","",VLOOKUP($A84,IF(LEN(A88)=2,FSB,FSA),VLOOKUP(LEFT(A88,1),Fteams,7,FALSE),FALSE))</f>
        <v>0</v>
      </c>
      <c r="E88" s="41" t="str">
        <f t="shared" si="16"/>
        <v>Lewes</v>
      </c>
      <c r="F88" s="21" t="s">
        <v>473</v>
      </c>
      <c r="G88" s="31">
        <v>8</v>
      </c>
      <c r="H88" s="24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>
        <f t="shared" si="17"/>
        <v>8</v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IF(F88="","",IF(F88-VLOOKUP($A84,AWstandards,VLOOKUP(D88,Age,2,FALSE),FALSE)&gt;0,"","aw"))</f>
        <v>#N/A</v>
      </c>
    </row>
    <row r="89" spans="1:23" x14ac:dyDescent="0.25">
      <c r="A89" s="16" t="s">
        <v>471</v>
      </c>
      <c r="B89" s="33">
        <v>5</v>
      </c>
      <c r="C89" s="41" t="str">
        <f t="shared" si="15"/>
        <v>Benjamin Farmer</v>
      </c>
      <c r="D89" s="41">
        <f>IF(A89="","",VLOOKUP($A84,IF(LEN(A89)=2,FSB,FSA),VLOOKUP(LEFT(A89,1),Fteams,7,FALSE),FALSE))</f>
        <v>0</v>
      </c>
      <c r="E89" s="41" t="str">
        <f t="shared" si="16"/>
        <v>Haywards Heath</v>
      </c>
      <c r="F89" s="21" t="s">
        <v>474</v>
      </c>
      <c r="G89" s="31">
        <v>7</v>
      </c>
      <c r="H89" s="24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>
        <f t="shared" si="17"/>
        <v>7</v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e">
        <f>IF(F89="","",IF(F89-VLOOKUP($A84,AWstandards,VLOOKUP(D89,Age,2,FALSE),FALSE)&gt;0,"","aw"))</f>
        <v>#N/A</v>
      </c>
    </row>
    <row r="90" spans="1:23" hidden="1" x14ac:dyDescent="0.25">
      <c r="A90" s="16"/>
      <c r="B90" s="33">
        <v>6</v>
      </c>
      <c r="C90" s="41" t="str">
        <f t="shared" si="15"/>
        <v/>
      </c>
      <c r="D90" s="41" t="str">
        <f>IF(A90="","",VLOOKUP($A84,IF(LEN(A90)=2,FSB,FSA),VLOOKUP(LEFT(A90,1),Fteams,7,FALSE),FALSE))</f>
        <v/>
      </c>
      <c r="E90" s="41" t="str">
        <f t="shared" si="16"/>
        <v/>
      </c>
      <c r="F90" s="21"/>
      <c r="G90" s="31">
        <v>6</v>
      </c>
      <c r="H90" s="24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IF(F90="","",IF(F90-VLOOKUP($A84,AWstandards,VLOOKUP(D90,Age,2,FALSE),FALSE)&gt;0,"","aw"))</f>
        <v/>
      </c>
    </row>
    <row r="91" spans="1:23" hidden="1" x14ac:dyDescent="0.25">
      <c r="A91" s="16"/>
      <c r="B91" s="33">
        <v>7</v>
      </c>
      <c r="C91" s="41" t="str">
        <f t="shared" si="15"/>
        <v/>
      </c>
      <c r="D91" s="41" t="str">
        <f>IF(A91="","",VLOOKUP($A84,IF(LEN(A91)=2,FSB,FSA),VLOOKUP(LEFT(A91,1),Fteams,7,FALSE),FALSE))</f>
        <v/>
      </c>
      <c r="E91" s="41" t="str">
        <f t="shared" si="16"/>
        <v/>
      </c>
      <c r="F91" s="21"/>
      <c r="G91" s="31">
        <v>5</v>
      </c>
      <c r="H91" s="24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IF(F91="","",IF(F91-VLOOKUP($A84,AWstandards,VLOOKUP(D91,Age,2,FALSE),FALSE)&gt;0,"","aw"))</f>
        <v/>
      </c>
    </row>
    <row r="92" spans="1:23" hidden="1" x14ac:dyDescent="0.25">
      <c r="A92" s="16"/>
      <c r="B92" s="33">
        <v>8</v>
      </c>
      <c r="C92" s="41" t="str">
        <f t="shared" si="15"/>
        <v/>
      </c>
      <c r="D92" s="41" t="str">
        <f>IF(A92="","",VLOOKUP($A84,IF(LEN(A92)=2,FSB,FSA),VLOOKUP(LEFT(A92,1),Fteams,7,FALSE),FALSE))</f>
        <v/>
      </c>
      <c r="E92" s="41" t="str">
        <f t="shared" si="16"/>
        <v/>
      </c>
      <c r="F92" s="21"/>
      <c r="G92" s="31">
        <v>4</v>
      </c>
      <c r="H92" s="24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IF(F92="","",IF(F92-VLOOKUP($A84,AWstandards,VLOOKUP(D92,Age,2,FALSE),FALSE)&gt;0,"","aw"))</f>
        <v/>
      </c>
    </row>
    <row r="93" spans="1:23" hidden="1" x14ac:dyDescent="0.25">
      <c r="A93" s="16"/>
      <c r="B93" s="33">
        <v>9</v>
      </c>
      <c r="C93" s="41" t="str">
        <f t="shared" si="15"/>
        <v/>
      </c>
      <c r="D93" s="41" t="str">
        <f>IF(A93="","",VLOOKUP($A84,IF(LEN(A93)=2,FSB,FSA),VLOOKUP(LEFT(A93,1),Fteams,7,FALSE),FALSE))</f>
        <v/>
      </c>
      <c r="E93" s="41" t="str">
        <f t="shared" si="16"/>
        <v/>
      </c>
      <c r="F93" s="21"/>
      <c r="G93" s="31">
        <v>3</v>
      </c>
      <c r="H93" s="24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IF(F93="","",IF(F93-VLOOKUP($A84,AWstandards,VLOOKUP(D93,Age,2,FALSE),FALSE)&gt;0,"","aw"))</f>
        <v/>
      </c>
    </row>
    <row r="94" spans="1:23" hidden="1" x14ac:dyDescent="0.25">
      <c r="A94" s="16"/>
      <c r="B94" s="33">
        <v>10</v>
      </c>
      <c r="C94" s="41" t="str">
        <f t="shared" si="15"/>
        <v/>
      </c>
      <c r="D94" s="41" t="str">
        <f>IF(A94="","",VLOOKUP($A84,IF(LEN(A94)=2,FSB,FSA),VLOOKUP(LEFT(A94,1),Fteams,7,FALSE),FALSE))</f>
        <v/>
      </c>
      <c r="E94" s="41" t="str">
        <f t="shared" si="16"/>
        <v/>
      </c>
      <c r="F94" s="21"/>
      <c r="G94" s="31">
        <v>2</v>
      </c>
      <c r="H94" s="24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/>
      <c r="V94" s="2"/>
      <c r="W94" s="13" t="str">
        <f>IF(F94="","",IF(F94-VLOOKUP($A84,AWstandards,VLOOKUP(D94,Age,2,FALSE),FALSE)&gt;0,"","aw"))</f>
        <v/>
      </c>
    </row>
    <row r="95" spans="1:23" hidden="1" x14ac:dyDescent="0.25">
      <c r="A95" s="16"/>
      <c r="B95" s="33">
        <v>11</v>
      </c>
      <c r="C95" s="41" t="str">
        <f t="shared" si="15"/>
        <v/>
      </c>
      <c r="D95" s="41" t="str">
        <f>IF(A95="","",VLOOKUP($A84,IF(LEN(A95)=2,FSB,FSA),VLOOKUP(LEFT(A95,1),Fteams,7,FALSE),FALSE))</f>
        <v/>
      </c>
      <c r="E95" s="41" t="str">
        <f t="shared" si="16"/>
        <v/>
      </c>
      <c r="F95" s="21"/>
      <c r="G95" s="31">
        <v>1</v>
      </c>
      <c r="H95" s="24"/>
      <c r="I95" s="8" t="str">
        <f t="shared" si="17"/>
        <v/>
      </c>
      <c r="J95" s="8" t="str">
        <f t="shared" si="17"/>
        <v/>
      </c>
      <c r="K95" s="8" t="str">
        <f t="shared" si="17"/>
        <v/>
      </c>
      <c r="L95" s="8" t="str">
        <f t="shared" si="17"/>
        <v/>
      </c>
      <c r="M95" s="8" t="str">
        <f t="shared" si="17"/>
        <v/>
      </c>
      <c r="N95" s="8" t="str">
        <f t="shared" si="17"/>
        <v/>
      </c>
      <c r="O95" s="8" t="str">
        <f t="shared" si="17"/>
        <v/>
      </c>
      <c r="P95" s="8" t="str">
        <f t="shared" si="17"/>
        <v/>
      </c>
      <c r="Q95" s="8" t="str">
        <f t="shared" si="17"/>
        <v/>
      </c>
      <c r="R95" s="8" t="str">
        <f t="shared" si="17"/>
        <v/>
      </c>
      <c r="S95" s="8" t="str">
        <f t="shared" si="17"/>
        <v/>
      </c>
      <c r="T95" s="8" t="str">
        <f t="shared" si="17"/>
        <v/>
      </c>
      <c r="U95" s="8"/>
      <c r="V95" s="2"/>
      <c r="W95" s="13" t="str">
        <f>IF(F95="","",IF(F95-VLOOKUP($A84,AWstandards,VLOOKUP(D95,Age,2,FALSE),FALSE)&gt;0,"","aw"))</f>
        <v/>
      </c>
    </row>
    <row r="96" spans="1:23" hidden="1" x14ac:dyDescent="0.25">
      <c r="A96" s="16"/>
      <c r="B96" s="33">
        <v>12</v>
      </c>
      <c r="C96" s="41" t="str">
        <f t="shared" si="15"/>
        <v/>
      </c>
      <c r="D96" s="41" t="str">
        <f>IF(A96="","",VLOOKUP($A84,IF(LEN(A96)=2,FSB,FSA),VLOOKUP(LEFT(A96,1),Fteams,7,FALSE),FALSE))</f>
        <v/>
      </c>
      <c r="E96" s="41" t="str">
        <f t="shared" si="16"/>
        <v/>
      </c>
      <c r="F96" s="21"/>
      <c r="G96" s="31">
        <f>IF(Dec!$G$2-11&lt;0,0,Dec!$G$2-11)</f>
        <v>0</v>
      </c>
      <c r="H96" s="24"/>
      <c r="I96" s="8" t="str">
        <f t="shared" si="17"/>
        <v/>
      </c>
      <c r="J96" s="8" t="str">
        <f t="shared" si="17"/>
        <v/>
      </c>
      <c r="K96" s="8" t="str">
        <f t="shared" si="17"/>
        <v/>
      </c>
      <c r="L96" s="8" t="str">
        <f t="shared" si="17"/>
        <v/>
      </c>
      <c r="M96" s="8" t="str">
        <f t="shared" si="17"/>
        <v/>
      </c>
      <c r="N96" s="8" t="str">
        <f t="shared" si="17"/>
        <v/>
      </c>
      <c r="O96" s="8" t="str">
        <f t="shared" si="17"/>
        <v/>
      </c>
      <c r="P96" s="8" t="str">
        <f t="shared" si="17"/>
        <v/>
      </c>
      <c r="Q96" s="8" t="str">
        <f t="shared" si="17"/>
        <v/>
      </c>
      <c r="R96" s="8" t="str">
        <f t="shared" si="17"/>
        <v/>
      </c>
      <c r="S96" s="8" t="str">
        <f t="shared" si="17"/>
        <v/>
      </c>
      <c r="T96" s="8" t="str">
        <f t="shared" si="17"/>
        <v/>
      </c>
      <c r="U96" s="8">
        <f>(Dec!$G$2+1)*Dec!$G$2/2-SUM(I85:T96)</f>
        <v>21</v>
      </c>
      <c r="V96" s="2"/>
      <c r="W96" s="13" t="str">
        <f>IF(F96="","",IF(F96-VLOOKUP($A84,AWstandards,VLOOKUP(D96,Age,2,FALSE),FALSE)&gt;0,"","aw"))</f>
        <v/>
      </c>
    </row>
    <row r="97" spans="1:24" ht="13" x14ac:dyDescent="0.3">
      <c r="A97" s="15">
        <v>800</v>
      </c>
      <c r="B97" s="29"/>
      <c r="C97" s="4" t="s">
        <v>93</v>
      </c>
      <c r="D97" s="4"/>
      <c r="E97" s="13"/>
      <c r="F97" s="19"/>
      <c r="G97" s="27"/>
      <c r="H97" s="24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2" t="s">
        <v>111</v>
      </c>
      <c r="W97" s="3"/>
    </row>
    <row r="98" spans="1:24" x14ac:dyDescent="0.25">
      <c r="A98" s="16" t="s">
        <v>434</v>
      </c>
      <c r="B98" s="33">
        <v>1</v>
      </c>
      <c r="C98" s="41" t="str">
        <f t="shared" ref="C98:C109" si="18">IF(A98="","",VLOOKUP($A$97,IF(LEN(A98)=2,FSB,FSA),VLOOKUP(LEFT(A98,1),Fteams,6,FALSE),FALSE))</f>
        <v>Ivo Edgar</v>
      </c>
      <c r="D98" s="41">
        <f>IF(A98="","",VLOOKUP($A97,IF(LEN(A98)=2,FSB,FSA),VLOOKUP(LEFT(A98,1),Fteams,7,FALSE),FALSE))</f>
        <v>0</v>
      </c>
      <c r="E98" s="41" t="str">
        <f t="shared" ref="E98:E109" si="19">IF(A98="","",VLOOKUP(LEFT(A98,1),Fteams,2,FALSE))</f>
        <v>Chichester</v>
      </c>
      <c r="F98" s="21" t="s">
        <v>548</v>
      </c>
      <c r="G98" s="31">
        <v>11</v>
      </c>
      <c r="H98" s="24"/>
      <c r="I98" s="8" t="str">
        <f t="shared" ref="I98:T109" si="20">IF($A98="","",IF(LEFT($A98,1)=I$19,$G98,""))</f>
        <v/>
      </c>
      <c r="J98" s="8" t="str">
        <f t="shared" si="20"/>
        <v/>
      </c>
      <c r="K98" s="8" t="str">
        <f t="shared" si="20"/>
        <v/>
      </c>
      <c r="L98" s="8">
        <f t="shared" si="20"/>
        <v>11</v>
      </c>
      <c r="M98" s="8" t="str">
        <f t="shared" si="20"/>
        <v/>
      </c>
      <c r="N98" s="8" t="str">
        <f t="shared" si="20"/>
        <v/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IF(F98="","",IF(F98-VLOOKUP($A97,AWstandards,VLOOKUP(D98,Age,2,FALSE),FALSE)&gt;0,"","aw"))</f>
        <v>#N/A</v>
      </c>
    </row>
    <row r="99" spans="1:24" x14ac:dyDescent="0.25">
      <c r="A99" s="16" t="s">
        <v>432</v>
      </c>
      <c r="B99" s="33">
        <v>2</v>
      </c>
      <c r="C99" s="41" t="str">
        <f t="shared" si="18"/>
        <v>Rafael Selby</v>
      </c>
      <c r="D99" s="41">
        <f>IF(A99="","",VLOOKUP($A97,IF(LEN(A99)=2,FSB,FSA),VLOOKUP(LEFT(A99,1),Fteams,7,FALSE),FALSE))</f>
        <v>0</v>
      </c>
      <c r="E99" s="41" t="str">
        <f t="shared" si="19"/>
        <v>Crawley</v>
      </c>
      <c r="F99" s="21" t="s">
        <v>549</v>
      </c>
      <c r="G99" s="31">
        <v>10</v>
      </c>
      <c r="H99" s="24"/>
      <c r="I99" s="8" t="str">
        <f t="shared" si="20"/>
        <v/>
      </c>
      <c r="J99" s="8" t="str">
        <f t="shared" si="20"/>
        <v/>
      </c>
      <c r="K99" s="8">
        <f t="shared" si="20"/>
        <v>10</v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IF(F99="","",IF(F99-VLOOKUP($A97,AWstandards,VLOOKUP(D99,Age,2,FALSE),FALSE)&gt;0,"","aw"))</f>
        <v>#N/A</v>
      </c>
    </row>
    <row r="100" spans="1:24" x14ac:dyDescent="0.25">
      <c r="A100" s="16" t="s">
        <v>433</v>
      </c>
      <c r="B100" s="33">
        <v>3</v>
      </c>
      <c r="C100" s="41" t="str">
        <f t="shared" si="18"/>
        <v>Adam Meyer</v>
      </c>
      <c r="D100" s="41">
        <f>IF(A100="","",VLOOKUP($A97,IF(LEN(A100)=2,FSB,FSA),VLOOKUP(LEFT(A100,1),Fteams,7,FALSE),FALSE))</f>
        <v>0</v>
      </c>
      <c r="E100" s="41" t="str">
        <f t="shared" si="19"/>
        <v>Eastbourne</v>
      </c>
      <c r="F100" s="21" t="s">
        <v>550</v>
      </c>
      <c r="G100" s="31">
        <v>9</v>
      </c>
      <c r="H100" s="24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 t="str">
        <f t="shared" si="20"/>
        <v/>
      </c>
      <c r="M100" s="8">
        <f t="shared" si="20"/>
        <v>9</v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IF(F100="","",IF(F100-VLOOKUP($A97,AWstandards,VLOOKUP(D100,Age,2,FALSE),FALSE)&gt;0,"","aw"))</f>
        <v>#N/A</v>
      </c>
    </row>
    <row r="101" spans="1:24" x14ac:dyDescent="0.25">
      <c r="A101" s="16" t="s">
        <v>442</v>
      </c>
      <c r="B101" s="33">
        <v>4</v>
      </c>
      <c r="C101" s="41" t="str">
        <f t="shared" si="18"/>
        <v>Luke Ranner</v>
      </c>
      <c r="D101" s="41">
        <f>IF(A101="","",VLOOKUP($A97,IF(LEN(A101)=2,FSB,FSA),VLOOKUP(LEFT(A101,1),Fteams,7,FALSE),FALSE))</f>
        <v>0</v>
      </c>
      <c r="E101" s="41" t="str">
        <f t="shared" si="19"/>
        <v>Horsham BS</v>
      </c>
      <c r="F101" s="21" t="s">
        <v>551</v>
      </c>
      <c r="G101" s="31">
        <v>8</v>
      </c>
      <c r="H101" s="24"/>
      <c r="I101" s="8" t="str">
        <f t="shared" si="20"/>
        <v/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>
        <f t="shared" si="20"/>
        <v>8</v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IF(F101="","",IF(F101-VLOOKUP($A97,AWstandards,VLOOKUP(D101,Age,2,FALSE),FALSE)&gt;0,"","aw"))</f>
        <v>#N/A</v>
      </c>
    </row>
    <row r="102" spans="1:24" x14ac:dyDescent="0.25">
      <c r="A102" s="16" t="s">
        <v>440</v>
      </c>
      <c r="B102" s="33">
        <v>5</v>
      </c>
      <c r="C102" s="41" t="str">
        <f t="shared" si="18"/>
        <v>Samuel Trotman</v>
      </c>
      <c r="D102" s="41">
        <f>IF(A102="","",VLOOKUP($A97,IF(LEN(A102)=2,FSB,FSA),VLOOKUP(LEFT(A102,1),Fteams,7,FALSE),FALSE))</f>
        <v>0</v>
      </c>
      <c r="E102" s="41" t="str">
        <f t="shared" si="19"/>
        <v>Lewes</v>
      </c>
      <c r="F102" s="21" t="s">
        <v>552</v>
      </c>
      <c r="G102" s="31">
        <v>7</v>
      </c>
      <c r="H102" s="24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7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IF(F102="","",IF(F102-VLOOKUP($A97,AWstandards,VLOOKUP(D102,Age,2,FALSE),FALSE)&gt;0,"","aw"))</f>
        <v>#N/A</v>
      </c>
    </row>
    <row r="103" spans="1:24" x14ac:dyDescent="0.25">
      <c r="A103" s="16" t="s">
        <v>441</v>
      </c>
      <c r="B103" s="33">
        <v>6</v>
      </c>
      <c r="C103" s="41" t="str">
        <f t="shared" si="18"/>
        <v>George Urben</v>
      </c>
      <c r="D103" s="41">
        <f>IF(A103="","",VLOOKUP($A97,IF(LEN(A103)=2,FSB,FSA),VLOOKUP(LEFT(A103,1),Fteams,7,FALSE),FALSE))</f>
        <v>0</v>
      </c>
      <c r="E103" s="41" t="str">
        <f t="shared" si="19"/>
        <v>Brighton &amp; Hove</v>
      </c>
      <c r="F103" s="21" t="s">
        <v>553</v>
      </c>
      <c r="G103" s="31">
        <v>6</v>
      </c>
      <c r="H103" s="24"/>
      <c r="I103" s="8" t="str">
        <f t="shared" si="20"/>
        <v/>
      </c>
      <c r="J103" s="8">
        <f t="shared" si="20"/>
        <v>6</v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 t="str">
        <f t="shared" si="20"/>
        <v/>
      </c>
      <c r="R103" s="8" t="str">
        <f t="shared" si="20"/>
        <v/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IF(F103="","",IF(F103-VLOOKUP($A97,AWstandards,VLOOKUP(D103,Age,2,FALSE),FALSE)&gt;0,"","aw"))</f>
        <v>#N/A</v>
      </c>
    </row>
    <row r="104" spans="1:24" x14ac:dyDescent="0.25">
      <c r="A104" s="16" t="s">
        <v>464</v>
      </c>
      <c r="B104" s="33">
        <v>7</v>
      </c>
      <c r="C104" s="41" t="str">
        <f t="shared" si="18"/>
        <v>Cobey Buckley</v>
      </c>
      <c r="D104" s="41">
        <f>IF(A104="","",VLOOKUP($A97,IF(LEN(A104)=2,FSB,FSA),VLOOKUP(LEFT(A104,1),Fteams,7,FALSE),FALSE))</f>
        <v>0</v>
      </c>
      <c r="E104" s="41" t="str">
        <f t="shared" si="19"/>
        <v>Hastings</v>
      </c>
      <c r="F104" s="21" t="s">
        <v>554</v>
      </c>
      <c r="G104" s="31">
        <v>5</v>
      </c>
      <c r="H104" s="24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>
        <f t="shared" si="20"/>
        <v>5</v>
      </c>
      <c r="T104" s="8" t="str">
        <f t="shared" si="20"/>
        <v/>
      </c>
      <c r="U104" s="8"/>
      <c r="V104" s="2"/>
      <c r="W104" s="13" t="e">
        <f>IF(F104="","",IF(F104-VLOOKUP($A97,AWstandards,VLOOKUP(D104,Age,2,FALSE),FALSE)&gt;0,"","aw"))</f>
        <v>#N/A</v>
      </c>
    </row>
    <row r="105" spans="1:24" hidden="1" x14ac:dyDescent="0.25">
      <c r="A105" s="16"/>
      <c r="B105" s="33">
        <v>8</v>
      </c>
      <c r="C105" s="41" t="str">
        <f t="shared" si="18"/>
        <v/>
      </c>
      <c r="D105" s="41" t="str">
        <f>IF(A105="","",VLOOKUP($A97,IF(LEN(A105)=2,FSB,FSA),VLOOKUP(LEFT(A105,1),Fteams,7,FALSE),FALSE))</f>
        <v/>
      </c>
      <c r="E105" s="41" t="str">
        <f t="shared" si="19"/>
        <v/>
      </c>
      <c r="F105" s="21"/>
      <c r="G105" s="31">
        <v>4</v>
      </c>
      <c r="H105" s="24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IF(F105="","",IF(F105-VLOOKUP($A97,AWstandards,VLOOKUP(D105,Age,2,FALSE),FALSE)&gt;0,"","aw"))</f>
        <v/>
      </c>
    </row>
    <row r="106" spans="1:24" hidden="1" x14ac:dyDescent="0.25">
      <c r="A106" s="16"/>
      <c r="B106" s="33">
        <v>9</v>
      </c>
      <c r="C106" s="41" t="str">
        <f t="shared" si="18"/>
        <v/>
      </c>
      <c r="D106" s="41" t="str">
        <f>IF(A106="","",VLOOKUP($A97,IF(LEN(A106)=2,FSB,FSA),VLOOKUP(LEFT(A106,1),Fteams,7,FALSE),FALSE))</f>
        <v/>
      </c>
      <c r="E106" s="41" t="str">
        <f t="shared" si="19"/>
        <v/>
      </c>
      <c r="F106" s="21"/>
      <c r="G106" s="31">
        <v>3</v>
      </c>
      <c r="H106" s="24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IF(F106="","",IF(F106-VLOOKUP($A97,AWstandards,VLOOKUP(D106,Age,2,FALSE),FALSE)&gt;0,"","aw"))</f>
        <v/>
      </c>
    </row>
    <row r="107" spans="1:24" hidden="1" x14ac:dyDescent="0.25">
      <c r="A107" s="16"/>
      <c r="B107" s="33">
        <v>10</v>
      </c>
      <c r="C107" s="41" t="str">
        <f t="shared" si="18"/>
        <v/>
      </c>
      <c r="D107" s="41" t="str">
        <f>IF(A107="","",VLOOKUP($A97,IF(LEN(A107)=2,FSB,FSA),VLOOKUP(LEFT(A107,1),Fteams,7,FALSE),FALSE))</f>
        <v/>
      </c>
      <c r="E107" s="41" t="str">
        <f t="shared" si="19"/>
        <v/>
      </c>
      <c r="F107" s="21"/>
      <c r="G107" s="31">
        <v>2</v>
      </c>
      <c r="H107" s="24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/>
      <c r="V107" s="2"/>
      <c r="W107" s="13" t="str">
        <f>IF(F107="","",IF(F107-VLOOKUP($A97,AWstandards,VLOOKUP(D107,Age,2,FALSE),FALSE)&gt;0,"","aw"))</f>
        <v/>
      </c>
    </row>
    <row r="108" spans="1:24" hidden="1" x14ac:dyDescent="0.25">
      <c r="A108" s="16"/>
      <c r="B108" s="33">
        <v>11</v>
      </c>
      <c r="C108" s="41" t="str">
        <f t="shared" si="18"/>
        <v/>
      </c>
      <c r="D108" s="41" t="str">
        <f>IF(A108="","",VLOOKUP($A97,IF(LEN(A108)=2,FSB,FSA),VLOOKUP(LEFT(A108,1),Fteams,7,FALSE),FALSE))</f>
        <v/>
      </c>
      <c r="E108" s="41" t="str">
        <f t="shared" si="19"/>
        <v/>
      </c>
      <c r="F108" s="21"/>
      <c r="G108" s="31">
        <v>1</v>
      </c>
      <c r="H108" s="24"/>
      <c r="I108" s="8" t="str">
        <f t="shared" si="20"/>
        <v/>
      </c>
      <c r="J108" s="8" t="str">
        <f t="shared" si="20"/>
        <v/>
      </c>
      <c r="K108" s="8" t="str">
        <f t="shared" si="20"/>
        <v/>
      </c>
      <c r="L108" s="8" t="str">
        <f t="shared" si="20"/>
        <v/>
      </c>
      <c r="M108" s="8" t="str">
        <f t="shared" si="20"/>
        <v/>
      </c>
      <c r="N108" s="8" t="str">
        <f t="shared" si="20"/>
        <v/>
      </c>
      <c r="O108" s="8" t="str">
        <f t="shared" si="20"/>
        <v/>
      </c>
      <c r="P108" s="8" t="str">
        <f t="shared" si="20"/>
        <v/>
      </c>
      <c r="Q108" s="8" t="str">
        <f t="shared" si="20"/>
        <v/>
      </c>
      <c r="R108" s="8" t="str">
        <f t="shared" si="20"/>
        <v/>
      </c>
      <c r="S108" s="8" t="str">
        <f t="shared" si="20"/>
        <v/>
      </c>
      <c r="T108" s="8" t="str">
        <f t="shared" si="20"/>
        <v/>
      </c>
      <c r="U108" s="8"/>
      <c r="V108" s="2"/>
      <c r="W108" s="13" t="str">
        <f>IF(F108="","",IF(F108-VLOOKUP($A97,AWstandards,VLOOKUP(D108,Age,2,FALSE),FALSE)&gt;0,"","aw"))</f>
        <v/>
      </c>
    </row>
    <row r="109" spans="1:24" hidden="1" x14ac:dyDescent="0.25">
      <c r="A109" s="16"/>
      <c r="B109" s="33">
        <v>12</v>
      </c>
      <c r="C109" s="41" t="str">
        <f t="shared" si="18"/>
        <v/>
      </c>
      <c r="D109" s="41" t="str">
        <f>IF(A109="","",VLOOKUP($A97,IF(LEN(A109)=2,FSB,FSA),VLOOKUP(LEFT(A109,1),Fteams,7,FALSE),FALSE))</f>
        <v/>
      </c>
      <c r="E109" s="41" t="str">
        <f t="shared" si="19"/>
        <v/>
      </c>
      <c r="F109" s="21"/>
      <c r="G109" s="31">
        <f>IF(Dec!$G$2-11&lt;0,0,Dec!$G$2-11)</f>
        <v>0</v>
      </c>
      <c r="H109" s="24"/>
      <c r="I109" s="8" t="str">
        <f t="shared" si="20"/>
        <v/>
      </c>
      <c r="J109" s="8" t="str">
        <f t="shared" si="20"/>
        <v/>
      </c>
      <c r="K109" s="8" t="str">
        <f t="shared" si="20"/>
        <v/>
      </c>
      <c r="L109" s="8" t="str">
        <f t="shared" si="20"/>
        <v/>
      </c>
      <c r="M109" s="8" t="str">
        <f t="shared" si="20"/>
        <v/>
      </c>
      <c r="N109" s="8" t="str">
        <f t="shared" si="20"/>
        <v/>
      </c>
      <c r="O109" s="8" t="str">
        <f t="shared" si="20"/>
        <v/>
      </c>
      <c r="P109" s="8" t="str">
        <f t="shared" si="20"/>
        <v/>
      </c>
      <c r="Q109" s="8" t="str">
        <f t="shared" si="20"/>
        <v/>
      </c>
      <c r="R109" s="8" t="str">
        <f t="shared" si="20"/>
        <v/>
      </c>
      <c r="S109" s="8" t="str">
        <f t="shared" si="20"/>
        <v/>
      </c>
      <c r="T109" s="8" t="str">
        <f t="shared" si="20"/>
        <v/>
      </c>
      <c r="U109" s="8">
        <f>(Dec!$G$2+1)*Dec!$G$2/2-SUM(I98:T109)</f>
        <v>10</v>
      </c>
      <c r="V109" s="2"/>
      <c r="W109" s="13" t="str">
        <f>IF(F109="","",IF(F109-VLOOKUP($A97,AWstandards,VLOOKUP(D109,Age,2,FALSE),FALSE)&gt;0,"","aw"))</f>
        <v/>
      </c>
    </row>
    <row r="110" spans="1:24" ht="13" x14ac:dyDescent="0.3">
      <c r="A110" s="15">
        <v>800</v>
      </c>
      <c r="B110" s="29"/>
      <c r="C110" s="42" t="s">
        <v>94</v>
      </c>
      <c r="D110" s="4"/>
      <c r="E110" s="13"/>
      <c r="F110" s="19"/>
      <c r="G110" s="27"/>
      <c r="H110" s="24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2" t="s">
        <v>112</v>
      </c>
      <c r="W110" s="3"/>
    </row>
    <row r="111" spans="1:24" x14ac:dyDescent="0.25">
      <c r="A111" s="16" t="s">
        <v>449</v>
      </c>
      <c r="B111" s="33">
        <v>1</v>
      </c>
      <c r="C111" s="41" t="str">
        <f t="shared" ref="C111:C122" si="21">IF(A111="","",VLOOKUP($A$110,IF(LEN(A111)=2,FSB,FSA),VLOOKUP(LEFT(A111,1),Fteams,6,FALSE),FALSE))</f>
        <v>Max Gayle</v>
      </c>
      <c r="D111" s="41">
        <f>IF(A111="","",VLOOKUP($A110,IF(LEN(A111)=2,FSB,FSA),VLOOKUP(LEFT(A111,1),Fteams,7,FALSE),FALSE))</f>
        <v>0</v>
      </c>
      <c r="E111" s="41" t="str">
        <f t="shared" ref="E111:E122" si="22">IF(A111="","",VLOOKUP(LEFT(A111,1),Fteams,2,FALSE))</f>
        <v>Chichester</v>
      </c>
      <c r="F111" s="21" t="s">
        <v>556</v>
      </c>
      <c r="G111" s="31">
        <v>11</v>
      </c>
      <c r="H111" s="24"/>
      <c r="I111" s="8" t="str">
        <f t="shared" ref="I111:T126" si="23">IF($A111="","",IF(LEFT($A111,1)=I$19,$G111,""))</f>
        <v/>
      </c>
      <c r="J111" s="8" t="str">
        <f t="shared" si="23"/>
        <v/>
      </c>
      <c r="K111" s="8" t="str">
        <f t="shared" si="23"/>
        <v/>
      </c>
      <c r="L111" s="8">
        <f t="shared" si="23"/>
        <v>11</v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IF(F111="","",IF(F111-VLOOKUP($A110,AWstandards,VLOOKUP(D111,Age,2,FALSE),FALSE)&gt;0,"","aw"))</f>
        <v>#N/A</v>
      </c>
      <c r="X111" s="13"/>
    </row>
    <row r="112" spans="1:24" x14ac:dyDescent="0.25">
      <c r="A112" s="16" t="s">
        <v>470</v>
      </c>
      <c r="B112" s="33">
        <v>2</v>
      </c>
      <c r="C112" s="41" t="str">
        <f t="shared" si="21"/>
        <v>Joshua Webster</v>
      </c>
      <c r="D112" s="41">
        <f>IF(A112="","",VLOOKUP($A110,IF(LEN(A112)=2,FSB,FSA),VLOOKUP(LEFT(A112,1),Fteams,7,FALSE),FALSE))</f>
        <v>0</v>
      </c>
      <c r="E112" s="41" t="str">
        <f t="shared" si="22"/>
        <v>Eastbourne</v>
      </c>
      <c r="F112" s="21" t="s">
        <v>557</v>
      </c>
      <c r="G112" s="31">
        <v>10</v>
      </c>
      <c r="H112" s="24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>
        <f t="shared" si="23"/>
        <v>10</v>
      </c>
      <c r="N112" s="8" t="str">
        <f t="shared" si="23"/>
        <v/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IF(F112="","",IF(F112-VLOOKUP($A110,AWstandards,VLOOKUP(D112,Age,2,FALSE),FALSE)&gt;0,"","aw"))</f>
        <v>#N/A</v>
      </c>
    </row>
    <row r="113" spans="1:23" x14ac:dyDescent="0.25">
      <c r="A113" s="16" t="s">
        <v>555</v>
      </c>
      <c r="B113" s="33">
        <v>3</v>
      </c>
      <c r="C113" s="41" t="str">
        <f t="shared" si="21"/>
        <v>Caleb Buckley</v>
      </c>
      <c r="D113" s="41">
        <f>IF(A113="","",VLOOKUP($A110,IF(LEN(A113)=2,FSB,FSA),VLOOKUP(LEFT(A113,1),Fteams,7,FALSE),FALSE))</f>
        <v>0</v>
      </c>
      <c r="E113" s="41" t="str">
        <f t="shared" si="22"/>
        <v>Hastings</v>
      </c>
      <c r="F113" s="21" t="s">
        <v>558</v>
      </c>
      <c r="G113" s="31">
        <v>9</v>
      </c>
      <c r="H113" s="24"/>
      <c r="I113" s="8" t="str">
        <f t="shared" si="23"/>
        <v/>
      </c>
      <c r="J113" s="8" t="str">
        <f t="shared" si="23"/>
        <v/>
      </c>
      <c r="K113" s="8" t="str">
        <f t="shared" si="23"/>
        <v/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>
        <f t="shared" si="23"/>
        <v>9</v>
      </c>
      <c r="T113" s="8" t="str">
        <f t="shared" si="23"/>
        <v/>
      </c>
      <c r="U113" s="8"/>
      <c r="V113" s="2"/>
      <c r="W113" s="13" t="e">
        <f>IF(F113="","",IF(F113-VLOOKUP($A110,AWstandards,VLOOKUP(D113,Age,2,FALSE),FALSE)&gt;0,"","aw"))</f>
        <v>#N/A</v>
      </c>
    </row>
    <row r="114" spans="1:23" x14ac:dyDescent="0.25">
      <c r="A114" s="16" t="s">
        <v>435</v>
      </c>
      <c r="B114" s="33">
        <v>4</v>
      </c>
      <c r="C114" s="41" t="str">
        <f t="shared" si="21"/>
        <v>Dylan Walker</v>
      </c>
      <c r="D114" s="41">
        <f>IF(A114="","",VLOOKUP($A110,IF(LEN(A114)=2,FSB,FSA),VLOOKUP(LEFT(A114,1),Fteams,7,FALSE),FALSE))</f>
        <v>0</v>
      </c>
      <c r="E114" s="41" t="str">
        <f t="shared" si="22"/>
        <v>Crawley</v>
      </c>
      <c r="F114" s="21" t="s">
        <v>559</v>
      </c>
      <c r="G114" s="31">
        <v>8</v>
      </c>
      <c r="H114" s="24"/>
      <c r="I114" s="8" t="str">
        <f t="shared" si="23"/>
        <v/>
      </c>
      <c r="J114" s="8" t="str">
        <f t="shared" si="23"/>
        <v/>
      </c>
      <c r="K114" s="8">
        <f t="shared" si="23"/>
        <v>8</v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 t="str">
        <f t="shared" si="23"/>
        <v/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IF(F114="","",IF(F114-VLOOKUP($A110,AWstandards,VLOOKUP(D114,Age,2,FALSE),FALSE)&gt;0,"","aw"))</f>
        <v>#N/A</v>
      </c>
    </row>
    <row r="115" spans="1:23" x14ac:dyDescent="0.25">
      <c r="A115" s="16" t="s">
        <v>452</v>
      </c>
      <c r="B115" s="33">
        <v>5</v>
      </c>
      <c r="C115" s="41" t="str">
        <f t="shared" si="21"/>
        <v>Ryan Duff-Cole</v>
      </c>
      <c r="D115" s="41">
        <f>IF(A115="","",VLOOKUP($A110,IF(LEN(A115)=2,FSB,FSA),VLOOKUP(LEFT(A115,1),Fteams,7,FALSE),FALSE))</f>
        <v>0</v>
      </c>
      <c r="E115" s="41" t="str">
        <f t="shared" si="22"/>
        <v>Horsham BS</v>
      </c>
      <c r="F115" s="21" t="s">
        <v>560</v>
      </c>
      <c r="G115" s="31">
        <v>7</v>
      </c>
      <c r="H115" s="24"/>
      <c r="I115" s="8" t="str">
        <f t="shared" si="23"/>
        <v/>
      </c>
      <c r="J115" s="8" t="str">
        <f t="shared" si="23"/>
        <v/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>
        <f t="shared" si="23"/>
        <v>7</v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IF(F115="","",IF(F115-VLOOKUP($A110,AWstandards,VLOOKUP(D115,Age,2,FALSE),FALSE)&gt;0,"","aw"))</f>
        <v>#N/A</v>
      </c>
    </row>
    <row r="116" spans="1:23" x14ac:dyDescent="0.25">
      <c r="A116" s="16" t="s">
        <v>450</v>
      </c>
      <c r="B116" s="33">
        <v>6</v>
      </c>
      <c r="C116" s="41" t="str">
        <f t="shared" si="21"/>
        <v>Samuel Kenn</v>
      </c>
      <c r="D116" s="41">
        <f>IF(A116="","",VLOOKUP($A110,IF(LEN(A116)=2,FSB,FSA),VLOOKUP(LEFT(A116,1),Fteams,7,FALSE),FALSE))</f>
        <v>0</v>
      </c>
      <c r="E116" s="41" t="str">
        <f t="shared" si="22"/>
        <v>Brighton &amp; Hove</v>
      </c>
      <c r="F116" s="21" t="s">
        <v>561</v>
      </c>
      <c r="G116" s="31">
        <v>6</v>
      </c>
      <c r="H116" s="24"/>
      <c r="I116" s="8" t="str">
        <f t="shared" si="23"/>
        <v/>
      </c>
      <c r="J116" s="8">
        <f t="shared" si="23"/>
        <v>6</v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 t="str">
        <f t="shared" si="23"/>
        <v/>
      </c>
      <c r="S116" s="8" t="str">
        <f t="shared" si="23"/>
        <v/>
      </c>
      <c r="T116" s="8" t="str">
        <f t="shared" si="23"/>
        <v/>
      </c>
      <c r="U116" s="8"/>
      <c r="V116" s="2"/>
      <c r="W116" s="13" t="e">
        <f>IF(F116="","",IF(F116-VLOOKUP($A110,AWstandards,VLOOKUP(D116,Age,2,FALSE),FALSE)&gt;0,"","aw"))</f>
        <v>#N/A</v>
      </c>
    </row>
    <row r="117" spans="1:23" hidden="1" x14ac:dyDescent="0.25">
      <c r="A117" s="16"/>
      <c r="B117" s="33">
        <v>7</v>
      </c>
      <c r="C117" s="41" t="str">
        <f t="shared" si="21"/>
        <v/>
      </c>
      <c r="D117" s="41" t="str">
        <f>IF(A117="","",VLOOKUP($A110,IF(LEN(A117)=2,FSB,FSA),VLOOKUP(LEFT(A117,1),Fteams,7,FALSE),FALSE))</f>
        <v/>
      </c>
      <c r="E117" s="41" t="str">
        <f t="shared" si="22"/>
        <v/>
      </c>
      <c r="F117" s="21"/>
      <c r="G117" s="31">
        <v>5</v>
      </c>
      <c r="H117" s="24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IF(F117="","",IF(F117-VLOOKUP($A110,AWstandards,VLOOKUP(D117,Age,2,FALSE),FALSE)&gt;0,"","aw"))</f>
        <v/>
      </c>
    </row>
    <row r="118" spans="1:23" hidden="1" x14ac:dyDescent="0.25">
      <c r="A118" s="16"/>
      <c r="B118" s="33">
        <v>8</v>
      </c>
      <c r="C118" s="41" t="str">
        <f t="shared" si="21"/>
        <v/>
      </c>
      <c r="D118" s="41" t="str">
        <f>IF(A118="","",VLOOKUP($A110,IF(LEN(A118)=2,FSB,FSA),VLOOKUP(LEFT(A118,1),Fteams,7,FALSE),FALSE))</f>
        <v/>
      </c>
      <c r="E118" s="41" t="str">
        <f t="shared" si="22"/>
        <v/>
      </c>
      <c r="F118" s="21"/>
      <c r="G118" s="31">
        <v>4</v>
      </c>
      <c r="H118" s="24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IF(F118="","",IF(F118-VLOOKUP($A110,AWstandards,VLOOKUP(D118,Age,2,FALSE),FALSE)&gt;0,"","aw"))</f>
        <v/>
      </c>
    </row>
    <row r="119" spans="1:23" hidden="1" x14ac:dyDescent="0.25">
      <c r="A119" s="16"/>
      <c r="B119" s="33">
        <v>9</v>
      </c>
      <c r="C119" s="41" t="str">
        <f t="shared" si="21"/>
        <v/>
      </c>
      <c r="D119" s="41" t="str">
        <f>IF(A119="","",VLOOKUP($A110,IF(LEN(A119)=2,FSB,FSA),VLOOKUP(LEFT(A119,1),Fteams,7,FALSE),FALSE))</f>
        <v/>
      </c>
      <c r="E119" s="41" t="str">
        <f t="shared" si="22"/>
        <v/>
      </c>
      <c r="F119" s="21"/>
      <c r="G119" s="31">
        <v>3</v>
      </c>
      <c r="H119" s="24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IF(F119="","",IF(F119-VLOOKUP($A110,AWstandards,VLOOKUP(D119,Age,2,FALSE),FALSE)&gt;0,"","aw"))</f>
        <v/>
      </c>
    </row>
    <row r="120" spans="1:23" hidden="1" x14ac:dyDescent="0.25">
      <c r="A120" s="16"/>
      <c r="B120" s="33">
        <v>10</v>
      </c>
      <c r="C120" s="41" t="str">
        <f t="shared" si="21"/>
        <v/>
      </c>
      <c r="D120" s="41" t="str">
        <f>IF(A120="","",VLOOKUP($A110,IF(LEN(A120)=2,FSB,FSA),VLOOKUP(LEFT(A120,1),Fteams,7,FALSE),FALSE))</f>
        <v/>
      </c>
      <c r="E120" s="41" t="str">
        <f t="shared" si="22"/>
        <v/>
      </c>
      <c r="F120" s="21"/>
      <c r="G120" s="31">
        <v>2</v>
      </c>
      <c r="H120" s="24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/>
      <c r="V120" s="2"/>
      <c r="W120" s="13" t="str">
        <f>IF(F120="","",IF(F120-VLOOKUP($A110,AWstandards,VLOOKUP(D120,Age,2,FALSE),FALSE)&gt;0,"","aw"))</f>
        <v/>
      </c>
    </row>
    <row r="121" spans="1:23" hidden="1" x14ac:dyDescent="0.25">
      <c r="A121" s="16"/>
      <c r="B121" s="33">
        <v>11</v>
      </c>
      <c r="C121" s="41" t="str">
        <f t="shared" si="21"/>
        <v/>
      </c>
      <c r="D121" s="41" t="str">
        <f>IF(A121="","",VLOOKUP($A110,IF(LEN(A121)=2,FSB,FSA),VLOOKUP(LEFT(A121,1),Fteams,7,FALSE),FALSE))</f>
        <v/>
      </c>
      <c r="E121" s="41" t="str">
        <f t="shared" si="22"/>
        <v/>
      </c>
      <c r="F121" s="21"/>
      <c r="G121" s="31">
        <v>1</v>
      </c>
      <c r="H121" s="24"/>
      <c r="I121" s="8" t="str">
        <f t="shared" si="23"/>
        <v/>
      </c>
      <c r="J121" s="8" t="str">
        <f t="shared" si="23"/>
        <v/>
      </c>
      <c r="K121" s="8" t="str">
        <f t="shared" si="23"/>
        <v/>
      </c>
      <c r="L121" s="8" t="str">
        <f t="shared" si="23"/>
        <v/>
      </c>
      <c r="M121" s="8" t="str">
        <f t="shared" si="23"/>
        <v/>
      </c>
      <c r="N121" s="8" t="str">
        <f t="shared" si="23"/>
        <v/>
      </c>
      <c r="O121" s="8" t="str">
        <f t="shared" si="23"/>
        <v/>
      </c>
      <c r="P121" s="8" t="str">
        <f t="shared" si="23"/>
        <v/>
      </c>
      <c r="Q121" s="8" t="str">
        <f t="shared" si="23"/>
        <v/>
      </c>
      <c r="R121" s="8" t="str">
        <f t="shared" si="23"/>
        <v/>
      </c>
      <c r="S121" s="8" t="str">
        <f t="shared" si="23"/>
        <v/>
      </c>
      <c r="T121" s="8" t="str">
        <f t="shared" si="23"/>
        <v/>
      </c>
      <c r="U121" s="8"/>
      <c r="V121" s="2"/>
      <c r="W121" s="13" t="str">
        <f>IF(F121="","",IF(F121-VLOOKUP($A110,AWstandards,VLOOKUP(D121,Age,2,FALSE),FALSE)&gt;0,"","aw"))</f>
        <v/>
      </c>
    </row>
    <row r="122" spans="1:23" hidden="1" x14ac:dyDescent="0.25">
      <c r="A122" s="16"/>
      <c r="B122" s="33">
        <v>12</v>
      </c>
      <c r="C122" s="41" t="str">
        <f t="shared" si="21"/>
        <v/>
      </c>
      <c r="D122" s="41" t="str">
        <f>IF(A122="","",VLOOKUP($A110,IF(LEN(A122)=2,FSB,FSA),VLOOKUP(LEFT(A122,1),Fteams,7,FALSE),FALSE))</f>
        <v/>
      </c>
      <c r="E122" s="41" t="str">
        <f t="shared" si="22"/>
        <v/>
      </c>
      <c r="F122" s="21"/>
      <c r="G122" s="31">
        <f>IF(Dec!$G$2-11&lt;0,0,Dec!$G$2-11)</f>
        <v>0</v>
      </c>
      <c r="H122" s="24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 t="str">
        <f t="shared" si="23"/>
        <v/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>
        <f>(Dec!$G$2+1)*Dec!$G$2/2-SUM(I111:T122)</f>
        <v>15</v>
      </c>
      <c r="V122" s="2"/>
      <c r="W122" s="13" t="str">
        <f>IF(F122="","",IF(F122-VLOOKUP($A110,AWstandards,VLOOKUP(D122,Age,2,FALSE),FALSE)&gt;0,"","aw"))</f>
        <v/>
      </c>
    </row>
    <row r="123" spans="1:23" ht="13" x14ac:dyDescent="0.3">
      <c r="A123" s="16">
        <v>1500</v>
      </c>
      <c r="B123" s="29"/>
      <c r="C123" s="42" t="s">
        <v>95</v>
      </c>
      <c r="D123" s="13"/>
      <c r="E123" s="13"/>
      <c r="F123" s="51"/>
      <c r="G123" s="26"/>
      <c r="H123" s="24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2" t="s">
        <v>113</v>
      </c>
      <c r="W123" s="13"/>
    </row>
    <row r="124" spans="1:23" x14ac:dyDescent="0.25">
      <c r="A124" s="16" t="s">
        <v>441</v>
      </c>
      <c r="B124" s="33">
        <v>1</v>
      </c>
      <c r="C124" s="41" t="str">
        <f t="shared" ref="C124:C135" si="24">IF(A124="","",VLOOKUP($A$123,IF(LEN(A124)=2,FSB,FSA),VLOOKUP(LEFT(A124,1),Fteams,6,FALSE),FALSE))</f>
        <v>Taylor Thom-Watts</v>
      </c>
      <c r="D124" s="41">
        <f>IF(A124="","",VLOOKUP($A123,IF(LEN(A124)=2,FSB,FSA),VLOOKUP(LEFT(A124,1),Fteams,7,FALSE),FALSE))</f>
        <v>0</v>
      </c>
      <c r="E124" s="41" t="str">
        <f t="shared" ref="E124:E135" si="25">IF(A124="","",VLOOKUP(LEFT(A124,1),Fteams,2,FALSE))</f>
        <v>Brighton &amp; Hove</v>
      </c>
      <c r="F124" s="21" t="s">
        <v>661</v>
      </c>
      <c r="G124" s="31">
        <v>11</v>
      </c>
      <c r="H124" s="24"/>
      <c r="I124" s="8" t="str">
        <f t="shared" si="23"/>
        <v/>
      </c>
      <c r="J124" s="8">
        <f t="shared" si="23"/>
        <v>11</v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 t="str">
        <f t="shared" si="23"/>
        <v/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 x14ac:dyDescent="0.25">
      <c r="A125" s="16" t="s">
        <v>440</v>
      </c>
      <c r="B125" s="33">
        <v>2</v>
      </c>
      <c r="C125" s="41" t="str">
        <f t="shared" si="24"/>
        <v>Harry Chapman</v>
      </c>
      <c r="D125" s="41">
        <f>IF(A125="","",VLOOKUP($A123,IF(LEN(A125)=2,FSB,FSA),VLOOKUP(LEFT(A125,1),Fteams,7,FALSE),FALSE))</f>
        <v>0</v>
      </c>
      <c r="E125" s="41" t="str">
        <f t="shared" si="25"/>
        <v>Lewes</v>
      </c>
      <c r="F125" s="21" t="s">
        <v>662</v>
      </c>
      <c r="G125" s="31">
        <v>10</v>
      </c>
      <c r="H125" s="24"/>
      <c r="I125" s="8" t="str">
        <f t="shared" si="23"/>
        <v/>
      </c>
      <c r="J125" s="8" t="str">
        <f t="shared" si="23"/>
        <v/>
      </c>
      <c r="K125" s="8" t="str">
        <f t="shared" si="23"/>
        <v/>
      </c>
      <c r="L125" s="8" t="str">
        <f t="shared" si="23"/>
        <v/>
      </c>
      <c r="M125" s="8" t="str">
        <f t="shared" si="23"/>
        <v/>
      </c>
      <c r="N125" s="8" t="str">
        <f t="shared" si="23"/>
        <v/>
      </c>
      <c r="O125" s="8">
        <f t="shared" si="23"/>
        <v>10</v>
      </c>
      <c r="P125" s="8" t="str">
        <f t="shared" si="23"/>
        <v/>
      </c>
      <c r="Q125" s="8" t="str">
        <f t="shared" si="23"/>
        <v/>
      </c>
      <c r="R125" s="8" t="str">
        <f t="shared" si="23"/>
        <v/>
      </c>
      <c r="S125" s="8" t="str">
        <f t="shared" si="23"/>
        <v/>
      </c>
      <c r="T125" s="8" t="str">
        <f t="shared" si="23"/>
        <v/>
      </c>
      <c r="U125" s="8"/>
      <c r="V125" s="2"/>
      <c r="W125" s="13"/>
    </row>
    <row r="126" spans="1:23" x14ac:dyDescent="0.25">
      <c r="A126" s="16" t="s">
        <v>475</v>
      </c>
      <c r="B126" s="33">
        <v>3</v>
      </c>
      <c r="C126" s="41" t="str">
        <f t="shared" si="24"/>
        <v>Aiden Larkin</v>
      </c>
      <c r="D126" s="41">
        <f>IF(A126="","",VLOOKUP($A123,IF(LEN(A126)=2,FSB,FSA),VLOOKUP(LEFT(A126,1),Fteams,7,FALSE),FALSE))</f>
        <v>0</v>
      </c>
      <c r="E126" s="41" t="str">
        <f t="shared" si="25"/>
        <v>HYAC</v>
      </c>
      <c r="F126" s="21" t="s">
        <v>663</v>
      </c>
      <c r="G126" s="31">
        <v>9</v>
      </c>
      <c r="H126" s="24"/>
      <c r="I126" s="8">
        <f t="shared" si="23"/>
        <v>9</v>
      </c>
      <c r="J126" s="8" t="str">
        <f t="shared" si="23"/>
        <v/>
      </c>
      <c r="K126" s="8" t="str">
        <f t="shared" si="23"/>
        <v/>
      </c>
      <c r="L126" s="8" t="str">
        <f t="shared" si="23"/>
        <v/>
      </c>
      <c r="M126" s="8" t="str">
        <f t="shared" si="23"/>
        <v/>
      </c>
      <c r="N126" s="8" t="str">
        <f t="shared" si="23"/>
        <v/>
      </c>
      <c r="O126" s="8" t="str">
        <f t="shared" si="23"/>
        <v/>
      </c>
      <c r="P126" s="8" t="str">
        <f t="shared" si="23"/>
        <v/>
      </c>
      <c r="Q126" s="8" t="str">
        <f t="shared" si="23"/>
        <v/>
      </c>
      <c r="R126" s="8" t="str">
        <f t="shared" si="23"/>
        <v/>
      </c>
      <c r="S126" s="8" t="str">
        <f t="shared" si="23"/>
        <v/>
      </c>
      <c r="T126" s="8" t="str">
        <f t="shared" si="23"/>
        <v/>
      </c>
      <c r="U126" s="8"/>
      <c r="V126" s="2"/>
      <c r="W126" s="13"/>
    </row>
    <row r="127" spans="1:23" x14ac:dyDescent="0.25">
      <c r="A127" s="16" t="s">
        <v>432</v>
      </c>
      <c r="B127" s="33">
        <v>4</v>
      </c>
      <c r="C127" s="41" t="str">
        <f t="shared" si="24"/>
        <v>Austin Mathews</v>
      </c>
      <c r="D127" s="41">
        <f>IF(A127="","",VLOOKUP($A123,IF(LEN(A127)=2,FSB,FSA),VLOOKUP(LEFT(A127,1),Fteams,7,FALSE),FALSE))</f>
        <v>0</v>
      </c>
      <c r="E127" s="41" t="str">
        <f t="shared" si="25"/>
        <v>Crawley</v>
      </c>
      <c r="F127" s="21" t="s">
        <v>664</v>
      </c>
      <c r="G127" s="31">
        <v>8</v>
      </c>
      <c r="H127" s="24"/>
      <c r="I127" s="8" t="str">
        <f t="shared" ref="I127:T135" si="26">IF($A127="","",IF(LEFT($A127,1)=I$19,$G127,""))</f>
        <v/>
      </c>
      <c r="J127" s="8" t="str">
        <f t="shared" si="26"/>
        <v/>
      </c>
      <c r="K127" s="8">
        <f t="shared" si="26"/>
        <v>8</v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 x14ac:dyDescent="0.25">
      <c r="A128" s="16" t="s">
        <v>434</v>
      </c>
      <c r="B128" s="33">
        <v>5</v>
      </c>
      <c r="C128" s="41" t="str">
        <f t="shared" si="24"/>
        <v>Freddie Gay</v>
      </c>
      <c r="D128" s="41">
        <f>IF(A128="","",VLOOKUP($A123,IF(LEN(A128)=2,FSB,FSA),VLOOKUP(LEFT(A128,1),Fteams,7,FALSE),FALSE))</f>
        <v>0</v>
      </c>
      <c r="E128" s="41" t="str">
        <f t="shared" si="25"/>
        <v>Chichester</v>
      </c>
      <c r="F128" s="21" t="s">
        <v>665</v>
      </c>
      <c r="G128" s="31">
        <v>7</v>
      </c>
      <c r="H128" s="24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>
        <f t="shared" si="26"/>
        <v>7</v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 x14ac:dyDescent="0.25">
      <c r="A129" s="16" t="s">
        <v>471</v>
      </c>
      <c r="B129" s="33">
        <v>6</v>
      </c>
      <c r="C129" s="41" t="str">
        <f t="shared" si="24"/>
        <v>Ethan Rowen</v>
      </c>
      <c r="D129" s="41">
        <f>IF(A129="","",VLOOKUP($A123,IF(LEN(A129)=2,FSB,FSA),VLOOKUP(LEFT(A129,1),Fteams,7,FALSE),FALSE))</f>
        <v>0</v>
      </c>
      <c r="E129" s="41" t="str">
        <f t="shared" si="25"/>
        <v>Haywards Heath</v>
      </c>
      <c r="F129" s="21" t="s">
        <v>666</v>
      </c>
      <c r="G129" s="31">
        <v>6</v>
      </c>
      <c r="H129" s="24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>
        <f t="shared" si="26"/>
        <v>6</v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 x14ac:dyDescent="0.25">
      <c r="A130" s="16" t="s">
        <v>484</v>
      </c>
      <c r="B130" s="33">
        <v>7</v>
      </c>
      <c r="C130" s="41" t="str">
        <f t="shared" si="24"/>
        <v>Charlie Read</v>
      </c>
      <c r="D130" s="41">
        <f>IF(A130="","",VLOOKUP($A123,IF(LEN(A130)=2,FSB,FSA),VLOOKUP(LEFT(A130,1),Fteams,7,FALSE),FALSE))</f>
        <v>0</v>
      </c>
      <c r="E130" s="41" t="str">
        <f t="shared" si="25"/>
        <v>Worthing</v>
      </c>
      <c r="F130" s="21" t="s">
        <v>667</v>
      </c>
      <c r="G130" s="31">
        <v>5</v>
      </c>
      <c r="H130" s="24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>
        <f t="shared" si="26"/>
        <v>5</v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 x14ac:dyDescent="0.25">
      <c r="A131" s="16" t="s">
        <v>433</v>
      </c>
      <c r="B131" s="33">
        <v>8</v>
      </c>
      <c r="C131" s="41" t="str">
        <f t="shared" si="24"/>
        <v>Archie Franklin</v>
      </c>
      <c r="D131" s="41">
        <f>IF(A131="","",VLOOKUP($A123,IF(LEN(A131)=2,FSB,FSA),VLOOKUP(LEFT(A131,1),Fteams,7,FALSE),FALSE))</f>
        <v>0</v>
      </c>
      <c r="E131" s="41" t="str">
        <f t="shared" si="25"/>
        <v>Eastbourne</v>
      </c>
      <c r="F131" s="21" t="s">
        <v>668</v>
      </c>
      <c r="G131" s="31">
        <v>4</v>
      </c>
      <c r="H131" s="24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>
        <f t="shared" si="26"/>
        <v>4</v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 x14ac:dyDescent="0.25">
      <c r="A132" s="16" t="s">
        <v>442</v>
      </c>
      <c r="B132" s="33">
        <v>9</v>
      </c>
      <c r="C132" s="41" t="str">
        <f t="shared" si="24"/>
        <v>Ruben Ansell</v>
      </c>
      <c r="D132" s="41">
        <f>IF(A132="","",VLOOKUP($A123,IF(LEN(A132)=2,FSB,FSA),VLOOKUP(LEFT(A132,1),Fteams,7,FALSE),FALSE))</f>
        <v>0</v>
      </c>
      <c r="E132" s="41" t="str">
        <f t="shared" si="25"/>
        <v>Horsham BS</v>
      </c>
      <c r="F132" s="21" t="s">
        <v>669</v>
      </c>
      <c r="G132" s="31">
        <v>3</v>
      </c>
      <c r="H132" s="24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>
        <f t="shared" si="26"/>
        <v>3</v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 hidden="1" x14ac:dyDescent="0.25">
      <c r="A133" s="16"/>
      <c r="B133" s="33">
        <v>10</v>
      </c>
      <c r="C133" s="41" t="str">
        <f t="shared" si="24"/>
        <v/>
      </c>
      <c r="D133" s="41" t="str">
        <f>IF(A133="","",VLOOKUP($A123,IF(LEN(A133)=2,FSB,FSA),VLOOKUP(LEFT(A133,1),Fteams,7,FALSE),FALSE))</f>
        <v/>
      </c>
      <c r="E133" s="41" t="str">
        <f t="shared" si="25"/>
        <v/>
      </c>
      <c r="F133" s="21"/>
      <c r="G133" s="31">
        <v>2</v>
      </c>
      <c r="H133" s="24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/>
      <c r="V133" s="2"/>
      <c r="W133" s="13"/>
    </row>
    <row r="134" spans="1:23" hidden="1" x14ac:dyDescent="0.25">
      <c r="A134" s="16"/>
      <c r="B134" s="33">
        <v>11</v>
      </c>
      <c r="C134" s="41" t="str">
        <f t="shared" si="24"/>
        <v/>
      </c>
      <c r="D134" s="41" t="str">
        <f>IF(A134="","",VLOOKUP($A123,IF(LEN(A134)=2,FSB,FSA),VLOOKUP(LEFT(A134,1),Fteams,7,FALSE),FALSE))</f>
        <v/>
      </c>
      <c r="E134" s="41" t="str">
        <f t="shared" si="25"/>
        <v/>
      </c>
      <c r="F134" s="21"/>
      <c r="G134" s="31">
        <v>1</v>
      </c>
      <c r="H134" s="24"/>
      <c r="I134" s="8" t="str">
        <f t="shared" si="26"/>
        <v/>
      </c>
      <c r="J134" s="8" t="str">
        <f t="shared" si="26"/>
        <v/>
      </c>
      <c r="K134" s="8" t="str">
        <f t="shared" si="26"/>
        <v/>
      </c>
      <c r="L134" s="8" t="str">
        <f t="shared" si="26"/>
        <v/>
      </c>
      <c r="M134" s="8" t="str">
        <f t="shared" si="26"/>
        <v/>
      </c>
      <c r="N134" s="8" t="str">
        <f t="shared" si="26"/>
        <v/>
      </c>
      <c r="O134" s="8" t="str">
        <f t="shared" si="26"/>
        <v/>
      </c>
      <c r="P134" s="8" t="str">
        <f t="shared" si="26"/>
        <v/>
      </c>
      <c r="Q134" s="8" t="str">
        <f t="shared" si="26"/>
        <v/>
      </c>
      <c r="R134" s="8" t="str">
        <f t="shared" si="26"/>
        <v/>
      </c>
      <c r="S134" s="8" t="str">
        <f t="shared" si="26"/>
        <v/>
      </c>
      <c r="T134" s="8" t="str">
        <f t="shared" si="26"/>
        <v/>
      </c>
      <c r="U134" s="8"/>
      <c r="V134" s="2"/>
      <c r="W134" s="13"/>
    </row>
    <row r="135" spans="1:23" hidden="1" x14ac:dyDescent="0.25">
      <c r="A135" s="16"/>
      <c r="B135" s="33">
        <v>12</v>
      </c>
      <c r="C135" s="41" t="str">
        <f t="shared" si="24"/>
        <v/>
      </c>
      <c r="D135" s="41" t="str">
        <f>IF(A135="","",VLOOKUP($A123,IF(LEN(A135)=2,FSB,FSA),VLOOKUP(LEFT(A135,1),Fteams,7,FALSE),FALSE))</f>
        <v/>
      </c>
      <c r="E135" s="41" t="str">
        <f t="shared" si="25"/>
        <v/>
      </c>
      <c r="F135" s="21"/>
      <c r="G135" s="31">
        <f>IF(Dec!$G$2-11&lt;0,0,Dec!$G$2-11)</f>
        <v>0</v>
      </c>
      <c r="H135" s="24"/>
      <c r="I135" s="8" t="str">
        <f t="shared" si="26"/>
        <v/>
      </c>
      <c r="J135" s="8" t="str">
        <f t="shared" si="26"/>
        <v/>
      </c>
      <c r="K135" s="8" t="str">
        <f t="shared" si="26"/>
        <v/>
      </c>
      <c r="L135" s="8" t="str">
        <f t="shared" si="26"/>
        <v/>
      </c>
      <c r="M135" s="8" t="str">
        <f t="shared" si="26"/>
        <v/>
      </c>
      <c r="N135" s="8" t="str">
        <f t="shared" si="26"/>
        <v/>
      </c>
      <c r="O135" s="8" t="str">
        <f t="shared" si="26"/>
        <v/>
      </c>
      <c r="P135" s="8" t="str">
        <f t="shared" si="26"/>
        <v/>
      </c>
      <c r="Q135" s="8" t="str">
        <f t="shared" si="26"/>
        <v/>
      </c>
      <c r="R135" s="8" t="str">
        <f t="shared" si="26"/>
        <v/>
      </c>
      <c r="S135" s="8" t="str">
        <f t="shared" si="26"/>
        <v/>
      </c>
      <c r="T135" s="8" t="str">
        <f t="shared" si="26"/>
        <v/>
      </c>
      <c r="U135" s="8">
        <f>(Dec!$G$2+1)*Dec!$G$2/2-SUM(I124:T135)</f>
        <v>3</v>
      </c>
      <c r="V135" s="2"/>
      <c r="W135" s="13"/>
    </row>
    <row r="136" spans="1:23" ht="13" x14ac:dyDescent="0.3">
      <c r="A136" s="16">
        <v>1500</v>
      </c>
      <c r="B136" s="29"/>
      <c r="C136" s="42" t="s">
        <v>96</v>
      </c>
      <c r="D136" s="13"/>
      <c r="E136" s="13"/>
      <c r="F136" s="51"/>
      <c r="G136" s="26"/>
      <c r="H136" s="24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2" t="s">
        <v>114</v>
      </c>
      <c r="W136" s="13"/>
    </row>
    <row r="137" spans="1:23" x14ac:dyDescent="0.25">
      <c r="A137" s="16" t="s">
        <v>451</v>
      </c>
      <c r="B137" s="33">
        <v>1</v>
      </c>
      <c r="C137" s="41" t="str">
        <f t="shared" ref="C137:C148" si="27">IF(A137="","",VLOOKUP($A$136,IF(LEN(A137)=2,FSB,FSA),VLOOKUP(LEFT(A137,1),Fteams,6,FALSE),FALSE))</f>
        <v>Casper Dennis</v>
      </c>
      <c r="D137" s="41">
        <f>IF(A137="","",VLOOKUP($A136,IF(LEN(A137)=2,FSB,FSA),VLOOKUP(LEFT(A137,1),Fteams,7,FALSE),FALSE))</f>
        <v>0</v>
      </c>
      <c r="E137" s="41" t="str">
        <f t="shared" ref="E137:E148" si="28">IF(A137="","",VLOOKUP(LEFT(A137,1),Fteams,2,FALSE))</f>
        <v>Lewes</v>
      </c>
      <c r="F137" s="21" t="s">
        <v>670</v>
      </c>
      <c r="G137" s="31">
        <v>11</v>
      </c>
      <c r="H137" s="24"/>
      <c r="I137" s="8" t="str">
        <f t="shared" ref="I137:T148" si="29">IF($A137="","",IF(LEFT($A137,1)=I$19,$G137,""))</f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11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 x14ac:dyDescent="0.25">
      <c r="A138" s="16" t="s">
        <v>450</v>
      </c>
      <c r="B138" s="33">
        <v>2</v>
      </c>
      <c r="C138" s="41" t="str">
        <f t="shared" si="27"/>
        <v xml:space="preserve">Sam Gill </v>
      </c>
      <c r="D138" s="41">
        <f>IF(A138="","",VLOOKUP($A136,IF(LEN(A138)=2,FSB,FSA),VLOOKUP(LEFT(A138,1),Fteams,7,FALSE),FALSE))</f>
        <v>0</v>
      </c>
      <c r="E138" s="41" t="str">
        <f t="shared" si="28"/>
        <v>Brighton &amp; Hove</v>
      </c>
      <c r="F138" s="21" t="s">
        <v>671</v>
      </c>
      <c r="G138" s="31">
        <v>10</v>
      </c>
      <c r="H138" s="24"/>
      <c r="I138" s="8" t="str">
        <f t="shared" si="29"/>
        <v/>
      </c>
      <c r="J138" s="8">
        <f t="shared" si="29"/>
        <v>10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 x14ac:dyDescent="0.25">
      <c r="A139" s="16" t="s">
        <v>471</v>
      </c>
      <c r="B139" s="33">
        <v>3</v>
      </c>
      <c r="C139" s="41" t="str">
        <f t="shared" si="27"/>
        <v>Ethan Rowen</v>
      </c>
      <c r="D139" s="41">
        <f>IF(A139="","",VLOOKUP($A136,IF(LEN(A139)=2,FSB,FSA),VLOOKUP(LEFT(A139,1),Fteams,7,FALSE),FALSE))</f>
        <v>0</v>
      </c>
      <c r="E139" s="41" t="str">
        <f t="shared" si="28"/>
        <v>Haywards Heath</v>
      </c>
      <c r="F139" s="21" t="s">
        <v>672</v>
      </c>
      <c r="G139" s="31">
        <v>9</v>
      </c>
      <c r="H139" s="24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>
        <f t="shared" si="29"/>
        <v>9</v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 x14ac:dyDescent="0.25">
      <c r="A140" s="16" t="s">
        <v>449</v>
      </c>
      <c r="B140" s="33">
        <v>4</v>
      </c>
      <c r="C140" s="41" t="str">
        <f t="shared" si="27"/>
        <v>Albie Dormer</v>
      </c>
      <c r="D140" s="41">
        <f>IF(A140="","",VLOOKUP($A136,IF(LEN(A140)=2,FSB,FSA),VLOOKUP(LEFT(A140,1),Fteams,7,FALSE),FALSE))</f>
        <v>0</v>
      </c>
      <c r="E140" s="41" t="str">
        <f t="shared" si="28"/>
        <v>Chichester</v>
      </c>
      <c r="F140" s="21" t="s">
        <v>673</v>
      </c>
      <c r="G140" s="31">
        <v>8</v>
      </c>
      <c r="H140" s="24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>
        <f t="shared" si="29"/>
        <v>8</v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 x14ac:dyDescent="0.25">
      <c r="A141" s="16" t="s">
        <v>435</v>
      </c>
      <c r="B141" s="33">
        <v>5</v>
      </c>
      <c r="C141" s="41" t="str">
        <f t="shared" si="27"/>
        <v>Oliver Aylward</v>
      </c>
      <c r="D141" s="41">
        <f>IF(A141="","",VLOOKUP($A136,IF(LEN(A141)=2,FSB,FSA),VLOOKUP(LEFT(A141,1),Fteams,7,FALSE),FALSE))</f>
        <v>0</v>
      </c>
      <c r="E141" s="41" t="str">
        <f t="shared" si="28"/>
        <v>Crawley</v>
      </c>
      <c r="F141" s="21" t="s">
        <v>674</v>
      </c>
      <c r="G141" s="31">
        <v>7</v>
      </c>
      <c r="H141" s="24"/>
      <c r="I141" s="8" t="str">
        <f t="shared" si="29"/>
        <v/>
      </c>
      <c r="J141" s="8" t="str">
        <f t="shared" si="29"/>
        <v/>
      </c>
      <c r="K141" s="8">
        <f t="shared" si="29"/>
        <v>7</v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 x14ac:dyDescent="0.25">
      <c r="A142" s="16" t="s">
        <v>495</v>
      </c>
      <c r="B142" s="33">
        <v>6</v>
      </c>
      <c r="C142" s="41" t="str">
        <f t="shared" si="27"/>
        <v>Bertie Cresswell</v>
      </c>
      <c r="D142" s="41">
        <f>IF(A142="","",VLOOKUP($A136,IF(LEN(A142)=2,FSB,FSA),VLOOKUP(LEFT(A142,1),Fteams,7,FALSE),FALSE))</f>
        <v>0</v>
      </c>
      <c r="E142" s="41" t="str">
        <f t="shared" si="28"/>
        <v>Worthing</v>
      </c>
      <c r="F142" s="21" t="s">
        <v>675</v>
      </c>
      <c r="G142" s="31">
        <v>6</v>
      </c>
      <c r="H142" s="24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>
        <f t="shared" si="29"/>
        <v>6</v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 hidden="1" x14ac:dyDescent="0.25">
      <c r="A143" s="16"/>
      <c r="B143" s="33">
        <v>7</v>
      </c>
      <c r="C143" s="41" t="str">
        <f t="shared" si="27"/>
        <v/>
      </c>
      <c r="D143" s="41" t="str">
        <f>IF(A143="","",VLOOKUP($A136,IF(LEN(A143)=2,FSB,FSA),VLOOKUP(LEFT(A143,1),Fteams,7,FALSE),FALSE))</f>
        <v/>
      </c>
      <c r="E143" s="41" t="str">
        <f t="shared" si="28"/>
        <v/>
      </c>
      <c r="F143" s="21"/>
      <c r="G143" s="31">
        <v>5</v>
      </c>
      <c r="H143" s="24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 hidden="1" x14ac:dyDescent="0.25">
      <c r="A144" s="16"/>
      <c r="B144" s="33">
        <v>8</v>
      </c>
      <c r="C144" s="41" t="str">
        <f t="shared" si="27"/>
        <v/>
      </c>
      <c r="D144" s="41" t="str">
        <f>IF(A144="","",VLOOKUP($A136,IF(LEN(A144)=2,FSB,FSA),VLOOKUP(LEFT(A144,1),Fteams,7,FALSE),FALSE))</f>
        <v/>
      </c>
      <c r="E144" s="41" t="str">
        <f t="shared" si="28"/>
        <v/>
      </c>
      <c r="F144" s="21"/>
      <c r="G144" s="31">
        <v>4</v>
      </c>
      <c r="H144" s="24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 hidden="1" x14ac:dyDescent="0.25">
      <c r="A145" s="16"/>
      <c r="B145" s="33">
        <v>9</v>
      </c>
      <c r="C145" s="41" t="str">
        <f t="shared" si="27"/>
        <v/>
      </c>
      <c r="D145" s="41" t="str">
        <f>IF(A145="","",VLOOKUP($A136,IF(LEN(A145)=2,FSB,FSA),VLOOKUP(LEFT(A145,1),Fteams,7,FALSE),FALSE))</f>
        <v/>
      </c>
      <c r="E145" s="41" t="str">
        <f t="shared" si="28"/>
        <v/>
      </c>
      <c r="F145" s="21"/>
      <c r="G145" s="31">
        <v>3</v>
      </c>
      <c r="H145" s="24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 hidden="1" x14ac:dyDescent="0.25">
      <c r="A146" s="16"/>
      <c r="B146" s="33">
        <v>10</v>
      </c>
      <c r="C146" s="41" t="str">
        <f t="shared" si="27"/>
        <v/>
      </c>
      <c r="D146" s="41" t="str">
        <f>IF(A146="","",VLOOKUP($A136,IF(LEN(A146)=2,FSB,FSA),VLOOKUP(LEFT(A146,1),Fteams,7,FALSE),FALSE))</f>
        <v/>
      </c>
      <c r="E146" s="41" t="str">
        <f t="shared" si="28"/>
        <v/>
      </c>
      <c r="F146" s="21"/>
      <c r="G146" s="31">
        <v>2</v>
      </c>
      <c r="H146" s="24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/>
      <c r="V146" s="2"/>
      <c r="W146" s="13"/>
    </row>
    <row r="147" spans="1:23" hidden="1" x14ac:dyDescent="0.25">
      <c r="A147" s="16"/>
      <c r="B147" s="33">
        <v>11</v>
      </c>
      <c r="C147" s="41" t="str">
        <f t="shared" si="27"/>
        <v/>
      </c>
      <c r="D147" s="41" t="str">
        <f>IF(A147="","",VLOOKUP($A136,IF(LEN(A147)=2,FSB,FSA),VLOOKUP(LEFT(A147,1),Fteams,7,FALSE),FALSE))</f>
        <v/>
      </c>
      <c r="E147" s="41" t="str">
        <f t="shared" si="28"/>
        <v/>
      </c>
      <c r="F147" s="21"/>
      <c r="G147" s="31">
        <v>1</v>
      </c>
      <c r="H147" s="24"/>
      <c r="I147" s="8" t="str">
        <f t="shared" si="29"/>
        <v/>
      </c>
      <c r="J147" s="8" t="str">
        <f t="shared" si="29"/>
        <v/>
      </c>
      <c r="K147" s="8" t="str">
        <f t="shared" si="29"/>
        <v/>
      </c>
      <c r="L147" s="8" t="str">
        <f t="shared" si="29"/>
        <v/>
      </c>
      <c r="M147" s="8" t="str">
        <f t="shared" si="29"/>
        <v/>
      </c>
      <c r="N147" s="8" t="str">
        <f t="shared" si="29"/>
        <v/>
      </c>
      <c r="O147" s="8" t="str">
        <f t="shared" si="29"/>
        <v/>
      </c>
      <c r="P147" s="8" t="str">
        <f t="shared" si="29"/>
        <v/>
      </c>
      <c r="Q147" s="8" t="str">
        <f t="shared" si="29"/>
        <v/>
      </c>
      <c r="R147" s="8" t="str">
        <f t="shared" si="29"/>
        <v/>
      </c>
      <c r="S147" s="8" t="str">
        <f t="shared" si="29"/>
        <v/>
      </c>
      <c r="T147" s="8" t="str">
        <f t="shared" si="29"/>
        <v/>
      </c>
      <c r="U147" s="8"/>
      <c r="V147" s="2"/>
      <c r="W147" s="13"/>
    </row>
    <row r="148" spans="1:23" hidden="1" x14ac:dyDescent="0.25">
      <c r="A148" s="16"/>
      <c r="B148" s="33">
        <v>12</v>
      </c>
      <c r="C148" s="41" t="str">
        <f t="shared" si="27"/>
        <v/>
      </c>
      <c r="D148" s="41" t="str">
        <f>IF(A148="","",VLOOKUP($A136,IF(LEN(A148)=2,FSB,FSA),VLOOKUP(LEFT(A148,1),Fteams,7,FALSE),FALSE))</f>
        <v/>
      </c>
      <c r="E148" s="41" t="str">
        <f t="shared" si="28"/>
        <v/>
      </c>
      <c r="F148" s="21"/>
      <c r="G148" s="31">
        <f>IF(Dec!$G$2-11&lt;0,0,Dec!$G$2-11)</f>
        <v>0</v>
      </c>
      <c r="H148" s="24"/>
      <c r="I148" s="8" t="str">
        <f t="shared" si="29"/>
        <v/>
      </c>
      <c r="J148" s="8" t="str">
        <f t="shared" si="29"/>
        <v/>
      </c>
      <c r="K148" s="8" t="str">
        <f t="shared" si="29"/>
        <v/>
      </c>
      <c r="L148" s="8" t="str">
        <f t="shared" si="29"/>
        <v/>
      </c>
      <c r="M148" s="8" t="str">
        <f t="shared" si="29"/>
        <v/>
      </c>
      <c r="N148" s="8" t="str">
        <f t="shared" si="29"/>
        <v/>
      </c>
      <c r="O148" s="8" t="str">
        <f t="shared" si="29"/>
        <v/>
      </c>
      <c r="P148" s="8" t="str">
        <f t="shared" si="29"/>
        <v/>
      </c>
      <c r="Q148" s="8" t="str">
        <f t="shared" si="29"/>
        <v/>
      </c>
      <c r="R148" s="8" t="str">
        <f t="shared" si="29"/>
        <v/>
      </c>
      <c r="S148" s="8" t="str">
        <f t="shared" si="29"/>
        <v/>
      </c>
      <c r="T148" s="8" t="str">
        <f t="shared" si="29"/>
        <v/>
      </c>
      <c r="U148" s="8">
        <f>(Dec!$G$2+1)*Dec!$G$2/2-SUM(I137:T148)</f>
        <v>15</v>
      </c>
      <c r="V148" s="2"/>
      <c r="W148" s="13"/>
    </row>
    <row r="149" spans="1:23" ht="13" x14ac:dyDescent="0.3">
      <c r="A149" s="15" t="s">
        <v>83</v>
      </c>
      <c r="B149" s="29"/>
      <c r="C149" s="42" t="s">
        <v>97</v>
      </c>
      <c r="D149" s="4"/>
      <c r="E149" s="39"/>
      <c r="F149" s="20"/>
      <c r="G149" s="27"/>
      <c r="H149" s="24" t="s">
        <v>35</v>
      </c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2" t="s">
        <v>115</v>
      </c>
      <c r="W149" s="13"/>
    </row>
    <row r="150" spans="1:23" x14ac:dyDescent="0.25">
      <c r="A150" s="16" t="s">
        <v>432</v>
      </c>
      <c r="B150" s="33">
        <v>1</v>
      </c>
      <c r="C150" s="41" t="str">
        <f t="shared" ref="C150:C161" si="30">IF(A150="","",VLOOKUP($A$149,IF(LEN(A150)=2,FSB,FSA),VLOOKUP(LEFT(A150,1),Fteams,6,FALSE),FALSE))</f>
        <v>Harley Saunders-Neate</v>
      </c>
      <c r="D150" s="41">
        <f>IF(A150="","",VLOOKUP($A149,IF(LEN(A150)=2,FSB,FSA),VLOOKUP(LEFT(A150,1),Fteams,7,FALSE),FALSE))</f>
        <v>0</v>
      </c>
      <c r="E150" s="41" t="str">
        <f t="shared" ref="E150:E161" si="31">IF(A150="","",VLOOKUP(LEFT(A150,1),Fteams,2,FALSE))</f>
        <v>Crawley</v>
      </c>
      <c r="F150" s="21" t="s">
        <v>436</v>
      </c>
      <c r="G150" s="31">
        <v>11</v>
      </c>
      <c r="H150" s="32"/>
      <c r="I150" s="8" t="str">
        <f t="shared" ref="I150:T161" si="32">IF($A150="","",IF(LEFT($A150,1)=I$19,$G150,""))</f>
        <v/>
      </c>
      <c r="J150" s="8" t="str">
        <f t="shared" si="32"/>
        <v/>
      </c>
      <c r="K150" s="8">
        <f t="shared" si="32"/>
        <v>11</v>
      </c>
      <c r="L150" s="8" t="str">
        <f t="shared" si="32"/>
        <v/>
      </c>
      <c r="M150" s="8" t="str">
        <f t="shared" si="32"/>
        <v/>
      </c>
      <c r="N150" s="8" t="str">
        <f t="shared" si="32"/>
        <v/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 x14ac:dyDescent="0.25">
      <c r="A151" s="16" t="s">
        <v>433</v>
      </c>
      <c r="B151" s="33">
        <v>2</v>
      </c>
      <c r="C151" s="41" t="str">
        <f t="shared" si="30"/>
        <v>Isaac Sweetman</v>
      </c>
      <c r="D151" s="41">
        <f>IF(A151="","",VLOOKUP($A149,IF(LEN(A151)=2,FSB,FSA),VLOOKUP(LEFT(A151,1),Fteams,7,FALSE),FALSE))</f>
        <v>0</v>
      </c>
      <c r="E151" s="41" t="str">
        <f t="shared" si="31"/>
        <v>Eastbourne</v>
      </c>
      <c r="F151" s="21" t="s">
        <v>437</v>
      </c>
      <c r="G151" s="31">
        <v>10</v>
      </c>
      <c r="H151" s="32"/>
      <c r="I151" s="8" t="str">
        <f t="shared" si="32"/>
        <v/>
      </c>
      <c r="J151" s="8" t="str">
        <f t="shared" si="32"/>
        <v/>
      </c>
      <c r="K151" s="8" t="str">
        <f t="shared" si="32"/>
        <v/>
      </c>
      <c r="L151" s="8" t="str">
        <f t="shared" si="32"/>
        <v/>
      </c>
      <c r="M151" s="8">
        <f t="shared" si="32"/>
        <v>10</v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 x14ac:dyDescent="0.25">
      <c r="A152" s="16" t="s">
        <v>434</v>
      </c>
      <c r="B152" s="33">
        <v>3</v>
      </c>
      <c r="C152" s="41" t="str">
        <f t="shared" si="30"/>
        <v>Ivo Edgar</v>
      </c>
      <c r="D152" s="41">
        <f>IF(A152="","",VLOOKUP($A149,IF(LEN(A152)=2,FSB,FSA),VLOOKUP(LEFT(A152,1),Fteams,7,FALSE),FALSE))</f>
        <v>0</v>
      </c>
      <c r="E152" s="41" t="str">
        <f t="shared" si="31"/>
        <v>Chichester</v>
      </c>
      <c r="F152" s="21" t="s">
        <v>438</v>
      </c>
      <c r="G152" s="31">
        <v>9</v>
      </c>
      <c r="H152" s="32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>
        <f t="shared" si="32"/>
        <v>9</v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 t="str">
        <f t="shared" si="32"/>
        <v/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 hidden="1" x14ac:dyDescent="0.25">
      <c r="A153" s="16"/>
      <c r="B153" s="33">
        <v>4</v>
      </c>
      <c r="C153" s="41" t="str">
        <f t="shared" si="30"/>
        <v/>
      </c>
      <c r="D153" s="41" t="str">
        <f>IF(A153="","",VLOOKUP($A149,IF(LEN(A153)=2,FSB,FSA),VLOOKUP(LEFT(A153,1),Fteams,7,FALSE),FALSE))</f>
        <v/>
      </c>
      <c r="E153" s="41" t="str">
        <f t="shared" si="31"/>
        <v/>
      </c>
      <c r="F153" s="21"/>
      <c r="G153" s="31">
        <v>8</v>
      </c>
      <c r="H153" s="32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 hidden="1" x14ac:dyDescent="0.25">
      <c r="A154" s="16"/>
      <c r="B154" s="33">
        <v>5</v>
      </c>
      <c r="C154" s="41" t="str">
        <f t="shared" si="30"/>
        <v/>
      </c>
      <c r="D154" s="41" t="str">
        <f>IF(A154="","",VLOOKUP($A149,IF(LEN(A154)=2,FSB,FSA),VLOOKUP(LEFT(A154,1),Fteams,7,FALSE),FALSE))</f>
        <v/>
      </c>
      <c r="E154" s="41" t="str">
        <f t="shared" si="31"/>
        <v/>
      </c>
      <c r="F154" s="21"/>
      <c r="G154" s="31">
        <v>7</v>
      </c>
      <c r="H154" s="32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 hidden="1" x14ac:dyDescent="0.25">
      <c r="A155" s="16"/>
      <c r="B155" s="33">
        <v>6</v>
      </c>
      <c r="C155" s="41" t="str">
        <f t="shared" si="30"/>
        <v/>
      </c>
      <c r="D155" s="41" t="str">
        <f>IF(A155="","",VLOOKUP($A149,IF(LEN(A155)=2,FSB,FSA),VLOOKUP(LEFT(A155,1),Fteams,7,FALSE),FALSE))</f>
        <v/>
      </c>
      <c r="E155" s="41" t="str">
        <f t="shared" si="31"/>
        <v/>
      </c>
      <c r="F155" s="21"/>
      <c r="G155" s="31">
        <v>6</v>
      </c>
      <c r="H155" s="32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 hidden="1" x14ac:dyDescent="0.25">
      <c r="A156" s="16"/>
      <c r="B156" s="33">
        <v>7</v>
      </c>
      <c r="C156" s="41" t="str">
        <f t="shared" si="30"/>
        <v/>
      </c>
      <c r="D156" s="41" t="str">
        <f>IF(A156="","",VLOOKUP($A149,IF(LEN(A156)=2,FSB,FSA),VLOOKUP(LEFT(A156,1),Fteams,7,FALSE),FALSE))</f>
        <v/>
      </c>
      <c r="E156" s="41" t="str">
        <f t="shared" si="31"/>
        <v/>
      </c>
      <c r="F156" s="21"/>
      <c r="G156" s="31">
        <v>5</v>
      </c>
      <c r="H156" s="32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 hidden="1" x14ac:dyDescent="0.25">
      <c r="A157" s="16"/>
      <c r="B157" s="33">
        <v>8</v>
      </c>
      <c r="C157" s="41" t="str">
        <f t="shared" si="30"/>
        <v/>
      </c>
      <c r="D157" s="41" t="str">
        <f>IF(A157="","",VLOOKUP($A149,IF(LEN(A157)=2,FSB,FSA),VLOOKUP(LEFT(A157,1),Fteams,7,FALSE),FALSE))</f>
        <v/>
      </c>
      <c r="E157" s="41" t="str">
        <f t="shared" si="31"/>
        <v/>
      </c>
      <c r="F157" s="21"/>
      <c r="G157" s="31">
        <v>4</v>
      </c>
      <c r="H157" s="32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 hidden="1" x14ac:dyDescent="0.25">
      <c r="A158" s="16"/>
      <c r="B158" s="33">
        <v>9</v>
      </c>
      <c r="C158" s="41" t="str">
        <f t="shared" si="30"/>
        <v/>
      </c>
      <c r="D158" s="41" t="str">
        <f>IF(A158="","",VLOOKUP($A149,IF(LEN(A158)=2,FSB,FSA),VLOOKUP(LEFT(A158,1),Fteams,7,FALSE),FALSE))</f>
        <v/>
      </c>
      <c r="E158" s="41" t="str">
        <f t="shared" si="31"/>
        <v/>
      </c>
      <c r="F158" s="21"/>
      <c r="G158" s="31">
        <v>3</v>
      </c>
      <c r="H158" s="32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 hidden="1" x14ac:dyDescent="0.25">
      <c r="A159" s="16"/>
      <c r="B159" s="33">
        <v>10</v>
      </c>
      <c r="C159" s="41" t="str">
        <f t="shared" si="30"/>
        <v/>
      </c>
      <c r="D159" s="41" t="str">
        <f>IF(A159="","",VLOOKUP($A149,IF(LEN(A159)=2,FSB,FSA),VLOOKUP(LEFT(A159,1),Fteams,7,FALSE),FALSE))</f>
        <v/>
      </c>
      <c r="E159" s="41" t="str">
        <f t="shared" si="31"/>
        <v/>
      </c>
      <c r="F159" s="21"/>
      <c r="G159" s="31">
        <v>2</v>
      </c>
      <c r="H159" s="32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/>
      <c r="V159" s="2"/>
      <c r="W159" s="13"/>
    </row>
    <row r="160" spans="1:23" hidden="1" x14ac:dyDescent="0.25">
      <c r="A160" s="16"/>
      <c r="B160" s="33">
        <v>11</v>
      </c>
      <c r="C160" s="41" t="str">
        <f t="shared" si="30"/>
        <v/>
      </c>
      <c r="D160" s="41" t="str">
        <f>IF(A160="","",VLOOKUP($A149,IF(LEN(A160)=2,FSB,FSA),VLOOKUP(LEFT(A160,1),Fteams,7,FALSE),FALSE))</f>
        <v/>
      </c>
      <c r="E160" s="41" t="str">
        <f t="shared" si="31"/>
        <v/>
      </c>
      <c r="F160" s="21"/>
      <c r="G160" s="31">
        <v>1</v>
      </c>
      <c r="H160" s="32"/>
      <c r="I160" s="8" t="str">
        <f t="shared" si="32"/>
        <v/>
      </c>
      <c r="J160" s="8" t="str">
        <f t="shared" si="32"/>
        <v/>
      </c>
      <c r="K160" s="8" t="str">
        <f t="shared" si="32"/>
        <v/>
      </c>
      <c r="L160" s="8" t="str">
        <f t="shared" si="32"/>
        <v/>
      </c>
      <c r="M160" s="8" t="str">
        <f t="shared" si="32"/>
        <v/>
      </c>
      <c r="N160" s="8" t="str">
        <f t="shared" si="32"/>
        <v/>
      </c>
      <c r="O160" s="8" t="str">
        <f t="shared" si="32"/>
        <v/>
      </c>
      <c r="P160" s="8" t="str">
        <f t="shared" si="32"/>
        <v/>
      </c>
      <c r="Q160" s="8" t="str">
        <f t="shared" si="32"/>
        <v/>
      </c>
      <c r="R160" s="8" t="str">
        <f t="shared" si="32"/>
        <v/>
      </c>
      <c r="S160" s="8" t="str">
        <f t="shared" si="32"/>
        <v/>
      </c>
      <c r="T160" s="8" t="str">
        <f t="shared" si="32"/>
        <v/>
      </c>
      <c r="U160" s="8"/>
      <c r="V160" s="2"/>
      <c r="W160" s="13"/>
    </row>
    <row r="161" spans="1:23" hidden="1" x14ac:dyDescent="0.25">
      <c r="A161" s="16"/>
      <c r="B161" s="33">
        <v>12</v>
      </c>
      <c r="C161" s="41" t="str">
        <f t="shared" si="30"/>
        <v/>
      </c>
      <c r="D161" s="41" t="str">
        <f>IF(A161="","",VLOOKUP($A149,IF(LEN(A161)=2,FSB,FSA),VLOOKUP(LEFT(A161,1),Fteams,7,FALSE),FALSE))</f>
        <v/>
      </c>
      <c r="E161" s="41" t="str">
        <f t="shared" si="31"/>
        <v/>
      </c>
      <c r="F161" s="21"/>
      <c r="G161" s="31">
        <f>IF(Dec!$G$2-11&lt;0,0,Dec!$G$2-11)</f>
        <v>0</v>
      </c>
      <c r="H161" s="32"/>
      <c r="I161" s="8" t="str">
        <f t="shared" si="32"/>
        <v/>
      </c>
      <c r="J161" s="8" t="str">
        <f t="shared" si="32"/>
        <v/>
      </c>
      <c r="K161" s="8" t="str">
        <f t="shared" si="32"/>
        <v/>
      </c>
      <c r="L161" s="8" t="str">
        <f t="shared" si="32"/>
        <v/>
      </c>
      <c r="M161" s="8" t="str">
        <f t="shared" si="32"/>
        <v/>
      </c>
      <c r="N161" s="8" t="str">
        <f t="shared" si="32"/>
        <v/>
      </c>
      <c r="O161" s="8" t="str">
        <f t="shared" si="32"/>
        <v/>
      </c>
      <c r="P161" s="8" t="str">
        <f t="shared" si="32"/>
        <v/>
      </c>
      <c r="Q161" s="8" t="str">
        <f t="shared" si="32"/>
        <v/>
      </c>
      <c r="R161" s="8" t="str">
        <f t="shared" si="32"/>
        <v/>
      </c>
      <c r="S161" s="8" t="str">
        <f t="shared" si="32"/>
        <v/>
      </c>
      <c r="T161" s="8" t="str">
        <f t="shared" si="32"/>
        <v/>
      </c>
      <c r="U161" s="8">
        <f>(Dec!$G$2+1)*Dec!$G$2/2-SUM(I150:T161)</f>
        <v>36</v>
      </c>
      <c r="V161" s="2"/>
      <c r="W161" s="13"/>
    </row>
    <row r="162" spans="1:23" ht="13" x14ac:dyDescent="0.3">
      <c r="A162" s="15" t="s">
        <v>83</v>
      </c>
      <c r="B162" s="29"/>
      <c r="C162" s="42" t="s">
        <v>98</v>
      </c>
      <c r="D162" s="4"/>
      <c r="E162" s="39"/>
      <c r="F162" s="20"/>
      <c r="G162" s="27"/>
      <c r="H162" s="24" t="s">
        <v>35</v>
      </c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2" t="s">
        <v>116</v>
      </c>
      <c r="W162" s="13"/>
    </row>
    <row r="163" spans="1:23" x14ac:dyDescent="0.25">
      <c r="A163" s="16" t="s">
        <v>435</v>
      </c>
      <c r="B163" s="33">
        <v>1</v>
      </c>
      <c r="C163" s="41" t="str">
        <f t="shared" ref="C163:C174" si="33">IF(A163="","",VLOOKUP($A$162,IF(LEN(A163)=2,FSB,FSA),VLOOKUP(LEFT(A163,1),Fteams,6,FALSE),FALSE))</f>
        <v>Lewis Williams</v>
      </c>
      <c r="D163" s="41">
        <f>IF(A163="","",VLOOKUP($A162,IF(LEN(A163)=2,FSB,FSA),VLOOKUP(LEFT(A163,1),Fteams,7,FALSE),FALSE))</f>
        <v>0</v>
      </c>
      <c r="E163" s="41" t="str">
        <f t="shared" ref="E163:E174" si="34">IF(A163="","",VLOOKUP(LEFT(A163,1),Fteams,2,FALSE))</f>
        <v>Crawley</v>
      </c>
      <c r="F163" s="21" t="s">
        <v>439</v>
      </c>
      <c r="G163" s="31">
        <v>11</v>
      </c>
      <c r="H163" s="32"/>
      <c r="I163" s="8" t="str">
        <f t="shared" ref="I163:T174" si="35">IF($A163="","",IF(LEFT($A163,1)=I$19,$G163,""))</f>
        <v/>
      </c>
      <c r="J163" s="8" t="str">
        <f t="shared" si="35"/>
        <v/>
      </c>
      <c r="K163" s="8">
        <f t="shared" si="35"/>
        <v>11</v>
      </c>
      <c r="L163" s="8" t="str">
        <f t="shared" si="35"/>
        <v/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 hidden="1" x14ac:dyDescent="0.25">
      <c r="A164" s="16"/>
      <c r="B164" s="33">
        <v>2</v>
      </c>
      <c r="C164" s="41" t="str">
        <f t="shared" si="33"/>
        <v/>
      </c>
      <c r="D164" s="41" t="str">
        <f>IF(A164="","",VLOOKUP($A162,IF(LEN(A164)=2,FSB,FSA),VLOOKUP(LEFT(A164,1),Fteams,7,FALSE),FALSE))</f>
        <v/>
      </c>
      <c r="E164" s="41" t="str">
        <f t="shared" si="34"/>
        <v/>
      </c>
      <c r="F164" s="21"/>
      <c r="G164" s="31">
        <v>10</v>
      </c>
      <c r="H164" s="32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 t="str">
        <f t="shared" si="35"/>
        <v/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 hidden="1" x14ac:dyDescent="0.25">
      <c r="A165" s="16"/>
      <c r="B165" s="33">
        <v>3</v>
      </c>
      <c r="C165" s="41" t="str">
        <f t="shared" si="33"/>
        <v/>
      </c>
      <c r="D165" s="41" t="str">
        <f>IF(A165="","",VLOOKUP($A162,IF(LEN(A165)=2,FSB,FSA),VLOOKUP(LEFT(A165,1),Fteams,7,FALSE),FALSE))</f>
        <v/>
      </c>
      <c r="E165" s="41" t="str">
        <f t="shared" si="34"/>
        <v/>
      </c>
      <c r="F165" s="21"/>
      <c r="G165" s="31">
        <v>9</v>
      </c>
      <c r="H165" s="32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 hidden="1" x14ac:dyDescent="0.25">
      <c r="A166" s="16"/>
      <c r="B166" s="33">
        <v>4</v>
      </c>
      <c r="C166" s="41" t="str">
        <f t="shared" si="33"/>
        <v/>
      </c>
      <c r="D166" s="41" t="str">
        <f>IF(A166="","",VLOOKUP($A162,IF(LEN(A166)=2,FSB,FSA),VLOOKUP(LEFT(A166,1),Fteams,7,FALSE),FALSE))</f>
        <v/>
      </c>
      <c r="E166" s="41" t="str">
        <f t="shared" si="34"/>
        <v/>
      </c>
      <c r="F166" s="21"/>
      <c r="G166" s="31">
        <v>8</v>
      </c>
      <c r="H166" s="32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 hidden="1" x14ac:dyDescent="0.25">
      <c r="A167" s="16"/>
      <c r="B167" s="33">
        <v>5</v>
      </c>
      <c r="C167" s="41" t="str">
        <f t="shared" si="33"/>
        <v/>
      </c>
      <c r="D167" s="41" t="str">
        <f>IF(A167="","",VLOOKUP($A162,IF(LEN(A167)=2,FSB,FSA),VLOOKUP(LEFT(A167,1),Fteams,7,FALSE),FALSE))</f>
        <v/>
      </c>
      <c r="E167" s="41" t="str">
        <f t="shared" si="34"/>
        <v/>
      </c>
      <c r="F167" s="21"/>
      <c r="G167" s="31">
        <v>7</v>
      </c>
      <c r="H167" s="32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 hidden="1" x14ac:dyDescent="0.25">
      <c r="A168" s="16"/>
      <c r="B168" s="33">
        <v>6</v>
      </c>
      <c r="C168" s="41" t="str">
        <f t="shared" si="33"/>
        <v/>
      </c>
      <c r="D168" s="41" t="str">
        <f>IF(A168="","",VLOOKUP($A162,IF(LEN(A168)=2,FSB,FSA),VLOOKUP(LEFT(A168,1),Fteams,7,FALSE),FALSE))</f>
        <v/>
      </c>
      <c r="E168" s="41" t="str">
        <f t="shared" si="34"/>
        <v/>
      </c>
      <c r="F168" s="21"/>
      <c r="G168" s="31">
        <v>6</v>
      </c>
      <c r="H168" s="32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 hidden="1" x14ac:dyDescent="0.25">
      <c r="A169" s="16"/>
      <c r="B169" s="33">
        <v>7</v>
      </c>
      <c r="C169" s="41" t="str">
        <f t="shared" si="33"/>
        <v/>
      </c>
      <c r="D169" s="41" t="str">
        <f>IF(A169="","",VLOOKUP($A162,IF(LEN(A169)=2,FSB,FSA),VLOOKUP(LEFT(A169,1),Fteams,7,FALSE),FALSE))</f>
        <v/>
      </c>
      <c r="E169" s="41" t="str">
        <f t="shared" si="34"/>
        <v/>
      </c>
      <c r="F169" s="21"/>
      <c r="G169" s="31">
        <v>5</v>
      </c>
      <c r="H169" s="32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 hidden="1" x14ac:dyDescent="0.25">
      <c r="A170" s="16"/>
      <c r="B170" s="33">
        <v>8</v>
      </c>
      <c r="C170" s="41" t="str">
        <f t="shared" si="33"/>
        <v/>
      </c>
      <c r="D170" s="41" t="str">
        <f>IF(A170="","",VLOOKUP($A162,IF(LEN(A170)=2,FSB,FSA),VLOOKUP(LEFT(A170,1),Fteams,7,FALSE),FALSE))</f>
        <v/>
      </c>
      <c r="E170" s="41" t="str">
        <f t="shared" si="34"/>
        <v/>
      </c>
      <c r="F170" s="21"/>
      <c r="G170" s="31">
        <v>4</v>
      </c>
      <c r="H170" s="32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 hidden="1" x14ac:dyDescent="0.25">
      <c r="A171" s="16"/>
      <c r="B171" s="33">
        <v>9</v>
      </c>
      <c r="C171" s="41" t="str">
        <f t="shared" si="33"/>
        <v/>
      </c>
      <c r="D171" s="41" t="str">
        <f>IF(A171="","",VLOOKUP($A162,IF(LEN(A171)=2,FSB,FSA),VLOOKUP(LEFT(A171,1),Fteams,7,FALSE),FALSE))</f>
        <v/>
      </c>
      <c r="E171" s="41" t="str">
        <f t="shared" si="34"/>
        <v/>
      </c>
      <c r="F171" s="21"/>
      <c r="G171" s="31">
        <v>3</v>
      </c>
      <c r="H171" s="32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 hidden="1" x14ac:dyDescent="0.25">
      <c r="A172" s="16"/>
      <c r="B172" s="33">
        <v>10</v>
      </c>
      <c r="C172" s="41" t="str">
        <f t="shared" si="33"/>
        <v/>
      </c>
      <c r="D172" s="41" t="str">
        <f>IF(A172="","",VLOOKUP($A162,IF(LEN(A172)=2,FSB,FSA),VLOOKUP(LEFT(A172,1),Fteams,7,FALSE),FALSE))</f>
        <v/>
      </c>
      <c r="E172" s="41" t="str">
        <f t="shared" si="34"/>
        <v/>
      </c>
      <c r="F172" s="21"/>
      <c r="G172" s="31">
        <v>2</v>
      </c>
      <c r="H172" s="32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/>
      <c r="V172" s="2"/>
      <c r="W172" s="13"/>
    </row>
    <row r="173" spans="1:23" hidden="1" x14ac:dyDescent="0.25">
      <c r="A173" s="16"/>
      <c r="B173" s="33">
        <v>11</v>
      </c>
      <c r="C173" s="41" t="str">
        <f t="shared" si="33"/>
        <v/>
      </c>
      <c r="D173" s="41" t="str">
        <f>IF(A173="","",VLOOKUP($A162,IF(LEN(A173)=2,FSB,FSA),VLOOKUP(LEFT(A173,1),Fteams,7,FALSE),FALSE))</f>
        <v/>
      </c>
      <c r="E173" s="41" t="str">
        <f t="shared" si="34"/>
        <v/>
      </c>
      <c r="F173" s="21"/>
      <c r="G173" s="31">
        <v>1</v>
      </c>
      <c r="H173" s="32"/>
      <c r="I173" s="8" t="str">
        <f t="shared" si="35"/>
        <v/>
      </c>
      <c r="J173" s="8" t="str">
        <f t="shared" si="35"/>
        <v/>
      </c>
      <c r="K173" s="8" t="str">
        <f t="shared" si="35"/>
        <v/>
      </c>
      <c r="L173" s="8" t="str">
        <f t="shared" si="35"/>
        <v/>
      </c>
      <c r="M173" s="8" t="str">
        <f t="shared" si="35"/>
        <v/>
      </c>
      <c r="N173" s="8" t="str">
        <f t="shared" si="35"/>
        <v/>
      </c>
      <c r="O173" s="8" t="str">
        <f t="shared" si="35"/>
        <v/>
      </c>
      <c r="P173" s="8" t="str">
        <f t="shared" si="35"/>
        <v/>
      </c>
      <c r="Q173" s="8" t="str">
        <f t="shared" si="35"/>
        <v/>
      </c>
      <c r="R173" s="8" t="str">
        <f t="shared" si="35"/>
        <v/>
      </c>
      <c r="S173" s="8" t="str">
        <f t="shared" si="35"/>
        <v/>
      </c>
      <c r="T173" s="8" t="str">
        <f t="shared" si="35"/>
        <v/>
      </c>
      <c r="U173" s="8"/>
      <c r="V173" s="2"/>
      <c r="W173" s="13"/>
    </row>
    <row r="174" spans="1:23" hidden="1" x14ac:dyDescent="0.25">
      <c r="A174" s="16"/>
      <c r="B174" s="33">
        <v>12</v>
      </c>
      <c r="C174" s="41" t="str">
        <f t="shared" si="33"/>
        <v/>
      </c>
      <c r="D174" s="41" t="str">
        <f>IF(A174="","",VLOOKUP($A162,IF(LEN(A174)=2,FSB,FSA),VLOOKUP(LEFT(A174,1),Fteams,7,FALSE),FALSE))</f>
        <v/>
      </c>
      <c r="E174" s="41" t="str">
        <f t="shared" si="34"/>
        <v/>
      </c>
      <c r="F174" s="21"/>
      <c r="G174" s="31">
        <f>IF(Dec!$G$2-11&lt;0,0,Dec!$G$2-11)</f>
        <v>0</v>
      </c>
      <c r="H174" s="32"/>
      <c r="I174" s="8" t="str">
        <f t="shared" si="35"/>
        <v/>
      </c>
      <c r="J174" s="8" t="str">
        <f t="shared" si="35"/>
        <v/>
      </c>
      <c r="K174" s="8" t="str">
        <f t="shared" si="35"/>
        <v/>
      </c>
      <c r="L174" s="8" t="str">
        <f t="shared" si="35"/>
        <v/>
      </c>
      <c r="M174" s="8" t="str">
        <f t="shared" si="35"/>
        <v/>
      </c>
      <c r="N174" s="8" t="str">
        <f t="shared" si="35"/>
        <v/>
      </c>
      <c r="O174" s="8" t="str">
        <f t="shared" si="35"/>
        <v/>
      </c>
      <c r="P174" s="8" t="str">
        <f t="shared" si="35"/>
        <v/>
      </c>
      <c r="Q174" s="8" t="str">
        <f t="shared" si="35"/>
        <v/>
      </c>
      <c r="R174" s="8" t="str">
        <f t="shared" si="35"/>
        <v/>
      </c>
      <c r="S174" s="8" t="str">
        <f t="shared" si="35"/>
        <v/>
      </c>
      <c r="T174" s="8" t="str">
        <f t="shared" si="35"/>
        <v/>
      </c>
      <c r="U174" s="8">
        <f>(Dec!$G$2+1)*Dec!$G$2/2-SUM(I163:T174)</f>
        <v>55</v>
      </c>
      <c r="V174" s="2"/>
      <c r="W174" s="13"/>
    </row>
    <row r="175" spans="1:23" ht="13" x14ac:dyDescent="0.3">
      <c r="A175" s="16" t="s">
        <v>84</v>
      </c>
      <c r="B175" s="29"/>
      <c r="C175" s="42" t="s">
        <v>99</v>
      </c>
      <c r="D175" s="4"/>
      <c r="E175" s="13"/>
      <c r="F175" s="19"/>
      <c r="G175" s="27"/>
      <c r="H175" s="24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2" t="s">
        <v>117</v>
      </c>
      <c r="W175" s="13"/>
    </row>
    <row r="176" spans="1:23" x14ac:dyDescent="0.25">
      <c r="A176" s="16" t="s">
        <v>432</v>
      </c>
      <c r="B176" s="33">
        <v>1</v>
      </c>
      <c r="C176" s="41" t="str">
        <f t="shared" ref="C176:C187" si="36">IF(A176="","",VLOOKUP($A$175,IF(LEN(A176)=2,FSB,FSA),VLOOKUP(LEFT(A176,1),Fteams,6,FALSE),FALSE))</f>
        <v>Milo Hilborne</v>
      </c>
      <c r="D176" s="41">
        <f>IF(A176="","",VLOOKUP($A175,IF(LEN(A176)=2,FSB,FSA),VLOOKUP(LEFT(A176,1),Fteams,7,FALSE),FALSE))</f>
        <v>0</v>
      </c>
      <c r="E176" s="41" t="str">
        <f t="shared" ref="E176:E187" si="37">IF(A176="","",VLOOKUP(LEFT(A176,1),Fteams,2,FALSE))</f>
        <v>Crawley</v>
      </c>
      <c r="F176" s="21" t="s">
        <v>517</v>
      </c>
      <c r="G176" s="31">
        <v>11</v>
      </c>
      <c r="H176" s="24"/>
      <c r="I176" s="8" t="str">
        <f t="shared" ref="I176:T187" si="38">IF($A176="","",IF(LEFT($A176,1)=I$19,$G176,""))</f>
        <v/>
      </c>
      <c r="J176" s="8" t="str">
        <f t="shared" si="38"/>
        <v/>
      </c>
      <c r="K176" s="8">
        <f t="shared" si="38"/>
        <v>11</v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 x14ac:dyDescent="0.25">
      <c r="A177" s="16" t="s">
        <v>440</v>
      </c>
      <c r="B177" s="33">
        <v>2</v>
      </c>
      <c r="C177" s="41" t="str">
        <f t="shared" si="36"/>
        <v>Luca Mindel</v>
      </c>
      <c r="D177" s="41">
        <f>IF(A177="","",VLOOKUP($A175,IF(LEN(A177)=2,FSB,FSA),VLOOKUP(LEFT(A177,1),Fteams,7,FALSE),FALSE))</f>
        <v>0</v>
      </c>
      <c r="E177" s="41" t="str">
        <f t="shared" si="37"/>
        <v>Lewes</v>
      </c>
      <c r="F177" s="21" t="s">
        <v>591</v>
      </c>
      <c r="G177" s="31">
        <v>10</v>
      </c>
      <c r="H177" s="24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>
        <f t="shared" si="38"/>
        <v>10</v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 x14ac:dyDescent="0.25">
      <c r="A178" s="16" t="s">
        <v>441</v>
      </c>
      <c r="B178" s="33">
        <v>3</v>
      </c>
      <c r="C178" s="41" t="str">
        <f t="shared" si="36"/>
        <v xml:space="preserve">James Kane </v>
      </c>
      <c r="D178" s="41">
        <f>IF(A178="","",VLOOKUP($A175,IF(LEN(A178)=2,FSB,FSA),VLOOKUP(LEFT(A178,1),Fteams,7,FALSE),FALSE))</f>
        <v>0</v>
      </c>
      <c r="E178" s="41" t="str">
        <f t="shared" si="37"/>
        <v>Brighton &amp; Hove</v>
      </c>
      <c r="F178" s="21" t="s">
        <v>597</v>
      </c>
      <c r="G178" s="31">
        <v>9</v>
      </c>
      <c r="H178" s="24"/>
      <c r="I178" s="8" t="str">
        <f t="shared" si="38"/>
        <v/>
      </c>
      <c r="J178" s="8">
        <f t="shared" si="38"/>
        <v>9</v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 hidden="1" x14ac:dyDescent="0.25">
      <c r="A179" s="16"/>
      <c r="B179" s="33">
        <v>4</v>
      </c>
      <c r="C179" s="41" t="str">
        <f t="shared" si="36"/>
        <v/>
      </c>
      <c r="D179" s="41" t="str">
        <f>IF(A179="","",VLOOKUP($A175,IF(LEN(A179)=2,FSB,FSA),VLOOKUP(LEFT(A179,1),Fteams,7,FALSE),FALSE))</f>
        <v/>
      </c>
      <c r="E179" s="41" t="str">
        <f t="shared" si="37"/>
        <v/>
      </c>
      <c r="F179" s="21"/>
      <c r="G179" s="31">
        <v>8</v>
      </c>
      <c r="H179" s="24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 hidden="1" x14ac:dyDescent="0.25">
      <c r="A180" s="16"/>
      <c r="B180" s="33">
        <v>5</v>
      </c>
      <c r="C180" s="41" t="str">
        <f t="shared" si="36"/>
        <v/>
      </c>
      <c r="D180" s="41" t="str">
        <f>IF(A180="","",VLOOKUP($A175,IF(LEN(A180)=2,FSB,FSA),VLOOKUP(LEFT(A180,1),Fteams,7,FALSE),FALSE))</f>
        <v/>
      </c>
      <c r="E180" s="41" t="str">
        <f t="shared" si="37"/>
        <v/>
      </c>
      <c r="F180" s="21"/>
      <c r="G180" s="31">
        <v>7</v>
      </c>
      <c r="H180" s="24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 hidden="1" x14ac:dyDescent="0.25">
      <c r="A181" s="16"/>
      <c r="B181" s="33">
        <v>6</v>
      </c>
      <c r="C181" s="41" t="str">
        <f t="shared" si="36"/>
        <v/>
      </c>
      <c r="D181" s="41" t="str">
        <f>IF(A181="","",VLOOKUP($A175,IF(LEN(A181)=2,FSB,FSA),VLOOKUP(LEFT(A181,1),Fteams,7,FALSE),FALSE))</f>
        <v/>
      </c>
      <c r="E181" s="41" t="str">
        <f t="shared" si="37"/>
        <v/>
      </c>
      <c r="F181" s="21"/>
      <c r="G181" s="31">
        <v>6</v>
      </c>
      <c r="H181" s="24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 hidden="1" x14ac:dyDescent="0.25">
      <c r="A182" s="16"/>
      <c r="B182" s="33">
        <v>7</v>
      </c>
      <c r="C182" s="41" t="str">
        <f t="shared" si="36"/>
        <v/>
      </c>
      <c r="D182" s="41" t="str">
        <f>IF(A182="","",VLOOKUP($A175,IF(LEN(A182)=2,FSB,FSA),VLOOKUP(LEFT(A182,1),Fteams,7,FALSE),FALSE))</f>
        <v/>
      </c>
      <c r="E182" s="41" t="str">
        <f t="shared" si="37"/>
        <v/>
      </c>
      <c r="F182" s="21"/>
      <c r="G182" s="31">
        <v>5</v>
      </c>
      <c r="H182" s="24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 hidden="1" x14ac:dyDescent="0.25">
      <c r="A183" s="16"/>
      <c r="B183" s="33">
        <v>8</v>
      </c>
      <c r="C183" s="41" t="str">
        <f t="shared" si="36"/>
        <v/>
      </c>
      <c r="D183" s="41" t="str">
        <f>IF(A183="","",VLOOKUP($A175,IF(LEN(A183)=2,FSB,FSA),VLOOKUP(LEFT(A183,1),Fteams,7,FALSE),FALSE))</f>
        <v/>
      </c>
      <c r="E183" s="41" t="str">
        <f t="shared" si="37"/>
        <v/>
      </c>
      <c r="F183" s="21"/>
      <c r="G183" s="31">
        <v>4</v>
      </c>
      <c r="H183" s="24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 hidden="1" x14ac:dyDescent="0.25">
      <c r="A184" s="16"/>
      <c r="B184" s="33">
        <v>9</v>
      </c>
      <c r="C184" s="41" t="str">
        <f t="shared" si="36"/>
        <v/>
      </c>
      <c r="D184" s="41" t="str">
        <f>IF(A184="","",VLOOKUP($A175,IF(LEN(A184)=2,FSB,FSA),VLOOKUP(LEFT(A184,1),Fteams,7,FALSE),FALSE))</f>
        <v/>
      </c>
      <c r="E184" s="41" t="str">
        <f t="shared" si="37"/>
        <v/>
      </c>
      <c r="F184" s="21"/>
      <c r="G184" s="31">
        <v>3</v>
      </c>
      <c r="H184" s="24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 hidden="1" x14ac:dyDescent="0.25">
      <c r="A185" s="16"/>
      <c r="B185" s="33">
        <v>10</v>
      </c>
      <c r="C185" s="41" t="str">
        <f t="shared" si="36"/>
        <v/>
      </c>
      <c r="D185" s="41" t="str">
        <f>IF(A185="","",VLOOKUP($A175,IF(LEN(A185)=2,FSB,FSA),VLOOKUP(LEFT(A185,1),Fteams,7,FALSE),FALSE))</f>
        <v/>
      </c>
      <c r="E185" s="41" t="str">
        <f t="shared" si="37"/>
        <v/>
      </c>
      <c r="F185" s="21"/>
      <c r="G185" s="31">
        <v>2</v>
      </c>
      <c r="H185" s="24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/>
      <c r="V185" s="2"/>
      <c r="W185" s="13"/>
    </row>
    <row r="186" spans="1:23" hidden="1" x14ac:dyDescent="0.25">
      <c r="A186" s="16"/>
      <c r="B186" s="33">
        <v>11</v>
      </c>
      <c r="C186" s="41" t="str">
        <f t="shared" si="36"/>
        <v/>
      </c>
      <c r="D186" s="41" t="str">
        <f>IF(A186="","",VLOOKUP($A175,IF(LEN(A186)=2,FSB,FSA),VLOOKUP(LEFT(A186,1),Fteams,7,FALSE),FALSE))</f>
        <v/>
      </c>
      <c r="E186" s="41" t="str">
        <f t="shared" si="37"/>
        <v/>
      </c>
      <c r="F186" s="21"/>
      <c r="G186" s="31">
        <v>1</v>
      </c>
      <c r="H186" s="24"/>
      <c r="I186" s="8" t="str">
        <f t="shared" si="38"/>
        <v/>
      </c>
      <c r="J186" s="8" t="str">
        <f t="shared" si="38"/>
        <v/>
      </c>
      <c r="K186" s="8" t="str">
        <f t="shared" si="38"/>
        <v/>
      </c>
      <c r="L186" s="8" t="str">
        <f t="shared" si="38"/>
        <v/>
      </c>
      <c r="M186" s="8" t="str">
        <f t="shared" si="38"/>
        <v/>
      </c>
      <c r="N186" s="8" t="str">
        <f t="shared" si="38"/>
        <v/>
      </c>
      <c r="O186" s="8" t="str">
        <f t="shared" si="38"/>
        <v/>
      </c>
      <c r="P186" s="8" t="str">
        <f t="shared" si="38"/>
        <v/>
      </c>
      <c r="Q186" s="8" t="str">
        <f t="shared" si="38"/>
        <v/>
      </c>
      <c r="R186" s="8" t="str">
        <f t="shared" si="38"/>
        <v/>
      </c>
      <c r="S186" s="8" t="str">
        <f t="shared" si="38"/>
        <v/>
      </c>
      <c r="T186" s="8" t="str">
        <f t="shared" si="38"/>
        <v/>
      </c>
      <c r="U186" s="8"/>
      <c r="V186" s="2"/>
      <c r="W186" s="13"/>
    </row>
    <row r="187" spans="1:23" hidden="1" x14ac:dyDescent="0.25">
      <c r="A187" s="16"/>
      <c r="B187" s="33">
        <v>12</v>
      </c>
      <c r="C187" s="41" t="str">
        <f t="shared" si="36"/>
        <v/>
      </c>
      <c r="D187" s="41" t="str">
        <f>IF(A187="","",VLOOKUP($A175,IF(LEN(A187)=2,FSB,FSA),VLOOKUP(LEFT(A187,1),Fteams,7,FALSE),FALSE))</f>
        <v/>
      </c>
      <c r="E187" s="41" t="str">
        <f t="shared" si="37"/>
        <v/>
      </c>
      <c r="F187" s="21"/>
      <c r="G187" s="31">
        <f>IF(Dec!$G$2-11&lt;0,0,Dec!$G$2-11)</f>
        <v>0</v>
      </c>
      <c r="H187" s="24"/>
      <c r="I187" s="8" t="str">
        <f t="shared" si="38"/>
        <v/>
      </c>
      <c r="J187" s="8" t="str">
        <f t="shared" si="38"/>
        <v/>
      </c>
      <c r="K187" s="8" t="str">
        <f t="shared" si="38"/>
        <v/>
      </c>
      <c r="L187" s="8" t="str">
        <f t="shared" si="38"/>
        <v/>
      </c>
      <c r="M187" s="8" t="str">
        <f t="shared" si="38"/>
        <v/>
      </c>
      <c r="N187" s="8" t="str">
        <f t="shared" si="38"/>
        <v/>
      </c>
      <c r="O187" s="8" t="str">
        <f t="shared" si="38"/>
        <v/>
      </c>
      <c r="P187" s="8" t="str">
        <f t="shared" si="38"/>
        <v/>
      </c>
      <c r="Q187" s="8" t="str">
        <f t="shared" si="38"/>
        <v/>
      </c>
      <c r="R187" s="8" t="str">
        <f t="shared" si="38"/>
        <v/>
      </c>
      <c r="S187" s="8" t="str">
        <f t="shared" si="38"/>
        <v/>
      </c>
      <c r="T187" s="8" t="str">
        <f t="shared" si="38"/>
        <v/>
      </c>
      <c r="U187" s="8">
        <f>(Dec!$G$2+1)*Dec!$G$2/2-SUM(I176:T187)</f>
        <v>36</v>
      </c>
      <c r="V187" s="2"/>
      <c r="W187" s="13"/>
    </row>
    <row r="188" spans="1:23" ht="13" x14ac:dyDescent="0.3">
      <c r="A188" s="16" t="s">
        <v>84</v>
      </c>
      <c r="B188" s="29"/>
      <c r="C188" s="42" t="s">
        <v>100</v>
      </c>
      <c r="D188" s="4"/>
      <c r="E188" s="13"/>
      <c r="F188" s="19"/>
      <c r="G188" s="27"/>
      <c r="H188" s="24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2" t="s">
        <v>118</v>
      </c>
      <c r="W188" s="13"/>
    </row>
    <row r="189" spans="1:23" x14ac:dyDescent="0.25">
      <c r="A189" s="16" t="s">
        <v>451</v>
      </c>
      <c r="B189" s="33">
        <v>1</v>
      </c>
      <c r="C189" s="41" t="str">
        <f t="shared" ref="C189:C200" si="39">IF(A189="","",VLOOKUP($A$188,IF(LEN(A189)=2,FSB,FSA),VLOOKUP(LEFT(A189,1),Fteams,6,FALSE),FALSE))</f>
        <v>Remy Louis</v>
      </c>
      <c r="D189" s="41">
        <f>IF(A189="","",VLOOKUP($A188,IF(LEN(A189)=2,FSB,FSA),VLOOKUP(LEFT(A189,1),Fteams,7,FALSE),FALSE))</f>
        <v>0</v>
      </c>
      <c r="E189" s="41" t="str">
        <f t="shared" ref="E189:E200" si="40">IF(A189="","",VLOOKUP(LEFT(A189,1),Fteams,2,FALSE))</f>
        <v>Lewes</v>
      </c>
      <c r="F189" s="21" t="s">
        <v>591</v>
      </c>
      <c r="G189" s="31">
        <v>11</v>
      </c>
      <c r="H189" s="24"/>
      <c r="I189" s="8" t="str">
        <f t="shared" ref="I189:T200" si="41">IF($A189="","",IF(LEFT($A189,1)=I$19,$G189,""))</f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>
        <f t="shared" si="41"/>
        <v>11</v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 hidden="1" x14ac:dyDescent="0.25">
      <c r="A190" s="16"/>
      <c r="B190" s="33">
        <v>2</v>
      </c>
      <c r="C190" s="41" t="str">
        <f t="shared" si="39"/>
        <v/>
      </c>
      <c r="D190" s="41" t="str">
        <f>IF(A190="","",VLOOKUP($A188,IF(LEN(A190)=2,FSB,FSA),VLOOKUP(LEFT(A190,1),Fteams,7,FALSE),FALSE))</f>
        <v/>
      </c>
      <c r="E190" s="41" t="str">
        <f t="shared" si="40"/>
        <v/>
      </c>
      <c r="F190" s="21"/>
      <c r="G190" s="31">
        <v>10</v>
      </c>
      <c r="H190" s="24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 hidden="1" x14ac:dyDescent="0.25">
      <c r="A191" s="16"/>
      <c r="B191" s="33" t="s">
        <v>101</v>
      </c>
      <c r="C191" s="41" t="str">
        <f t="shared" si="39"/>
        <v/>
      </c>
      <c r="D191" s="41" t="str">
        <f>IF(A191="","",VLOOKUP($A188,IF(LEN(A191)=2,FSB,FSA),VLOOKUP(LEFT(A191,1),Fteams,7,FALSE),FALSE))</f>
        <v/>
      </c>
      <c r="E191" s="41" t="str">
        <f t="shared" si="40"/>
        <v/>
      </c>
      <c r="F191" s="21"/>
      <c r="G191" s="31">
        <v>9</v>
      </c>
      <c r="H191" s="24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 hidden="1" x14ac:dyDescent="0.25">
      <c r="A192" s="16"/>
      <c r="B192" s="33" t="s">
        <v>102</v>
      </c>
      <c r="C192" s="41" t="str">
        <f t="shared" si="39"/>
        <v/>
      </c>
      <c r="D192" s="41" t="str">
        <f>IF(A192="","",VLOOKUP($A188,IF(LEN(A192)=2,FSB,FSA),VLOOKUP(LEFT(A192,1),Fteams,7,FALSE),FALSE))</f>
        <v/>
      </c>
      <c r="E192" s="41" t="str">
        <f t="shared" si="40"/>
        <v/>
      </c>
      <c r="F192" s="21"/>
      <c r="G192" s="31">
        <v>8</v>
      </c>
      <c r="H192" s="24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 hidden="1" x14ac:dyDescent="0.25">
      <c r="A193" s="16"/>
      <c r="B193" s="33" t="s">
        <v>103</v>
      </c>
      <c r="C193" s="41" t="str">
        <f t="shared" si="39"/>
        <v/>
      </c>
      <c r="D193" s="41" t="str">
        <f>IF(A193="","",VLOOKUP($A188,IF(LEN(A193)=2,FSB,FSA),VLOOKUP(LEFT(A193,1),Fteams,7,FALSE),FALSE))</f>
        <v/>
      </c>
      <c r="E193" s="41" t="str">
        <f t="shared" si="40"/>
        <v/>
      </c>
      <c r="F193" s="21"/>
      <c r="G193" s="31">
        <v>7</v>
      </c>
      <c r="H193" s="24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 hidden="1" x14ac:dyDescent="0.25">
      <c r="A194" s="16"/>
      <c r="B194" s="33" t="s">
        <v>104</v>
      </c>
      <c r="C194" s="41" t="str">
        <f t="shared" si="39"/>
        <v/>
      </c>
      <c r="D194" s="41" t="str">
        <f>IF(A194="","",VLOOKUP($A188,IF(LEN(A194)=2,FSB,FSA),VLOOKUP(LEFT(A194,1),Fteams,7,FALSE),FALSE))</f>
        <v/>
      </c>
      <c r="E194" s="41" t="str">
        <f t="shared" si="40"/>
        <v/>
      </c>
      <c r="F194" s="21"/>
      <c r="G194" s="31">
        <v>6</v>
      </c>
      <c r="H194" s="24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 hidden="1" x14ac:dyDescent="0.25">
      <c r="A195" s="16"/>
      <c r="B195" s="33">
        <v>7</v>
      </c>
      <c r="C195" s="41" t="str">
        <f t="shared" si="39"/>
        <v/>
      </c>
      <c r="D195" s="41" t="str">
        <f>IF(A195="","",VLOOKUP($A188,IF(LEN(A195)=2,FSB,FSA),VLOOKUP(LEFT(A195,1),Fteams,7,FALSE),FALSE))</f>
        <v/>
      </c>
      <c r="E195" s="41" t="str">
        <f t="shared" si="40"/>
        <v/>
      </c>
      <c r="F195" s="21"/>
      <c r="G195" s="31">
        <v>5</v>
      </c>
      <c r="H195" s="24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 hidden="1" x14ac:dyDescent="0.25">
      <c r="A196" s="16"/>
      <c r="B196" s="33">
        <v>8</v>
      </c>
      <c r="C196" s="41" t="str">
        <f t="shared" si="39"/>
        <v/>
      </c>
      <c r="D196" s="41" t="str">
        <f>IF(A196="","",VLOOKUP($A188,IF(LEN(A196)=2,FSB,FSA),VLOOKUP(LEFT(A196,1),Fteams,7,FALSE),FALSE))</f>
        <v/>
      </c>
      <c r="E196" s="41" t="str">
        <f t="shared" si="40"/>
        <v/>
      </c>
      <c r="F196" s="21"/>
      <c r="G196" s="31">
        <v>4</v>
      </c>
      <c r="H196" s="24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 hidden="1" x14ac:dyDescent="0.25">
      <c r="A197" s="16"/>
      <c r="B197" s="33">
        <v>9</v>
      </c>
      <c r="C197" s="41" t="str">
        <f t="shared" si="39"/>
        <v/>
      </c>
      <c r="D197" s="41" t="str">
        <f>IF(A197="","",VLOOKUP($A188,IF(LEN(A197)=2,FSB,FSA),VLOOKUP(LEFT(A197,1),Fteams,7,FALSE),FALSE))</f>
        <v/>
      </c>
      <c r="E197" s="41" t="str">
        <f t="shared" si="40"/>
        <v/>
      </c>
      <c r="F197" s="21"/>
      <c r="G197" s="31">
        <v>3</v>
      </c>
      <c r="H197" s="24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 hidden="1" x14ac:dyDescent="0.25">
      <c r="A198" s="16"/>
      <c r="B198" s="33">
        <v>10</v>
      </c>
      <c r="C198" s="41" t="str">
        <f t="shared" si="39"/>
        <v/>
      </c>
      <c r="D198" s="41" t="str">
        <f>IF(A198="","",VLOOKUP($A188,IF(LEN(A198)=2,FSB,FSA),VLOOKUP(LEFT(A198,1),Fteams,7,FALSE),FALSE))</f>
        <v/>
      </c>
      <c r="E198" s="41" t="str">
        <f t="shared" si="40"/>
        <v/>
      </c>
      <c r="F198" s="21"/>
      <c r="G198" s="31">
        <v>2</v>
      </c>
      <c r="H198" s="24"/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/>
      <c r="V198" s="2"/>
      <c r="W198" s="13"/>
    </row>
    <row r="199" spans="1:23" hidden="1" x14ac:dyDescent="0.25">
      <c r="A199" s="16"/>
      <c r="B199" s="33">
        <v>11</v>
      </c>
      <c r="C199" s="41" t="str">
        <f t="shared" si="39"/>
        <v/>
      </c>
      <c r="D199" s="41" t="str">
        <f>IF(A199="","",VLOOKUP($A188,IF(LEN(A199)=2,FSB,FSA),VLOOKUP(LEFT(A199,1),Fteams,7,FALSE),FALSE))</f>
        <v/>
      </c>
      <c r="E199" s="41" t="str">
        <f t="shared" si="40"/>
        <v/>
      </c>
      <c r="F199" s="21"/>
      <c r="G199" s="31">
        <v>1</v>
      </c>
      <c r="H199" s="24"/>
      <c r="I199" s="8" t="str">
        <f t="shared" si="41"/>
        <v/>
      </c>
      <c r="J199" s="8" t="str">
        <f t="shared" si="41"/>
        <v/>
      </c>
      <c r="K199" s="8" t="str">
        <f t="shared" si="41"/>
        <v/>
      </c>
      <c r="L199" s="8" t="str">
        <f t="shared" si="41"/>
        <v/>
      </c>
      <c r="M199" s="8" t="str">
        <f t="shared" si="41"/>
        <v/>
      </c>
      <c r="N199" s="8" t="str">
        <f t="shared" si="41"/>
        <v/>
      </c>
      <c r="O199" s="8" t="str">
        <f t="shared" si="41"/>
        <v/>
      </c>
      <c r="P199" s="8" t="str">
        <f t="shared" si="41"/>
        <v/>
      </c>
      <c r="Q199" s="8" t="str">
        <f t="shared" si="41"/>
        <v/>
      </c>
      <c r="R199" s="8" t="str">
        <f t="shared" si="41"/>
        <v/>
      </c>
      <c r="S199" s="8" t="str">
        <f t="shared" si="41"/>
        <v/>
      </c>
      <c r="T199" s="8" t="str">
        <f t="shared" si="41"/>
        <v/>
      </c>
      <c r="U199" s="8"/>
      <c r="V199" s="2"/>
      <c r="W199" s="13"/>
    </row>
    <row r="200" spans="1:23" hidden="1" x14ac:dyDescent="0.25">
      <c r="B200" s="33">
        <v>12</v>
      </c>
      <c r="C200" s="41" t="str">
        <f t="shared" si="39"/>
        <v/>
      </c>
      <c r="D200" s="41" t="str">
        <f>IF(A200="","",VLOOKUP($A188,IF(LEN(A200)=2,FSB,FSA),VLOOKUP(LEFT(A200,1),Fteams,7,FALSE),FALSE))</f>
        <v/>
      </c>
      <c r="E200" s="41" t="str">
        <f t="shared" si="40"/>
        <v/>
      </c>
      <c r="F200" s="21"/>
      <c r="G200" s="31">
        <f>IF(Dec!$G$2-11&lt;0,0,Dec!$G$2-11)</f>
        <v>0</v>
      </c>
      <c r="I200" s="8" t="str">
        <f t="shared" si="41"/>
        <v/>
      </c>
      <c r="J200" s="8" t="str">
        <f t="shared" si="41"/>
        <v/>
      </c>
      <c r="K200" s="8" t="str">
        <f t="shared" si="41"/>
        <v/>
      </c>
      <c r="L200" s="8" t="str">
        <f t="shared" si="41"/>
        <v/>
      </c>
      <c r="M200" s="8" t="str">
        <f t="shared" si="41"/>
        <v/>
      </c>
      <c r="N200" s="8" t="str">
        <f t="shared" si="41"/>
        <v/>
      </c>
      <c r="O200" s="8" t="str">
        <f t="shared" si="41"/>
        <v/>
      </c>
      <c r="P200" s="8" t="str">
        <f t="shared" si="41"/>
        <v/>
      </c>
      <c r="Q200" s="8" t="str">
        <f t="shared" si="41"/>
        <v/>
      </c>
      <c r="R200" s="8" t="str">
        <f t="shared" si="41"/>
        <v/>
      </c>
      <c r="S200" s="8" t="str">
        <f t="shared" si="41"/>
        <v/>
      </c>
      <c r="T200" s="8" t="str">
        <f t="shared" si="41"/>
        <v/>
      </c>
      <c r="U200" s="8">
        <f>(Dec!$G$2+1)*Dec!$G$2/2-SUM(I189:T200)</f>
        <v>55</v>
      </c>
      <c r="V200" s="2"/>
      <c r="W200" s="2"/>
    </row>
    <row r="201" spans="1:23" ht="13" x14ac:dyDescent="0.3">
      <c r="A201" s="15" t="s">
        <v>0</v>
      </c>
      <c r="B201" s="29"/>
      <c r="C201" s="42" t="s">
        <v>62</v>
      </c>
      <c r="D201" s="4"/>
      <c r="E201" s="13"/>
      <c r="F201" s="19"/>
      <c r="G201" s="27"/>
      <c r="H201" s="24"/>
      <c r="I201" s="8" t="str">
        <f t="shared" ref="I201:T201" si="42">IF($A150="","",IF(LEFT($A150,1)=I$19,$G150,""))</f>
        <v/>
      </c>
      <c r="J201" s="8" t="str">
        <f t="shared" si="42"/>
        <v/>
      </c>
      <c r="K201" s="8">
        <f t="shared" si="42"/>
        <v>11</v>
      </c>
      <c r="L201" s="8" t="str">
        <f t="shared" si="42"/>
        <v/>
      </c>
      <c r="M201" s="8" t="str">
        <f t="shared" si="42"/>
        <v/>
      </c>
      <c r="N201" s="8" t="str">
        <f t="shared" si="42"/>
        <v/>
      </c>
      <c r="O201" s="8"/>
      <c r="P201" s="8" t="str">
        <f t="shared" si="42"/>
        <v/>
      </c>
      <c r="Q201" s="8" t="str">
        <f t="shared" si="42"/>
        <v/>
      </c>
      <c r="R201" s="8" t="str">
        <f t="shared" si="42"/>
        <v/>
      </c>
      <c r="S201" s="8" t="str">
        <f t="shared" si="42"/>
        <v/>
      </c>
      <c r="T201" s="8" t="str">
        <f t="shared" si="42"/>
        <v/>
      </c>
      <c r="U201" s="8"/>
      <c r="V201" s="2" t="s">
        <v>10</v>
      </c>
      <c r="W201" s="13" t="e">
        <f>IF(F150="","",IF(F150-VLOOKUP($A149,AWstandards,VLOOKUP(D150,Age,2,FALSE),FALSE)&gt;0,"","aw"))</f>
        <v>#N/A</v>
      </c>
    </row>
    <row r="202" spans="1:23" x14ac:dyDescent="0.25">
      <c r="A202" s="16" t="s">
        <v>441</v>
      </c>
      <c r="B202" s="33">
        <v>1</v>
      </c>
      <c r="C202" s="41" t="str">
        <f t="shared" ref="C202:C213" si="43">IF(A202="","",VLOOKUP($A$201,IF(LEN(A202)=2,FSB,FSA),VLOOKUP(LEFT(A202,1),Fteams,6,FALSE),FALSE))</f>
        <v>Felix Fowler</v>
      </c>
      <c r="D202" s="41">
        <f>IF(A202="","",VLOOKUP($A201,IF(LEN(A202)=2,FSB,FSA),VLOOKUP(LEFT(A202,1),Fteams,7,FALSE),FALSE))</f>
        <v>0</v>
      </c>
      <c r="E202" s="41" t="str">
        <f t="shared" ref="E202:E213" si="44">IF(A202="","",VLOOKUP(LEFT(A202,1),Fteams,2,FALSE))</f>
        <v>Brighton &amp; Hove</v>
      </c>
      <c r="F202" s="21" t="s">
        <v>529</v>
      </c>
      <c r="G202" s="31">
        <v>11</v>
      </c>
      <c r="H202" s="24"/>
      <c r="I202" s="8" t="str">
        <f t="shared" ref="I202:T213" si="45">IF($A202="","",IF(LEFT($A202,1)=I$19,$G202,""))</f>
        <v/>
      </c>
      <c r="J202" s="8">
        <f t="shared" si="45"/>
        <v>11</v>
      </c>
      <c r="K202" s="8" t="str">
        <f t="shared" si="45"/>
        <v/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IF(F151="","",IF(F151-VLOOKUP($A149,AWstandards,VLOOKUP(D151,Age,2,FALSE),FALSE)&gt;0,"","aw"))</f>
        <v>#N/A</v>
      </c>
    </row>
    <row r="203" spans="1:23" x14ac:dyDescent="0.25">
      <c r="A203" s="16" t="s">
        <v>434</v>
      </c>
      <c r="B203" s="33">
        <v>2</v>
      </c>
      <c r="C203" s="41" t="str">
        <f t="shared" si="43"/>
        <v>Reuben Shewan</v>
      </c>
      <c r="D203" s="41">
        <f>IF(A203="","",VLOOKUP($A201,IF(LEN(A203)=2,FSB,FSA),VLOOKUP(LEFT(A203,1),Fteams,7,FALSE),FALSE))</f>
        <v>0</v>
      </c>
      <c r="E203" s="41" t="str">
        <f t="shared" si="44"/>
        <v>Chichester</v>
      </c>
      <c r="F203" s="21" t="s">
        <v>530</v>
      </c>
      <c r="G203" s="31">
        <v>10</v>
      </c>
      <c r="H203" s="24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>
        <f t="shared" si="45"/>
        <v>10</v>
      </c>
      <c r="M203" s="8" t="str">
        <f t="shared" si="45"/>
        <v/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IF(F152="","",IF(F152-VLOOKUP($A149,AWstandards,VLOOKUP(D152,Age,2,FALSE),FALSE)&gt;0,"","aw"))</f>
        <v>#N/A</v>
      </c>
    </row>
    <row r="204" spans="1:23" x14ac:dyDescent="0.25">
      <c r="A204" s="16" t="s">
        <v>440</v>
      </c>
      <c r="B204" s="33">
        <v>3</v>
      </c>
      <c r="C204" s="41" t="str">
        <f t="shared" si="43"/>
        <v>Joe Hickey</v>
      </c>
      <c r="D204" s="41">
        <f>IF(A204="","",VLOOKUP($A201,IF(LEN(A204)=2,FSB,FSA),VLOOKUP(LEFT(A204,1),Fteams,7,FALSE),FALSE))</f>
        <v>0</v>
      </c>
      <c r="E204" s="41" t="str">
        <f t="shared" si="44"/>
        <v>Lewes</v>
      </c>
      <c r="F204" s="21" t="s">
        <v>530</v>
      </c>
      <c r="G204" s="31">
        <v>9</v>
      </c>
      <c r="H204" s="24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9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IF(F153="","",IF(F153-VLOOKUP($A149,AWstandards,VLOOKUP(D153,Age,2,FALSE),FALSE)&gt;0,"","aw"))</f>
        <v/>
      </c>
    </row>
    <row r="205" spans="1:23" x14ac:dyDescent="0.25">
      <c r="A205" s="16" t="s">
        <v>470</v>
      </c>
      <c r="B205" s="33">
        <v>4</v>
      </c>
      <c r="C205" s="41" t="str">
        <f t="shared" si="43"/>
        <v>Jack Shires</v>
      </c>
      <c r="D205" s="41">
        <f>IF(A205="","",VLOOKUP($A201,IF(LEN(A205)=2,FSB,FSA),VLOOKUP(LEFT(A205,1),Fteams,7,FALSE),FALSE))</f>
        <v>0</v>
      </c>
      <c r="E205" s="41" t="str">
        <f t="shared" si="44"/>
        <v>Eastbourne</v>
      </c>
      <c r="F205" s="21" t="s">
        <v>531</v>
      </c>
      <c r="G205" s="31">
        <v>8</v>
      </c>
      <c r="H205" s="24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>
        <f t="shared" si="45"/>
        <v>8</v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 t="str">
        <f t="shared" si="45"/>
        <v/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IF(F154="","",IF(F154-VLOOKUP($A149,AWstandards,VLOOKUP(D154,Age,2,FALSE),FALSE)&gt;0,"","aw"))</f>
        <v/>
      </c>
    </row>
    <row r="206" spans="1:23" x14ac:dyDescent="0.25">
      <c r="A206" s="16" t="s">
        <v>432</v>
      </c>
      <c r="B206" s="33">
        <v>5</v>
      </c>
      <c r="C206" s="41" t="str">
        <f t="shared" si="43"/>
        <v>Oliver Aylward</v>
      </c>
      <c r="D206" s="41">
        <f>IF(A206="","",VLOOKUP($A201,IF(LEN(A206)=2,FSB,FSA),VLOOKUP(LEFT(A206,1),Fteams,7,FALSE),FALSE))</f>
        <v>0</v>
      </c>
      <c r="E206" s="41" t="str">
        <f t="shared" si="44"/>
        <v>Crawley</v>
      </c>
      <c r="F206" s="21" t="s">
        <v>532</v>
      </c>
      <c r="G206" s="31">
        <v>7</v>
      </c>
      <c r="H206" s="24"/>
      <c r="I206" s="8" t="str">
        <f t="shared" si="45"/>
        <v/>
      </c>
      <c r="J206" s="8" t="str">
        <f t="shared" si="45"/>
        <v/>
      </c>
      <c r="K206" s="8">
        <f t="shared" si="45"/>
        <v>7</v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IF(F155="","",IF(F155-VLOOKUP($A149,AWstandards,VLOOKUP(D155,Age,2,FALSE),FALSE)&gt;0,"","aw"))</f>
        <v/>
      </c>
    </row>
    <row r="207" spans="1:23" x14ac:dyDescent="0.25">
      <c r="A207" s="16" t="s">
        <v>464</v>
      </c>
      <c r="B207" s="33">
        <v>6</v>
      </c>
      <c r="C207" s="41" t="str">
        <f t="shared" si="43"/>
        <v>Marlvin Mlalazi</v>
      </c>
      <c r="D207" s="41">
        <f>IF(A207="","",VLOOKUP($A201,IF(LEN(A207)=2,FSB,FSA),VLOOKUP(LEFT(A207,1),Fteams,7,FALSE),FALSE))</f>
        <v>0</v>
      </c>
      <c r="E207" s="41" t="str">
        <f t="shared" si="44"/>
        <v>Hastings</v>
      </c>
      <c r="F207" s="21" t="s">
        <v>533</v>
      </c>
      <c r="G207" s="31">
        <v>6</v>
      </c>
      <c r="H207" s="24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>
        <f t="shared" si="45"/>
        <v>6</v>
      </c>
      <c r="T207" s="8" t="str">
        <f t="shared" si="45"/>
        <v/>
      </c>
      <c r="U207" s="8"/>
      <c r="V207" s="2"/>
      <c r="W207" s="13" t="str">
        <f>IF(F156="","",IF(F156-VLOOKUP($A149,AWstandards,VLOOKUP(D156,Age,2,FALSE),FALSE)&gt;0,"","aw"))</f>
        <v/>
      </c>
    </row>
    <row r="208" spans="1:23" x14ac:dyDescent="0.25">
      <c r="A208" s="16" t="s">
        <v>458</v>
      </c>
      <c r="B208" s="33">
        <v>7</v>
      </c>
      <c r="C208" s="41" t="str">
        <f t="shared" si="43"/>
        <v>Nate Hope</v>
      </c>
      <c r="D208" s="41">
        <f>IF(A208="","",VLOOKUP($A201,IF(LEN(A208)=2,FSB,FSA),VLOOKUP(LEFT(A208,1),Fteams,7,FALSE),FALSE))</f>
        <v>0</v>
      </c>
      <c r="E208" s="41" t="str">
        <f t="shared" si="44"/>
        <v>East Grinstead</v>
      </c>
      <c r="F208" s="21" t="s">
        <v>533</v>
      </c>
      <c r="G208" s="31">
        <v>5</v>
      </c>
      <c r="H208" s="24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>
        <f t="shared" si="45"/>
        <v>5</v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IF(F157="","",IF(F157-VLOOKUP($A149,AWstandards,VLOOKUP(D157,Age,2,FALSE),FALSE)&gt;0,"","aw"))</f>
        <v/>
      </c>
    </row>
    <row r="209" spans="1:23" x14ac:dyDescent="0.25">
      <c r="A209" s="16" t="s">
        <v>442</v>
      </c>
      <c r="B209" s="33">
        <v>8</v>
      </c>
      <c r="C209" s="41" t="str">
        <f t="shared" si="43"/>
        <v>Olly Kelly</v>
      </c>
      <c r="D209" s="41">
        <f>IF(A209="","",VLOOKUP($A201,IF(LEN(A209)=2,FSB,FSA),VLOOKUP(LEFT(A209,1),Fteams,7,FALSE),FALSE))</f>
        <v>0</v>
      </c>
      <c r="E209" s="41" t="str">
        <f t="shared" si="44"/>
        <v>Horsham BS</v>
      </c>
      <c r="F209" s="21" t="s">
        <v>536</v>
      </c>
      <c r="G209" s="31">
        <v>4</v>
      </c>
      <c r="H209" s="24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>
        <f t="shared" si="45"/>
        <v>4</v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IF(F158="","",IF(F158-VLOOKUP($A149,AWstandards,VLOOKUP(D158,Age,2,FALSE),FALSE)&gt;0,"","aw"))</f>
        <v/>
      </c>
    </row>
    <row r="210" spans="1:23" hidden="1" x14ac:dyDescent="0.25">
      <c r="A210" s="16"/>
      <c r="B210" s="33">
        <v>9</v>
      </c>
      <c r="C210" s="41" t="str">
        <f t="shared" si="43"/>
        <v/>
      </c>
      <c r="D210" s="41" t="str">
        <f>IF(A210="","",VLOOKUP($A201,IF(LEN(A210)=2,FSB,FSA),VLOOKUP(LEFT(A210,1),Fteams,7,FALSE),FALSE))</f>
        <v/>
      </c>
      <c r="E210" s="41" t="str">
        <f t="shared" si="44"/>
        <v/>
      </c>
      <c r="F210" s="21"/>
      <c r="G210" s="31">
        <v>3</v>
      </c>
      <c r="H210" s="24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IF(F159="","",IF(F159-VLOOKUP($A149,AWstandards,VLOOKUP(D159,Age,2,FALSE),FALSE)&gt;0,"","aw"))</f>
        <v/>
      </c>
    </row>
    <row r="211" spans="1:23" hidden="1" x14ac:dyDescent="0.25">
      <c r="A211" s="16"/>
      <c r="B211" s="33">
        <v>10</v>
      </c>
      <c r="C211" s="41" t="str">
        <f t="shared" si="43"/>
        <v/>
      </c>
      <c r="D211" s="41" t="str">
        <f>IF(A211="","",VLOOKUP($A201,IF(LEN(A211)=2,FSB,FSA),VLOOKUP(LEFT(A211,1),Fteams,7,FALSE),FALSE))</f>
        <v/>
      </c>
      <c r="E211" s="41" t="str">
        <f t="shared" si="44"/>
        <v/>
      </c>
      <c r="F211" s="21"/>
      <c r="G211" s="31">
        <v>2</v>
      </c>
      <c r="H211" s="24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/>
      <c r="V211" s="2"/>
      <c r="W211" s="13" t="str">
        <f>IF(F160="","",IF(F160-VLOOKUP($A149,AWstandards,VLOOKUP(D160,Age,2,FALSE),FALSE)&gt;0,"","aw"))</f>
        <v/>
      </c>
    </row>
    <row r="212" spans="1:23" hidden="1" x14ac:dyDescent="0.25">
      <c r="A212" s="16"/>
      <c r="B212" s="33">
        <v>11</v>
      </c>
      <c r="C212" s="41" t="str">
        <f t="shared" si="43"/>
        <v/>
      </c>
      <c r="D212" s="41" t="str">
        <f>IF(A212="","",VLOOKUP($A201,IF(LEN(A212)=2,FSB,FSA),VLOOKUP(LEFT(A212,1),Fteams,7,FALSE),FALSE))</f>
        <v/>
      </c>
      <c r="E212" s="41" t="str">
        <f t="shared" si="44"/>
        <v/>
      </c>
      <c r="F212" s="21"/>
      <c r="G212" s="31">
        <v>1</v>
      </c>
      <c r="H212" s="24"/>
      <c r="I212" s="8" t="str">
        <f t="shared" si="45"/>
        <v/>
      </c>
      <c r="J212" s="8" t="str">
        <f t="shared" si="45"/>
        <v/>
      </c>
      <c r="K212" s="8" t="str">
        <f t="shared" si="45"/>
        <v/>
      </c>
      <c r="L212" s="8" t="str">
        <f t="shared" si="45"/>
        <v/>
      </c>
      <c r="M212" s="8" t="str">
        <f t="shared" si="45"/>
        <v/>
      </c>
      <c r="N212" s="8" t="str">
        <f t="shared" si="45"/>
        <v/>
      </c>
      <c r="O212" s="8" t="str">
        <f t="shared" si="45"/>
        <v/>
      </c>
      <c r="P212" s="8" t="str">
        <f t="shared" si="45"/>
        <v/>
      </c>
      <c r="Q212" s="8" t="str">
        <f t="shared" si="45"/>
        <v/>
      </c>
      <c r="R212" s="8" t="str">
        <f t="shared" si="45"/>
        <v/>
      </c>
      <c r="S212" s="8" t="str">
        <f t="shared" si="45"/>
        <v/>
      </c>
      <c r="T212" s="8" t="str">
        <f t="shared" si="45"/>
        <v/>
      </c>
      <c r="U212" s="8"/>
      <c r="V212" s="2"/>
      <c r="W212" s="13" t="str">
        <f>IF(F161="","",IF(F161-VLOOKUP($A149,AWstandards,VLOOKUP(D161,Age,2,FALSE),FALSE)&gt;0,"","aw"))</f>
        <v/>
      </c>
    </row>
    <row r="213" spans="1:23" hidden="1" x14ac:dyDescent="0.25">
      <c r="A213" s="16"/>
      <c r="B213" s="33">
        <v>12</v>
      </c>
      <c r="C213" s="41" t="str">
        <f t="shared" si="43"/>
        <v/>
      </c>
      <c r="D213" s="41" t="str">
        <f>IF(A213="","",VLOOKUP($A201,IF(LEN(A213)=2,FSB,FSA),VLOOKUP(LEFT(A213,1),Fteams,7,FALSE),FALSE))</f>
        <v/>
      </c>
      <c r="E213" s="41" t="str">
        <f t="shared" si="44"/>
        <v/>
      </c>
      <c r="F213" s="21"/>
      <c r="G213" s="31">
        <f>IF(Dec!$G$2-11&lt;0,0,Dec!$G$2-11)</f>
        <v>0</v>
      </c>
      <c r="H213" s="24"/>
      <c r="I213" s="8" t="str">
        <f t="shared" si="45"/>
        <v/>
      </c>
      <c r="J213" s="8" t="str">
        <f t="shared" si="45"/>
        <v/>
      </c>
      <c r="K213" s="8" t="str">
        <f t="shared" si="45"/>
        <v/>
      </c>
      <c r="L213" s="8" t="str">
        <f t="shared" si="45"/>
        <v/>
      </c>
      <c r="M213" s="8" t="str">
        <f t="shared" si="45"/>
        <v/>
      </c>
      <c r="N213" s="8" t="str">
        <f t="shared" si="45"/>
        <v/>
      </c>
      <c r="O213" s="8" t="str">
        <f t="shared" si="45"/>
        <v/>
      </c>
      <c r="P213" s="8" t="str">
        <f t="shared" si="45"/>
        <v/>
      </c>
      <c r="Q213" s="8" t="str">
        <f t="shared" si="45"/>
        <v/>
      </c>
      <c r="R213" s="8" t="str">
        <f t="shared" si="45"/>
        <v/>
      </c>
      <c r="S213" s="8" t="str">
        <f t="shared" si="45"/>
        <v/>
      </c>
      <c r="T213" s="8" t="str">
        <f t="shared" si="45"/>
        <v/>
      </c>
      <c r="U213" s="8">
        <f>(Dec!$G$2+1)*Dec!$G$2/2-SUM(I202:T213)</f>
        <v>6</v>
      </c>
      <c r="V213" s="2"/>
      <c r="W213" s="2"/>
    </row>
    <row r="214" spans="1:23" ht="13" x14ac:dyDescent="0.3">
      <c r="A214" s="15" t="s">
        <v>0</v>
      </c>
      <c r="B214" s="29"/>
      <c r="C214" s="42" t="s">
        <v>63</v>
      </c>
      <c r="D214" s="4"/>
      <c r="E214" s="13"/>
      <c r="F214" s="19"/>
      <c r="G214" s="27"/>
      <c r="H214" s="24"/>
      <c r="I214" s="8" t="str">
        <f t="shared" ref="I214:T214" si="46">IF($A163="","",IF(LEFT($A163,1)=I$19,$G163,""))</f>
        <v/>
      </c>
      <c r="J214" s="8"/>
      <c r="K214" s="8">
        <f t="shared" si="46"/>
        <v>11</v>
      </c>
      <c r="L214" s="8" t="str">
        <f t="shared" si="46"/>
        <v/>
      </c>
      <c r="M214" s="8" t="str">
        <f t="shared" si="46"/>
        <v/>
      </c>
      <c r="N214" s="8" t="str">
        <f t="shared" si="46"/>
        <v/>
      </c>
      <c r="O214" s="8" t="str">
        <f t="shared" si="46"/>
        <v/>
      </c>
      <c r="P214" s="8" t="str">
        <f t="shared" si="46"/>
        <v/>
      </c>
      <c r="Q214" s="8" t="str">
        <f t="shared" si="46"/>
        <v/>
      </c>
      <c r="R214" s="8" t="str">
        <f t="shared" si="46"/>
        <v/>
      </c>
      <c r="S214" s="8" t="str">
        <f t="shared" si="46"/>
        <v/>
      </c>
      <c r="T214" s="8" t="str">
        <f t="shared" si="46"/>
        <v/>
      </c>
      <c r="U214" s="8"/>
      <c r="V214" s="2" t="s">
        <v>11</v>
      </c>
      <c r="W214" s="13" t="e">
        <f>IF(F163="","",IF(F163-VLOOKUP($A162,AWstandards,VLOOKUP(D163,Age,2,FALSE),FALSE)&gt;0,"","aw"))</f>
        <v>#N/A</v>
      </c>
    </row>
    <row r="215" spans="1:23" x14ac:dyDescent="0.25">
      <c r="A215" s="16" t="s">
        <v>435</v>
      </c>
      <c r="B215" s="33">
        <v>1</v>
      </c>
      <c r="C215" s="41" t="str">
        <f t="shared" ref="C215:C226" si="47">IF(A215="","",VLOOKUP($A$214,IF(LEN(A215)=2,FSB,FSA),VLOOKUP(LEFT(A215,1),Fteams,6,FALSE),FALSE))</f>
        <v>Dylan Walker</v>
      </c>
      <c r="D215" s="41">
        <f>IF(A215="","",VLOOKUP($A214,IF(LEN(A215)=2,FSB,FSA),VLOOKUP(LEFT(A215,1),Fteams,7,FALSE),FALSE))</f>
        <v>0</v>
      </c>
      <c r="E215" s="41" t="str">
        <f t="shared" ref="E215:E226" si="48">IF(A215="","",VLOOKUP(LEFT(A215,1),Fteams,2,FALSE))</f>
        <v>Crawley</v>
      </c>
      <c r="F215" s="21" t="s">
        <v>533</v>
      </c>
      <c r="G215" s="31">
        <v>11</v>
      </c>
      <c r="H215" s="24"/>
      <c r="I215" s="8" t="str">
        <f t="shared" ref="I215:T226" si="49">IF($A215="","",IF(LEFT($A215,1)=I$19,$G215,""))</f>
        <v/>
      </c>
      <c r="J215" s="8" t="str">
        <f t="shared" si="49"/>
        <v/>
      </c>
      <c r="K215" s="8">
        <f t="shared" si="49"/>
        <v>11</v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 t="str">
        <f t="shared" si="49"/>
        <v/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str">
        <f>IF(F164="","",IF(F164-VLOOKUP($A162,AWstandards,VLOOKUP(D164,Age,2,FALSE),FALSE)&gt;0,"","aw"))</f>
        <v/>
      </c>
    </row>
    <row r="216" spans="1:23" x14ac:dyDescent="0.25">
      <c r="A216" s="16" t="s">
        <v>449</v>
      </c>
      <c r="B216" s="33">
        <v>2</v>
      </c>
      <c r="C216" s="41" t="str">
        <f t="shared" si="47"/>
        <v>Max Gayle</v>
      </c>
      <c r="D216" s="41">
        <f>IF(A216="","",VLOOKUP($A214,IF(LEN(A216)=2,FSB,FSA),VLOOKUP(LEFT(A216,1),Fteams,7,FALSE),FALSE))</f>
        <v>0</v>
      </c>
      <c r="E216" s="41" t="str">
        <f t="shared" si="48"/>
        <v>Chichester</v>
      </c>
      <c r="F216" s="21" t="s">
        <v>535</v>
      </c>
      <c r="G216" s="31">
        <v>10</v>
      </c>
      <c r="H216" s="24"/>
      <c r="I216" s="8" t="str">
        <f t="shared" si="49"/>
        <v/>
      </c>
      <c r="J216" s="8" t="str">
        <f t="shared" si="49"/>
        <v/>
      </c>
      <c r="K216" s="8" t="str">
        <f t="shared" si="49"/>
        <v/>
      </c>
      <c r="L216" s="8">
        <f t="shared" si="49"/>
        <v>10</v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IF(F165="","",IF(F165-VLOOKUP($A162,AWstandards,VLOOKUP(D165,Age,2,FALSE),FALSE)&gt;0,"","aw"))</f>
        <v/>
      </c>
    </row>
    <row r="217" spans="1:23" x14ac:dyDescent="0.25">
      <c r="A217" s="16" t="s">
        <v>433</v>
      </c>
      <c r="B217" s="33" t="s">
        <v>101</v>
      </c>
      <c r="C217" s="41" t="str">
        <f t="shared" si="47"/>
        <v>Isaac Sweetman</v>
      </c>
      <c r="D217" s="41">
        <f>IF(A217="","",VLOOKUP($A214,IF(LEN(A217)=2,FSB,FSA),VLOOKUP(LEFT(A217,1),Fteams,7,FALSE),FALSE))</f>
        <v>0</v>
      </c>
      <c r="E217" s="41" t="str">
        <f t="shared" si="48"/>
        <v>Eastbourne</v>
      </c>
      <c r="F217" s="21" t="s">
        <v>536</v>
      </c>
      <c r="G217" s="31">
        <v>9</v>
      </c>
      <c r="H217" s="24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>
        <f t="shared" si="49"/>
        <v>9</v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IF(F166="","",IF(F166-VLOOKUP($A162,AWstandards,VLOOKUP(D166,Age,2,FALSE),FALSE)&gt;0,"","aw"))</f>
        <v/>
      </c>
    </row>
    <row r="218" spans="1:23" hidden="1" x14ac:dyDescent="0.25">
      <c r="A218" s="16"/>
      <c r="B218" s="33" t="s">
        <v>102</v>
      </c>
      <c r="C218" s="41" t="str">
        <f t="shared" si="47"/>
        <v/>
      </c>
      <c r="D218" s="41" t="str">
        <f>IF(A218="","",VLOOKUP($A214,IF(LEN(A218)=2,FSB,FSA),VLOOKUP(LEFT(A218,1),Fteams,7,FALSE),FALSE))</f>
        <v/>
      </c>
      <c r="E218" s="41" t="str">
        <f t="shared" si="48"/>
        <v/>
      </c>
      <c r="F218" s="21"/>
      <c r="G218" s="31">
        <v>8</v>
      </c>
      <c r="H218" s="24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IF(F167="","",IF(F167-VLOOKUP($A162,AWstandards,VLOOKUP(D167,Age,2,FALSE),FALSE)&gt;0,"","aw"))</f>
        <v/>
      </c>
    </row>
    <row r="219" spans="1:23" hidden="1" x14ac:dyDescent="0.25">
      <c r="A219" s="16"/>
      <c r="B219" s="33" t="s">
        <v>103</v>
      </c>
      <c r="C219" s="41" t="str">
        <f t="shared" si="47"/>
        <v/>
      </c>
      <c r="D219" s="41" t="str">
        <f>IF(A219="","",VLOOKUP($A214,IF(LEN(A219)=2,FSB,FSA),VLOOKUP(LEFT(A219,1),Fteams,7,FALSE),FALSE))</f>
        <v/>
      </c>
      <c r="E219" s="41" t="str">
        <f t="shared" si="48"/>
        <v/>
      </c>
      <c r="F219" s="21"/>
      <c r="G219" s="31">
        <v>7</v>
      </c>
      <c r="H219" s="24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IF(F168="","",IF(F168-VLOOKUP($A162,AWstandards,VLOOKUP(D168,Age,2,FALSE),FALSE)&gt;0,"","aw"))</f>
        <v/>
      </c>
    </row>
    <row r="220" spans="1:23" hidden="1" x14ac:dyDescent="0.25">
      <c r="A220" s="16"/>
      <c r="B220" s="33" t="s">
        <v>104</v>
      </c>
      <c r="C220" s="41" t="str">
        <f t="shared" si="47"/>
        <v/>
      </c>
      <c r="D220" s="41" t="str">
        <f>IF(A220="","",VLOOKUP($A214,IF(LEN(A220)=2,FSB,FSA),VLOOKUP(LEFT(A220,1),Fteams,7,FALSE),FALSE))</f>
        <v/>
      </c>
      <c r="E220" s="41" t="str">
        <f t="shared" si="48"/>
        <v/>
      </c>
      <c r="F220" s="21"/>
      <c r="G220" s="31">
        <v>6</v>
      </c>
      <c r="H220" s="24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IF(F169="","",IF(F169-VLOOKUP($A162,AWstandards,VLOOKUP(D169,Age,2,FALSE),FALSE)&gt;0,"","aw"))</f>
        <v/>
      </c>
    </row>
    <row r="221" spans="1:23" hidden="1" x14ac:dyDescent="0.25">
      <c r="A221" s="16"/>
      <c r="B221" s="33">
        <v>7</v>
      </c>
      <c r="C221" s="41" t="str">
        <f t="shared" si="47"/>
        <v/>
      </c>
      <c r="D221" s="41" t="str">
        <f>IF(A221="","",VLOOKUP($A214,IF(LEN(A221)=2,FSB,FSA),VLOOKUP(LEFT(A221,1),Fteams,7,FALSE),FALSE))</f>
        <v/>
      </c>
      <c r="E221" s="41" t="str">
        <f t="shared" si="48"/>
        <v/>
      </c>
      <c r="F221" s="21"/>
      <c r="G221" s="31">
        <v>5</v>
      </c>
      <c r="H221" s="24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IF(F170="","",IF(F170-VLOOKUP($A162,AWstandards,VLOOKUP(D170,Age,2,FALSE),FALSE)&gt;0,"","aw"))</f>
        <v/>
      </c>
    </row>
    <row r="222" spans="1:23" hidden="1" x14ac:dyDescent="0.25">
      <c r="A222" s="16"/>
      <c r="B222" s="33">
        <v>8</v>
      </c>
      <c r="C222" s="41" t="str">
        <f t="shared" si="47"/>
        <v/>
      </c>
      <c r="D222" s="41" t="str">
        <f>IF(A222="","",VLOOKUP($A214,IF(LEN(A222)=2,FSB,FSA),VLOOKUP(LEFT(A222,1),Fteams,7,FALSE),FALSE))</f>
        <v/>
      </c>
      <c r="E222" s="41" t="str">
        <f t="shared" si="48"/>
        <v/>
      </c>
      <c r="F222" s="21"/>
      <c r="G222" s="31">
        <v>4</v>
      </c>
      <c r="H222" s="24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IF(F171="","",IF(F171-VLOOKUP($A162,AWstandards,VLOOKUP(D171,Age,2,FALSE),FALSE)&gt;0,"","aw"))</f>
        <v/>
      </c>
    </row>
    <row r="223" spans="1:23" hidden="1" x14ac:dyDescent="0.25">
      <c r="A223" s="16"/>
      <c r="B223" s="33">
        <v>9</v>
      </c>
      <c r="C223" s="41" t="str">
        <f t="shared" si="47"/>
        <v/>
      </c>
      <c r="D223" s="41" t="str">
        <f>IF(A223="","",VLOOKUP($A214,IF(LEN(A223)=2,FSB,FSA),VLOOKUP(LEFT(A223,1),Fteams,7,FALSE),FALSE))</f>
        <v/>
      </c>
      <c r="E223" s="41" t="str">
        <f t="shared" si="48"/>
        <v/>
      </c>
      <c r="F223" s="21"/>
      <c r="G223" s="31">
        <v>3</v>
      </c>
      <c r="H223" s="24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IF(F172="","",IF(F172-VLOOKUP($A162,AWstandards,VLOOKUP(D172,Age,2,FALSE),FALSE)&gt;0,"","aw"))</f>
        <v/>
      </c>
    </row>
    <row r="224" spans="1:23" hidden="1" x14ac:dyDescent="0.25">
      <c r="A224" s="16"/>
      <c r="B224" s="33">
        <v>10</v>
      </c>
      <c r="C224" s="41" t="str">
        <f t="shared" si="47"/>
        <v/>
      </c>
      <c r="D224" s="41" t="str">
        <f>IF(A224="","",VLOOKUP($A214,IF(LEN(A224)=2,FSB,FSA),VLOOKUP(LEFT(A224,1),Fteams,7,FALSE),FALSE))</f>
        <v/>
      </c>
      <c r="E224" s="41" t="str">
        <f t="shared" si="48"/>
        <v/>
      </c>
      <c r="F224" s="21"/>
      <c r="G224" s="31">
        <v>2</v>
      </c>
      <c r="H224" s="24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/>
      <c r="V224" s="2"/>
      <c r="W224" s="13" t="str">
        <f>IF(F173="","",IF(F173-VLOOKUP($A162,AWstandards,VLOOKUP(D173,Age,2,FALSE),FALSE)&gt;0,"","aw"))</f>
        <v/>
      </c>
    </row>
    <row r="225" spans="1:23" hidden="1" x14ac:dyDescent="0.25">
      <c r="A225" s="16"/>
      <c r="B225" s="33">
        <v>11</v>
      </c>
      <c r="C225" s="41" t="str">
        <f t="shared" si="47"/>
        <v/>
      </c>
      <c r="D225" s="41" t="str">
        <f>IF(A225="","",VLOOKUP($A214,IF(LEN(A225)=2,FSB,FSA),VLOOKUP(LEFT(A225,1),Fteams,7,FALSE),FALSE))</f>
        <v/>
      </c>
      <c r="E225" s="41" t="str">
        <f t="shared" si="48"/>
        <v/>
      </c>
      <c r="F225" s="21"/>
      <c r="G225" s="31">
        <v>1</v>
      </c>
      <c r="H225" s="24"/>
      <c r="I225" s="8" t="str">
        <f t="shared" si="49"/>
        <v/>
      </c>
      <c r="J225" s="8" t="str">
        <f t="shared" si="49"/>
        <v/>
      </c>
      <c r="K225" s="8" t="str">
        <f t="shared" si="49"/>
        <v/>
      </c>
      <c r="L225" s="8" t="str">
        <f t="shared" si="49"/>
        <v/>
      </c>
      <c r="M225" s="8" t="str">
        <f t="shared" si="49"/>
        <v/>
      </c>
      <c r="N225" s="8" t="str">
        <f t="shared" si="49"/>
        <v/>
      </c>
      <c r="O225" s="8" t="str">
        <f t="shared" si="49"/>
        <v/>
      </c>
      <c r="P225" s="8" t="str">
        <f t="shared" si="49"/>
        <v/>
      </c>
      <c r="Q225" s="8" t="str">
        <f t="shared" si="49"/>
        <v/>
      </c>
      <c r="R225" s="8" t="str">
        <f t="shared" si="49"/>
        <v/>
      </c>
      <c r="S225" s="8" t="str">
        <f t="shared" si="49"/>
        <v/>
      </c>
      <c r="T225" s="8" t="str">
        <f t="shared" si="49"/>
        <v/>
      </c>
      <c r="U225" s="8"/>
      <c r="V225" s="2"/>
      <c r="W225" s="13" t="str">
        <f>IF(F174="","",IF(F174-VLOOKUP($A162,AWstandards,VLOOKUP(D174,Age,2,FALSE),FALSE)&gt;0,"","aw"))</f>
        <v/>
      </c>
    </row>
    <row r="226" spans="1:23" hidden="1" x14ac:dyDescent="0.25">
      <c r="A226" s="16"/>
      <c r="B226" s="33">
        <v>12</v>
      </c>
      <c r="C226" s="41" t="str">
        <f t="shared" si="47"/>
        <v/>
      </c>
      <c r="D226" s="41" t="str">
        <f>IF(A226="","",VLOOKUP($A214,IF(LEN(A226)=2,FSB,FSA),VLOOKUP(LEFT(A226,1),Fteams,7,FALSE),FALSE))</f>
        <v/>
      </c>
      <c r="E226" s="41" t="str">
        <f t="shared" si="48"/>
        <v/>
      </c>
      <c r="F226" s="21"/>
      <c r="G226" s="31">
        <f>IF(Dec!$G$2-11&lt;0,0,Dec!$G$2-11)</f>
        <v>0</v>
      </c>
      <c r="H226" s="24"/>
      <c r="I226" s="8" t="str">
        <f t="shared" si="49"/>
        <v/>
      </c>
      <c r="J226" s="8" t="str">
        <f t="shared" si="49"/>
        <v/>
      </c>
      <c r="K226" s="8" t="str">
        <f t="shared" si="49"/>
        <v/>
      </c>
      <c r="L226" s="8" t="str">
        <f t="shared" si="49"/>
        <v/>
      </c>
      <c r="M226" s="8" t="str">
        <f t="shared" si="49"/>
        <v/>
      </c>
      <c r="N226" s="8" t="str">
        <f t="shared" si="49"/>
        <v/>
      </c>
      <c r="O226" s="8" t="str">
        <f t="shared" si="49"/>
        <v/>
      </c>
      <c r="P226" s="8" t="str">
        <f t="shared" si="49"/>
        <v/>
      </c>
      <c r="Q226" s="8" t="str">
        <f t="shared" si="49"/>
        <v/>
      </c>
      <c r="R226" s="8" t="str">
        <f t="shared" si="49"/>
        <v/>
      </c>
      <c r="S226" s="8" t="str">
        <f t="shared" si="49"/>
        <v/>
      </c>
      <c r="T226" s="8" t="str">
        <f t="shared" si="49"/>
        <v/>
      </c>
      <c r="U226" s="8">
        <f>(Dec!$G$2+1)*Dec!$G$2/2-SUM(I215:T226)</f>
        <v>36</v>
      </c>
      <c r="V226" s="2"/>
      <c r="W226" s="2"/>
    </row>
    <row r="227" spans="1:23" ht="13" x14ac:dyDescent="0.3">
      <c r="A227" s="15" t="s">
        <v>1</v>
      </c>
      <c r="B227" s="29"/>
      <c r="C227" s="42" t="s">
        <v>64</v>
      </c>
      <c r="D227" s="4"/>
      <c r="E227" s="13"/>
      <c r="F227" s="19"/>
      <c r="G227" s="27"/>
      <c r="H227" s="24" t="s">
        <v>35</v>
      </c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2" t="s">
        <v>12</v>
      </c>
      <c r="W227" s="13" t="e">
        <f>IF(F202="","",IF(F202-VLOOKUP($A201,AWstandards,VLOOKUP(D202,Age,2,FALSE),FALSE)&lt;0,"","aw"))</f>
        <v>#N/A</v>
      </c>
    </row>
    <row r="228" spans="1:23" x14ac:dyDescent="0.25">
      <c r="A228" s="16" t="s">
        <v>441</v>
      </c>
      <c r="B228" s="33">
        <v>1</v>
      </c>
      <c r="C228" s="41" t="str">
        <f t="shared" ref="C228:C239" si="50">IF(A228="","",VLOOKUP($A$227,IF(LEN(A228)=2,FSB,FSA),VLOOKUP(LEFT(A228,1),Fteams,6,FALSE),FALSE))</f>
        <v xml:space="preserve">Louis Ashworth </v>
      </c>
      <c r="D228" s="41">
        <f>IF(A228="","",VLOOKUP($A227,IF(LEN(A228)=2,FSB,FSA),VLOOKUP(LEFT(A228,1),Fteams,7,FALSE),FALSE))</f>
        <v>0</v>
      </c>
      <c r="E228" s="41" t="str">
        <f t="shared" ref="E228:E239" si="51">IF(A228="","",VLOOKUP(LEFT(A228,1),Fteams,2,FALSE))</f>
        <v>Brighton &amp; Hove</v>
      </c>
      <c r="F228" s="21" t="s">
        <v>581</v>
      </c>
      <c r="G228" s="31">
        <v>11</v>
      </c>
      <c r="H228" s="32"/>
      <c r="I228" s="8" t="str">
        <f t="shared" ref="I228:T239" si="52">IF($A228="","",IF(LEFT($A228,1)=I$19,$G228,""))</f>
        <v/>
      </c>
      <c r="J228" s="8">
        <f t="shared" si="52"/>
        <v>11</v>
      </c>
      <c r="K228" s="8" t="str">
        <f t="shared" si="52"/>
        <v/>
      </c>
      <c r="L228" s="8" t="str">
        <f t="shared" si="52"/>
        <v/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IF(F203="","",IF(F203-VLOOKUP($A201,AWstandards,VLOOKUP(D203,Age,2,FALSE),FALSE)&lt;0,"","aw"))</f>
        <v>#N/A</v>
      </c>
    </row>
    <row r="229" spans="1:23" x14ac:dyDescent="0.25">
      <c r="A229" s="16" t="s">
        <v>432</v>
      </c>
      <c r="B229" s="33">
        <v>2</v>
      </c>
      <c r="C229" s="41" t="str">
        <f t="shared" si="50"/>
        <v>Harley Saunders-Neate</v>
      </c>
      <c r="D229" s="41">
        <f>IF(A229="","",VLOOKUP($A227,IF(LEN(A229)=2,FSB,FSA),VLOOKUP(LEFT(A229,1),Fteams,7,FALSE),FALSE))</f>
        <v>0</v>
      </c>
      <c r="E229" s="41" t="str">
        <f t="shared" si="51"/>
        <v>Crawley</v>
      </c>
      <c r="F229" s="21" t="s">
        <v>582</v>
      </c>
      <c r="G229" s="31">
        <v>10</v>
      </c>
      <c r="H229" s="32"/>
      <c r="I229" s="8" t="str">
        <f t="shared" si="52"/>
        <v/>
      </c>
      <c r="J229" s="8" t="str">
        <f t="shared" si="52"/>
        <v/>
      </c>
      <c r="K229" s="8">
        <f t="shared" si="52"/>
        <v>10</v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 t="str">
        <f t="shared" si="52"/>
        <v/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e">
        <f>IF(F204="","",IF(F204-VLOOKUP($A201,AWstandards,VLOOKUP(D204,Age,2,FALSE),FALSE)&lt;0,"","aw"))</f>
        <v>#N/A</v>
      </c>
    </row>
    <row r="230" spans="1:23" x14ac:dyDescent="0.25">
      <c r="A230" s="16" t="s">
        <v>458</v>
      </c>
      <c r="B230" s="33">
        <v>3</v>
      </c>
      <c r="C230" s="41" t="str">
        <f t="shared" si="50"/>
        <v>Rowan Kirby</v>
      </c>
      <c r="D230" s="41">
        <f>IF(A230="","",VLOOKUP($A227,IF(LEN(A230)=2,FSB,FSA),VLOOKUP(LEFT(A230,1),Fteams,7,FALSE),FALSE))</f>
        <v>0</v>
      </c>
      <c r="E230" s="41" t="str">
        <f t="shared" si="51"/>
        <v>East Grinstead</v>
      </c>
      <c r="F230" s="21" t="s">
        <v>583</v>
      </c>
      <c r="G230" s="31">
        <v>9</v>
      </c>
      <c r="H230" s="32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 t="str">
        <f t="shared" si="52"/>
        <v/>
      </c>
      <c r="R230" s="8">
        <f t="shared" si="52"/>
        <v>9</v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IF(F205="","",IF(F205-VLOOKUP($A201,AWstandards,VLOOKUP(D205,Age,2,FALSE),FALSE)&lt;0,"","aw"))</f>
        <v>#N/A</v>
      </c>
    </row>
    <row r="231" spans="1:23" x14ac:dyDescent="0.25">
      <c r="A231" s="16" t="s">
        <v>484</v>
      </c>
      <c r="B231" s="33">
        <v>4</v>
      </c>
      <c r="C231" s="41" t="str">
        <f t="shared" si="50"/>
        <v>Finn Lagdon</v>
      </c>
      <c r="D231" s="41">
        <f>IF(A231="","",VLOOKUP($A227,IF(LEN(A231)=2,FSB,FSA),VLOOKUP(LEFT(A231,1),Fteams,7,FALSE),FALSE))</f>
        <v>0</v>
      </c>
      <c r="E231" s="41" t="str">
        <f t="shared" si="51"/>
        <v>Worthing</v>
      </c>
      <c r="F231" s="21" t="s">
        <v>584</v>
      </c>
      <c r="G231" s="31">
        <v>8</v>
      </c>
      <c r="H231" s="32"/>
      <c r="I231" s="8" t="str">
        <f t="shared" si="52"/>
        <v/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>
        <f t="shared" si="52"/>
        <v>8</v>
      </c>
      <c r="Q231" s="8" t="str">
        <f t="shared" si="52"/>
        <v/>
      </c>
      <c r="R231" s="8" t="str">
        <f t="shared" si="52"/>
        <v/>
      </c>
      <c r="S231" s="8" t="str">
        <f t="shared" si="52"/>
        <v/>
      </c>
      <c r="T231" s="8" t="str">
        <f t="shared" si="52"/>
        <v/>
      </c>
      <c r="U231" s="8"/>
      <c r="V231" s="2"/>
      <c r="W231" s="13" t="e">
        <f>IF(F206="","",IF(F206-VLOOKUP($A201,AWstandards,VLOOKUP(D206,Age,2,FALSE),FALSE)&lt;0,"","aw"))</f>
        <v>#N/A</v>
      </c>
    </row>
    <row r="232" spans="1:23" x14ac:dyDescent="0.25">
      <c r="A232" s="16" t="s">
        <v>433</v>
      </c>
      <c r="B232" s="33">
        <v>5</v>
      </c>
      <c r="C232" s="41" t="str">
        <f t="shared" si="50"/>
        <v>William Holloway</v>
      </c>
      <c r="D232" s="41">
        <f>IF(A232="","",VLOOKUP($A227,IF(LEN(A232)=2,FSB,FSA),VLOOKUP(LEFT(A232,1),Fteams,7,FALSE),FALSE))</f>
        <v>0</v>
      </c>
      <c r="E232" s="41" t="str">
        <f t="shared" si="51"/>
        <v>Eastbourne</v>
      </c>
      <c r="F232" s="21" t="s">
        <v>585</v>
      </c>
      <c r="G232" s="31">
        <v>7</v>
      </c>
      <c r="H232" s="32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>
        <f t="shared" si="52"/>
        <v>7</v>
      </c>
      <c r="N232" s="8" t="str">
        <f t="shared" si="52"/>
        <v/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e">
        <f>IF(F207="","",IF(F207-VLOOKUP($A201,AWstandards,VLOOKUP(D207,Age,2,FALSE),FALSE)&lt;0,"","aw"))</f>
        <v>#N/A</v>
      </c>
    </row>
    <row r="233" spans="1:23" x14ac:dyDescent="0.25">
      <c r="A233" s="16" t="s">
        <v>467</v>
      </c>
      <c r="B233" s="33">
        <v>6</v>
      </c>
      <c r="C233" s="41" t="str">
        <f t="shared" si="50"/>
        <v>Charlie Waller</v>
      </c>
      <c r="D233" s="41">
        <f>IF(A233="","",VLOOKUP($A227,IF(LEN(A233)=2,FSB,FSA),VLOOKUP(LEFT(A233,1),Fteams,7,FALSE),FALSE))</f>
        <v>0</v>
      </c>
      <c r="E233" s="41" t="str">
        <f t="shared" si="51"/>
        <v>Haywards Heath</v>
      </c>
      <c r="F233" s="21" t="s">
        <v>586</v>
      </c>
      <c r="G233" s="31">
        <v>6</v>
      </c>
      <c r="H233" s="32"/>
      <c r="I233" s="8" t="str">
        <f t="shared" si="52"/>
        <v/>
      </c>
      <c r="J233" s="8" t="str">
        <f t="shared" si="52"/>
        <v/>
      </c>
      <c r="K233" s="8" t="str">
        <f t="shared" si="52"/>
        <v/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>
        <f t="shared" si="52"/>
        <v>6</v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e">
        <f>IF(F208="","",IF(F208-VLOOKUP($A201,AWstandards,VLOOKUP(D208,Age,2,FALSE),FALSE)&lt;0,"","aw"))</f>
        <v>#N/A</v>
      </c>
    </row>
    <row r="234" spans="1:23" x14ac:dyDescent="0.25">
      <c r="A234" s="16" t="s">
        <v>464</v>
      </c>
      <c r="B234" s="33">
        <v>7</v>
      </c>
      <c r="C234" s="41" t="str">
        <f t="shared" si="50"/>
        <v>Edwin Chapman</v>
      </c>
      <c r="D234" s="41">
        <f>IF(A234="","",VLOOKUP($A227,IF(LEN(A234)=2,FSB,FSA),VLOOKUP(LEFT(A234,1),Fteams,7,FALSE),FALSE))</f>
        <v>0</v>
      </c>
      <c r="E234" s="41" t="str">
        <f t="shared" si="51"/>
        <v>Hastings</v>
      </c>
      <c r="F234" s="21" t="s">
        <v>587</v>
      </c>
      <c r="G234" s="31">
        <v>5</v>
      </c>
      <c r="H234" s="32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 t="str">
        <f t="shared" si="52"/>
        <v/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>
        <f t="shared" si="52"/>
        <v>5</v>
      </c>
      <c r="T234" s="8" t="str">
        <f t="shared" si="52"/>
        <v/>
      </c>
      <c r="U234" s="8"/>
      <c r="V234" s="2"/>
      <c r="W234" s="13" t="e">
        <f>IF(F209="","",IF(F209-VLOOKUP($A201,AWstandards,VLOOKUP(D209,Age,2,FALSE),FALSE)&lt;0,"","aw"))</f>
        <v>#N/A</v>
      </c>
    </row>
    <row r="235" spans="1:23" x14ac:dyDescent="0.25">
      <c r="A235" s="16" t="s">
        <v>442</v>
      </c>
      <c r="B235" s="33">
        <v>8</v>
      </c>
      <c r="C235" s="41" t="str">
        <f t="shared" si="50"/>
        <v>Nathanael Craig</v>
      </c>
      <c r="D235" s="41">
        <f>IF(A235="","",VLOOKUP($A227,IF(LEN(A235)=2,FSB,FSA),VLOOKUP(LEFT(A235,1),Fteams,7,FALSE),FALSE))</f>
        <v>0</v>
      </c>
      <c r="E235" s="41" t="str">
        <f t="shared" si="51"/>
        <v>Horsham BS</v>
      </c>
      <c r="F235" s="21" t="s">
        <v>523</v>
      </c>
      <c r="G235" s="31">
        <v>4</v>
      </c>
      <c r="H235" s="32"/>
      <c r="I235" s="8" t="str">
        <f t="shared" si="52"/>
        <v/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>
        <f t="shared" si="52"/>
        <v>4</v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IF(F210="","",IF(F210-VLOOKUP($A201,AWstandards,VLOOKUP(D210,Age,2,FALSE),FALSE)&lt;0,"","aw"))</f>
        <v/>
      </c>
    </row>
    <row r="236" spans="1:23" x14ac:dyDescent="0.25">
      <c r="A236" s="16" t="s">
        <v>434</v>
      </c>
      <c r="B236" s="33">
        <v>9</v>
      </c>
      <c r="C236" s="41" t="str">
        <f t="shared" si="50"/>
        <v>Albie Dormer</v>
      </c>
      <c r="D236" s="41">
        <f>IF(A236="","",VLOOKUP($A227,IF(LEN(A236)=2,FSB,FSA),VLOOKUP(LEFT(A236,1),Fteams,7,FALSE),FALSE))</f>
        <v>0</v>
      </c>
      <c r="E236" s="41" t="str">
        <f t="shared" si="51"/>
        <v>Chichester</v>
      </c>
      <c r="F236" s="21" t="s">
        <v>512</v>
      </c>
      <c r="G236" s="31">
        <v>3</v>
      </c>
      <c r="H236" s="32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>
        <f t="shared" si="52"/>
        <v>3</v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IF(F211="","",IF(F211-VLOOKUP($A201,AWstandards,VLOOKUP(D211,Age,2,FALSE),FALSE)&lt;0,"","aw"))</f>
        <v/>
      </c>
    </row>
    <row r="237" spans="1:23" hidden="1" x14ac:dyDescent="0.25">
      <c r="A237" s="16"/>
      <c r="B237" s="33">
        <v>10</v>
      </c>
      <c r="C237" s="41" t="str">
        <f t="shared" si="50"/>
        <v/>
      </c>
      <c r="D237" s="41" t="str">
        <f>IF(A237="","",VLOOKUP($A227,IF(LEN(A237)=2,FSB,FSA),VLOOKUP(LEFT(A237,1),Fteams,7,FALSE),FALSE))</f>
        <v/>
      </c>
      <c r="E237" s="41" t="str">
        <f t="shared" si="51"/>
        <v/>
      </c>
      <c r="F237" s="21"/>
      <c r="G237" s="31">
        <v>2</v>
      </c>
      <c r="H237" s="32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/>
      <c r="V237" s="2"/>
      <c r="W237" s="13" t="str">
        <f>IF(F212="","",IF(F212-VLOOKUP($A201,AWstandards,VLOOKUP(D212,Age,2,FALSE),FALSE)&lt;0,"","aw"))</f>
        <v/>
      </c>
    </row>
    <row r="238" spans="1:23" hidden="1" x14ac:dyDescent="0.25">
      <c r="A238" s="16"/>
      <c r="B238" s="33">
        <v>11</v>
      </c>
      <c r="C238" s="41" t="str">
        <f t="shared" si="50"/>
        <v/>
      </c>
      <c r="D238" s="41" t="str">
        <f>IF(A238="","",VLOOKUP($A227,IF(LEN(A238)=2,FSB,FSA),VLOOKUP(LEFT(A238,1),Fteams,7,FALSE),FALSE))</f>
        <v/>
      </c>
      <c r="E238" s="41" t="str">
        <f t="shared" si="51"/>
        <v/>
      </c>
      <c r="F238" s="21"/>
      <c r="G238" s="31">
        <v>1</v>
      </c>
      <c r="H238" s="32"/>
      <c r="I238" s="8" t="str">
        <f t="shared" si="52"/>
        <v/>
      </c>
      <c r="J238" s="8" t="str">
        <f t="shared" si="52"/>
        <v/>
      </c>
      <c r="K238" s="8" t="str">
        <f t="shared" si="52"/>
        <v/>
      </c>
      <c r="L238" s="8" t="str">
        <f t="shared" si="52"/>
        <v/>
      </c>
      <c r="M238" s="8" t="str">
        <f t="shared" si="52"/>
        <v/>
      </c>
      <c r="N238" s="8" t="str">
        <f t="shared" si="52"/>
        <v/>
      </c>
      <c r="O238" s="8" t="str">
        <f t="shared" si="52"/>
        <v/>
      </c>
      <c r="P238" s="8" t="str">
        <f t="shared" si="52"/>
        <v/>
      </c>
      <c r="Q238" s="8" t="str">
        <f t="shared" si="52"/>
        <v/>
      </c>
      <c r="R238" s="8" t="str">
        <f t="shared" si="52"/>
        <v/>
      </c>
      <c r="S238" s="8" t="str">
        <f t="shared" si="52"/>
        <v/>
      </c>
      <c r="T238" s="8" t="str">
        <f t="shared" si="52"/>
        <v/>
      </c>
      <c r="U238" s="8"/>
      <c r="V238" s="2"/>
      <c r="W238" s="13" t="str">
        <f>IF(F213="","",IF(F213-VLOOKUP($A201,AWstandards,VLOOKUP(D213,Age,2,FALSE),FALSE)&lt;0,"","aw"))</f>
        <v/>
      </c>
    </row>
    <row r="239" spans="1:23" hidden="1" x14ac:dyDescent="0.25">
      <c r="A239" s="16"/>
      <c r="B239" s="33">
        <v>12</v>
      </c>
      <c r="C239" s="41" t="str">
        <f t="shared" si="50"/>
        <v/>
      </c>
      <c r="D239" s="41" t="str">
        <f>IF(A239="","",VLOOKUP($A227,IF(LEN(A239)=2,FSB,FSA),VLOOKUP(LEFT(A239,1),Fteams,7,FALSE),FALSE))</f>
        <v/>
      </c>
      <c r="E239" s="41" t="str">
        <f t="shared" si="51"/>
        <v/>
      </c>
      <c r="F239" s="21"/>
      <c r="G239" s="31">
        <f>IF(Dec!$G$2-11&lt;0,0,Dec!$G$2-11)</f>
        <v>0</v>
      </c>
      <c r="H239" s="32"/>
      <c r="I239" s="8" t="str">
        <f t="shared" si="52"/>
        <v/>
      </c>
      <c r="J239" s="8" t="str">
        <f t="shared" si="52"/>
        <v/>
      </c>
      <c r="K239" s="8" t="str">
        <f t="shared" si="52"/>
        <v/>
      </c>
      <c r="L239" s="8" t="str">
        <f t="shared" si="52"/>
        <v/>
      </c>
      <c r="M239" s="8" t="str">
        <f t="shared" si="52"/>
        <v/>
      </c>
      <c r="N239" s="8" t="str">
        <f t="shared" si="52"/>
        <v/>
      </c>
      <c r="O239" s="8" t="str">
        <f t="shared" si="52"/>
        <v/>
      </c>
      <c r="P239" s="8" t="str">
        <f t="shared" si="52"/>
        <v/>
      </c>
      <c r="Q239" s="8" t="str">
        <f t="shared" si="52"/>
        <v/>
      </c>
      <c r="R239" s="8" t="str">
        <f t="shared" si="52"/>
        <v/>
      </c>
      <c r="S239" s="8" t="str">
        <f t="shared" si="52"/>
        <v/>
      </c>
      <c r="T239" s="8" t="str">
        <f t="shared" si="52"/>
        <v/>
      </c>
      <c r="U239" s="8">
        <f>(Dec!$G$2+1)*Dec!$G$2/2-SUM(I228:T239)</f>
        <v>3</v>
      </c>
      <c r="V239" s="2"/>
      <c r="W239" s="2"/>
    </row>
    <row r="240" spans="1:23" ht="13" x14ac:dyDescent="0.3">
      <c r="A240" s="15" t="s">
        <v>1</v>
      </c>
      <c r="B240" s="29"/>
      <c r="C240" s="42" t="s">
        <v>65</v>
      </c>
      <c r="D240" s="4"/>
      <c r="E240" s="13"/>
      <c r="F240" s="19"/>
      <c r="G240" s="27"/>
      <c r="H240" s="24" t="s">
        <v>35</v>
      </c>
      <c r="I240" s="8"/>
      <c r="J240" s="8" t="str">
        <f t="shared" ref="J240:T240" si="53">IF($A215="","",IF(LEFT($A215,1)=J$19,$G215,""))</f>
        <v/>
      </c>
      <c r="K240" s="8">
        <f t="shared" si="53"/>
        <v>11</v>
      </c>
      <c r="L240" s="8" t="str">
        <f t="shared" si="53"/>
        <v/>
      </c>
      <c r="M240" s="8" t="str">
        <f t="shared" si="53"/>
        <v/>
      </c>
      <c r="N240" s="8"/>
      <c r="O240" s="8" t="str">
        <f t="shared" si="53"/>
        <v/>
      </c>
      <c r="P240" s="8" t="str">
        <f t="shared" si="53"/>
        <v/>
      </c>
      <c r="Q240" s="8" t="str">
        <f t="shared" si="53"/>
        <v/>
      </c>
      <c r="R240" s="8" t="str">
        <f t="shared" si="53"/>
        <v/>
      </c>
      <c r="S240" s="8" t="str">
        <f t="shared" si="53"/>
        <v/>
      </c>
      <c r="T240" s="8" t="str">
        <f t="shared" si="53"/>
        <v/>
      </c>
      <c r="U240" s="8"/>
      <c r="V240" s="2" t="s">
        <v>13</v>
      </c>
      <c r="W240" s="13" t="e">
        <f>IF(F215="","",IF(F215-VLOOKUP($A214,AWstandards,VLOOKUP(D215,Age,2,FALSE),FALSE)&lt;0,"","aw"))</f>
        <v>#N/A</v>
      </c>
    </row>
    <row r="241" spans="1:23" x14ac:dyDescent="0.25">
      <c r="A241" s="16" t="s">
        <v>435</v>
      </c>
      <c r="B241" s="33">
        <v>1</v>
      </c>
      <c r="C241" s="41" t="str">
        <f t="shared" ref="C241:C252" si="54">IF(A241="","",VLOOKUP($A$240,IF(LEN(A241)=2,FSB,FSA),VLOOKUP(LEFT(A241,1),Fteams,6,FALSE),FALSE))</f>
        <v>Matthew Porter</v>
      </c>
      <c r="D241" s="41">
        <f>IF(A241="","",VLOOKUP($A240,IF(LEN(A241)=2,FSB,FSA),VLOOKUP(LEFT(A241,1),Fteams,7,FALSE),FALSE))</f>
        <v>0</v>
      </c>
      <c r="E241" s="41" t="str">
        <f t="shared" ref="E241:E252" si="55">IF(A241="","",VLOOKUP(LEFT(A241,1),Fteams,2,FALSE))</f>
        <v>Crawley</v>
      </c>
      <c r="F241" s="21" t="s">
        <v>588</v>
      </c>
      <c r="G241" s="31">
        <v>11</v>
      </c>
      <c r="H241" s="32"/>
      <c r="I241" s="8" t="str">
        <f t="shared" ref="I241:T252" si="56">IF($A241="","",IF(LEFT($A241,1)=I$19,$G241,""))</f>
        <v/>
      </c>
      <c r="J241" s="8" t="str">
        <f t="shared" si="56"/>
        <v/>
      </c>
      <c r="K241" s="8">
        <f t="shared" si="56"/>
        <v>11</v>
      </c>
      <c r="L241" s="8" t="str">
        <f t="shared" si="56"/>
        <v/>
      </c>
      <c r="M241" s="8" t="str">
        <f t="shared" si="56"/>
        <v/>
      </c>
      <c r="N241" s="8" t="str">
        <f t="shared" si="56"/>
        <v/>
      </c>
      <c r="O241" s="8" t="str">
        <f t="shared" si="56"/>
        <v/>
      </c>
      <c r="P241" s="8" t="str">
        <f t="shared" si="56"/>
        <v/>
      </c>
      <c r="Q241" s="8" t="str">
        <f t="shared" si="56"/>
        <v/>
      </c>
      <c r="R241" s="8" t="str">
        <f t="shared" si="56"/>
        <v/>
      </c>
      <c r="S241" s="8" t="str">
        <f t="shared" si="56"/>
        <v/>
      </c>
      <c r="T241" s="8" t="str">
        <f t="shared" si="56"/>
        <v/>
      </c>
      <c r="U241" s="8"/>
      <c r="V241" s="2"/>
      <c r="W241" s="13" t="e">
        <f>IF(F216="","",IF(F216-VLOOKUP($A214,AWstandards,VLOOKUP(D216,Age,2,FALSE),FALSE)&lt;0,"","aw"))</f>
        <v>#N/A</v>
      </c>
    </row>
    <row r="242" spans="1:23" x14ac:dyDescent="0.25">
      <c r="A242" s="16" t="s">
        <v>525</v>
      </c>
      <c r="B242" s="33">
        <v>2</v>
      </c>
      <c r="C242" s="41" t="str">
        <f t="shared" si="54"/>
        <v>George Brewer</v>
      </c>
      <c r="D242" s="41">
        <f>IF(A242="","",VLOOKUP($A240,IF(LEN(A242)=2,FSB,FSA),VLOOKUP(LEFT(A242,1),Fteams,7,FALSE),FALSE))</f>
        <v>0</v>
      </c>
      <c r="E242" s="41" t="str">
        <f t="shared" si="55"/>
        <v>East Grinstead</v>
      </c>
      <c r="F242" s="21" t="s">
        <v>589</v>
      </c>
      <c r="G242" s="31">
        <v>10</v>
      </c>
      <c r="H242" s="32"/>
      <c r="I242" s="8" t="str">
        <f t="shared" si="56"/>
        <v/>
      </c>
      <c r="J242" s="8" t="str">
        <f t="shared" si="56"/>
        <v/>
      </c>
      <c r="K242" s="8" t="str">
        <f t="shared" si="56"/>
        <v/>
      </c>
      <c r="L242" s="8" t="str">
        <f t="shared" si="56"/>
        <v/>
      </c>
      <c r="M242" s="8" t="str">
        <f t="shared" si="56"/>
        <v/>
      </c>
      <c r="N242" s="8" t="str">
        <f t="shared" si="56"/>
        <v/>
      </c>
      <c r="O242" s="8" t="str">
        <f t="shared" si="56"/>
        <v/>
      </c>
      <c r="P242" s="8" t="str">
        <f t="shared" si="56"/>
        <v/>
      </c>
      <c r="Q242" s="8" t="str">
        <f t="shared" si="56"/>
        <v/>
      </c>
      <c r="R242" s="8">
        <f t="shared" si="56"/>
        <v>10</v>
      </c>
      <c r="S242" s="8" t="str">
        <f t="shared" si="56"/>
        <v/>
      </c>
      <c r="T242" s="8" t="str">
        <f t="shared" si="56"/>
        <v/>
      </c>
      <c r="U242" s="8"/>
      <c r="V242" s="2"/>
      <c r="W242" s="13" t="e">
        <f>IF(F217="","",IF(F217-VLOOKUP($A214,AWstandards,VLOOKUP(D217,Age,2,FALSE),FALSE)&lt;0,"","aw"))</f>
        <v>#N/A</v>
      </c>
    </row>
    <row r="243" spans="1:23" x14ac:dyDescent="0.25">
      <c r="A243" s="16" t="s">
        <v>452</v>
      </c>
      <c r="B243" s="33">
        <v>3</v>
      </c>
      <c r="C243" s="41" t="str">
        <f t="shared" si="54"/>
        <v>William Powell</v>
      </c>
      <c r="D243" s="41">
        <f>IF(A243="","",VLOOKUP($A240,IF(LEN(A243)=2,FSB,FSA),VLOOKUP(LEFT(A243,1),Fteams,7,FALSE),FALSE))</f>
        <v>0</v>
      </c>
      <c r="E243" s="41" t="str">
        <f t="shared" si="55"/>
        <v>Horsham BS</v>
      </c>
      <c r="F243" s="21" t="s">
        <v>590</v>
      </c>
      <c r="G243" s="31">
        <v>9</v>
      </c>
      <c r="H243" s="32"/>
      <c r="I243" s="8" t="str">
        <f t="shared" si="56"/>
        <v/>
      </c>
      <c r="J243" s="8" t="str">
        <f t="shared" si="56"/>
        <v/>
      </c>
      <c r="K243" s="8" t="str">
        <f t="shared" si="56"/>
        <v/>
      </c>
      <c r="L243" s="8" t="str">
        <f t="shared" si="56"/>
        <v/>
      </c>
      <c r="M243" s="8" t="str">
        <f t="shared" si="56"/>
        <v/>
      </c>
      <c r="N243" s="8">
        <f t="shared" si="56"/>
        <v>9</v>
      </c>
      <c r="O243" s="8" t="str">
        <f t="shared" si="56"/>
        <v/>
      </c>
      <c r="P243" s="8" t="str">
        <f t="shared" si="56"/>
        <v/>
      </c>
      <c r="Q243" s="8" t="str">
        <f t="shared" si="56"/>
        <v/>
      </c>
      <c r="R243" s="8" t="str">
        <f t="shared" si="56"/>
        <v/>
      </c>
      <c r="S243" s="8" t="str">
        <f t="shared" si="56"/>
        <v/>
      </c>
      <c r="T243" s="8" t="str">
        <f t="shared" si="56"/>
        <v/>
      </c>
      <c r="U243" s="8"/>
      <c r="V243" s="2"/>
      <c r="W243" s="13" t="str">
        <f>IF(F218="","",IF(F218-VLOOKUP($A214,AWstandards,VLOOKUP(D218,Age,2,FALSE),FALSE)&lt;0,"","aw"))</f>
        <v/>
      </c>
    </row>
    <row r="244" spans="1:23" x14ac:dyDescent="0.25">
      <c r="A244" s="16" t="s">
        <v>555</v>
      </c>
      <c r="B244" s="33">
        <v>4</v>
      </c>
      <c r="C244" s="41" t="str">
        <f t="shared" si="54"/>
        <v>Caleb Buckley</v>
      </c>
      <c r="D244" s="41">
        <f>IF(A244="","",VLOOKUP($A240,IF(LEN(A244)=2,FSB,FSA),VLOOKUP(LEFT(A244,1),Fteams,7,FALSE),FALSE))</f>
        <v>0</v>
      </c>
      <c r="E244" s="41" t="str">
        <f t="shared" si="55"/>
        <v>Hastings</v>
      </c>
      <c r="F244" s="21" t="s">
        <v>591</v>
      </c>
      <c r="G244" s="31">
        <v>8</v>
      </c>
      <c r="H244" s="32"/>
      <c r="I244" s="8" t="str">
        <f t="shared" si="56"/>
        <v/>
      </c>
      <c r="J244" s="8" t="str">
        <f t="shared" si="56"/>
        <v/>
      </c>
      <c r="K244" s="8" t="str">
        <f t="shared" si="56"/>
        <v/>
      </c>
      <c r="L244" s="8" t="str">
        <f t="shared" si="56"/>
        <v/>
      </c>
      <c r="M244" s="8" t="str">
        <f t="shared" si="56"/>
        <v/>
      </c>
      <c r="N244" s="8" t="str">
        <f t="shared" si="56"/>
        <v/>
      </c>
      <c r="O244" s="8" t="str">
        <f t="shared" si="56"/>
        <v/>
      </c>
      <c r="P244" s="8" t="str">
        <f t="shared" si="56"/>
        <v/>
      </c>
      <c r="Q244" s="8" t="str">
        <f t="shared" si="56"/>
        <v/>
      </c>
      <c r="R244" s="8" t="str">
        <f t="shared" si="56"/>
        <v/>
      </c>
      <c r="S244" s="8">
        <f t="shared" si="56"/>
        <v>8</v>
      </c>
      <c r="T244" s="8" t="str">
        <f t="shared" si="56"/>
        <v/>
      </c>
      <c r="U244" s="8"/>
      <c r="V244" s="2"/>
      <c r="W244" s="13" t="str">
        <f>IF(F219="","",IF(F219-VLOOKUP($A214,AWstandards,VLOOKUP(D219,Age,2,FALSE),FALSE)&lt;0,"","aw"))</f>
        <v/>
      </c>
    </row>
    <row r="245" spans="1:23" x14ac:dyDescent="0.25">
      <c r="A245" s="16" t="s">
        <v>471</v>
      </c>
      <c r="B245" s="33">
        <v>5</v>
      </c>
      <c r="C245" s="41" t="str">
        <f t="shared" si="54"/>
        <v>Jacob Harper</v>
      </c>
      <c r="D245" s="41">
        <f>IF(A245="","",VLOOKUP($A240,IF(LEN(A245)=2,FSB,FSA),VLOOKUP(LEFT(A245,1),Fteams,7,FALSE),FALSE))</f>
        <v>0</v>
      </c>
      <c r="E245" s="41" t="str">
        <f t="shared" si="55"/>
        <v>Haywards Heath</v>
      </c>
      <c r="F245" s="21" t="s">
        <v>592</v>
      </c>
      <c r="G245" s="31">
        <v>7</v>
      </c>
      <c r="H245" s="32"/>
      <c r="I245" s="8" t="str">
        <f t="shared" si="56"/>
        <v/>
      </c>
      <c r="J245" s="8" t="str">
        <f t="shared" si="56"/>
        <v/>
      </c>
      <c r="K245" s="8" t="str">
        <f t="shared" si="56"/>
        <v/>
      </c>
      <c r="L245" s="8" t="str">
        <f t="shared" si="56"/>
        <v/>
      </c>
      <c r="M245" s="8" t="str">
        <f t="shared" si="56"/>
        <v/>
      </c>
      <c r="N245" s="8" t="str">
        <f t="shared" si="56"/>
        <v/>
      </c>
      <c r="O245" s="8" t="str">
        <f t="shared" si="56"/>
        <v/>
      </c>
      <c r="P245" s="8" t="str">
        <f t="shared" si="56"/>
        <v/>
      </c>
      <c r="Q245" s="8">
        <f t="shared" si="56"/>
        <v>7</v>
      </c>
      <c r="R245" s="8" t="str">
        <f t="shared" si="56"/>
        <v/>
      </c>
      <c r="S245" s="8" t="str">
        <f t="shared" si="56"/>
        <v/>
      </c>
      <c r="T245" s="8" t="str">
        <f t="shared" si="56"/>
        <v/>
      </c>
      <c r="U245" s="8"/>
      <c r="V245" s="2"/>
      <c r="W245" s="13" t="str">
        <f>IF(F220="","",IF(F220-VLOOKUP($A214,AWstandards,VLOOKUP(D220,Age,2,FALSE),FALSE)&lt;0,"","aw"))</f>
        <v/>
      </c>
    </row>
    <row r="246" spans="1:23" hidden="1" x14ac:dyDescent="0.25">
      <c r="A246" s="16"/>
      <c r="B246" s="33">
        <v>6</v>
      </c>
      <c r="C246" s="41" t="str">
        <f t="shared" si="54"/>
        <v/>
      </c>
      <c r="D246" s="41" t="str">
        <f>IF(A246="","",VLOOKUP($A240,IF(LEN(A246)=2,FSB,FSA),VLOOKUP(LEFT(A246,1),Fteams,7,FALSE),FALSE))</f>
        <v/>
      </c>
      <c r="E246" s="41" t="str">
        <f t="shared" si="55"/>
        <v/>
      </c>
      <c r="F246" s="21"/>
      <c r="G246" s="31">
        <v>6</v>
      </c>
      <c r="H246" s="32"/>
      <c r="I246" s="8" t="str">
        <f t="shared" si="56"/>
        <v/>
      </c>
      <c r="J246" s="8" t="str">
        <f t="shared" si="56"/>
        <v/>
      </c>
      <c r="K246" s="8" t="str">
        <f t="shared" si="56"/>
        <v/>
      </c>
      <c r="L246" s="8" t="str">
        <f t="shared" si="56"/>
        <v/>
      </c>
      <c r="M246" s="8" t="str">
        <f t="shared" si="56"/>
        <v/>
      </c>
      <c r="N246" s="8" t="str">
        <f t="shared" si="56"/>
        <v/>
      </c>
      <c r="O246" s="8" t="str">
        <f t="shared" si="56"/>
        <v/>
      </c>
      <c r="P246" s="8" t="str">
        <f t="shared" si="56"/>
        <v/>
      </c>
      <c r="Q246" s="8" t="str">
        <f t="shared" si="56"/>
        <v/>
      </c>
      <c r="R246" s="8" t="str">
        <f t="shared" si="56"/>
        <v/>
      </c>
      <c r="S246" s="8" t="str">
        <f t="shared" si="56"/>
        <v/>
      </c>
      <c r="T246" s="8" t="str">
        <f t="shared" si="56"/>
        <v/>
      </c>
      <c r="U246" s="8"/>
      <c r="V246" s="2"/>
      <c r="W246" s="13" t="str">
        <f>IF(F221="","",IF(F221-VLOOKUP($A214,AWstandards,VLOOKUP(D221,Age,2,FALSE),FALSE)&lt;0,"","aw"))</f>
        <v/>
      </c>
    </row>
    <row r="247" spans="1:23" hidden="1" x14ac:dyDescent="0.25">
      <c r="A247" s="16"/>
      <c r="B247" s="33">
        <v>7</v>
      </c>
      <c r="C247" s="41" t="str">
        <f t="shared" si="54"/>
        <v/>
      </c>
      <c r="D247" s="41" t="str">
        <f>IF(A247="","",VLOOKUP($A240,IF(LEN(A247)=2,FSB,FSA),VLOOKUP(LEFT(A247,1),Fteams,7,FALSE),FALSE))</f>
        <v/>
      </c>
      <c r="E247" s="41" t="str">
        <f t="shared" si="55"/>
        <v/>
      </c>
      <c r="F247" s="21"/>
      <c r="G247" s="31">
        <v>5</v>
      </c>
      <c r="H247" s="32"/>
      <c r="I247" s="8" t="str">
        <f t="shared" si="56"/>
        <v/>
      </c>
      <c r="J247" s="8" t="str">
        <f t="shared" si="56"/>
        <v/>
      </c>
      <c r="K247" s="8" t="str">
        <f t="shared" si="56"/>
        <v/>
      </c>
      <c r="L247" s="8" t="str">
        <f t="shared" si="56"/>
        <v/>
      </c>
      <c r="M247" s="8" t="str">
        <f t="shared" si="56"/>
        <v/>
      </c>
      <c r="N247" s="8" t="str">
        <f t="shared" si="56"/>
        <v/>
      </c>
      <c r="O247" s="8" t="str">
        <f t="shared" si="56"/>
        <v/>
      </c>
      <c r="P247" s="8" t="str">
        <f t="shared" si="56"/>
        <v/>
      </c>
      <c r="Q247" s="8" t="str">
        <f t="shared" si="56"/>
        <v/>
      </c>
      <c r="R247" s="8" t="str">
        <f t="shared" si="56"/>
        <v/>
      </c>
      <c r="S247" s="8" t="str">
        <f t="shared" si="56"/>
        <v/>
      </c>
      <c r="T247" s="8" t="str">
        <f t="shared" si="56"/>
        <v/>
      </c>
      <c r="U247" s="8"/>
      <c r="V247" s="2"/>
      <c r="W247" s="13" t="str">
        <f>IF(F222="","",IF(F222-VLOOKUP($A214,AWstandards,VLOOKUP(D222,Age,2,FALSE),FALSE)&lt;0,"","aw"))</f>
        <v/>
      </c>
    </row>
    <row r="248" spans="1:23" hidden="1" x14ac:dyDescent="0.25">
      <c r="A248" s="16"/>
      <c r="B248" s="33">
        <v>8</v>
      </c>
      <c r="C248" s="41" t="str">
        <f t="shared" si="54"/>
        <v/>
      </c>
      <c r="D248" s="41" t="str">
        <f>IF(A248="","",VLOOKUP($A240,IF(LEN(A248)=2,FSB,FSA),VLOOKUP(LEFT(A248,1),Fteams,7,FALSE),FALSE))</f>
        <v/>
      </c>
      <c r="E248" s="41" t="str">
        <f t="shared" si="55"/>
        <v/>
      </c>
      <c r="F248" s="21"/>
      <c r="G248" s="31">
        <v>4</v>
      </c>
      <c r="H248" s="32"/>
      <c r="I248" s="8" t="str">
        <f t="shared" si="56"/>
        <v/>
      </c>
      <c r="J248" s="8" t="str">
        <f t="shared" si="56"/>
        <v/>
      </c>
      <c r="K248" s="8" t="str">
        <f t="shared" si="56"/>
        <v/>
      </c>
      <c r="L248" s="8" t="str">
        <f t="shared" si="56"/>
        <v/>
      </c>
      <c r="M248" s="8" t="str">
        <f t="shared" si="56"/>
        <v/>
      </c>
      <c r="N248" s="8" t="str">
        <f t="shared" si="56"/>
        <v/>
      </c>
      <c r="O248" s="8" t="str">
        <f t="shared" si="56"/>
        <v/>
      </c>
      <c r="P248" s="8" t="str">
        <f t="shared" si="56"/>
        <v/>
      </c>
      <c r="Q248" s="8" t="str">
        <f t="shared" si="56"/>
        <v/>
      </c>
      <c r="R248" s="8" t="str">
        <f t="shared" si="56"/>
        <v/>
      </c>
      <c r="S248" s="8" t="str">
        <f t="shared" si="56"/>
        <v/>
      </c>
      <c r="T248" s="8" t="str">
        <f t="shared" si="56"/>
        <v/>
      </c>
      <c r="U248" s="8"/>
      <c r="V248" s="2"/>
      <c r="W248" s="13" t="str">
        <f>IF(F223="","",IF(F223-VLOOKUP($A214,AWstandards,VLOOKUP(D223,Age,2,FALSE),FALSE)&lt;0,"","aw"))</f>
        <v/>
      </c>
    </row>
    <row r="249" spans="1:23" hidden="1" x14ac:dyDescent="0.25">
      <c r="A249" s="16"/>
      <c r="B249" s="33">
        <v>9</v>
      </c>
      <c r="C249" s="41" t="str">
        <f t="shared" si="54"/>
        <v/>
      </c>
      <c r="D249" s="41" t="str">
        <f>IF(A249="","",VLOOKUP($A240,IF(LEN(A249)=2,FSB,FSA),VLOOKUP(LEFT(A249,1),Fteams,7,FALSE),FALSE))</f>
        <v/>
      </c>
      <c r="E249" s="41" t="str">
        <f t="shared" si="55"/>
        <v/>
      </c>
      <c r="F249" s="21"/>
      <c r="G249" s="31">
        <v>3</v>
      </c>
      <c r="H249" s="32"/>
      <c r="I249" s="8" t="str">
        <f t="shared" si="56"/>
        <v/>
      </c>
      <c r="J249" s="8" t="str">
        <f t="shared" si="56"/>
        <v/>
      </c>
      <c r="K249" s="8" t="str">
        <f t="shared" si="56"/>
        <v/>
      </c>
      <c r="L249" s="8" t="str">
        <f t="shared" si="56"/>
        <v/>
      </c>
      <c r="M249" s="8" t="str">
        <f t="shared" si="56"/>
        <v/>
      </c>
      <c r="N249" s="8" t="str">
        <f t="shared" si="56"/>
        <v/>
      </c>
      <c r="O249" s="8" t="str">
        <f t="shared" si="56"/>
        <v/>
      </c>
      <c r="P249" s="8" t="str">
        <f t="shared" si="56"/>
        <v/>
      </c>
      <c r="Q249" s="8" t="str">
        <f t="shared" si="56"/>
        <v/>
      </c>
      <c r="R249" s="8" t="str">
        <f t="shared" si="56"/>
        <v/>
      </c>
      <c r="S249" s="8" t="str">
        <f t="shared" si="56"/>
        <v/>
      </c>
      <c r="T249" s="8" t="str">
        <f t="shared" si="56"/>
        <v/>
      </c>
      <c r="U249" s="8"/>
      <c r="V249" s="2"/>
      <c r="W249" s="13" t="str">
        <f>IF(F224="","",IF(F224-VLOOKUP($A214,AWstandards,VLOOKUP(D224,Age,2,FALSE),FALSE)&lt;0,"","aw"))</f>
        <v/>
      </c>
    </row>
    <row r="250" spans="1:23" hidden="1" x14ac:dyDescent="0.25">
      <c r="A250" s="16"/>
      <c r="B250" s="33">
        <v>10</v>
      </c>
      <c r="C250" s="41" t="str">
        <f t="shared" si="54"/>
        <v/>
      </c>
      <c r="D250" s="41" t="str">
        <f>IF(A250="","",VLOOKUP($A240,IF(LEN(A250)=2,FSB,FSA),VLOOKUP(LEFT(A250,1),Fteams,7,FALSE),FALSE))</f>
        <v/>
      </c>
      <c r="E250" s="41" t="str">
        <f t="shared" si="55"/>
        <v/>
      </c>
      <c r="F250" s="21"/>
      <c r="G250" s="31">
        <v>2</v>
      </c>
      <c r="H250" s="32"/>
      <c r="I250" s="8" t="str">
        <f t="shared" si="56"/>
        <v/>
      </c>
      <c r="J250" s="8" t="str">
        <f t="shared" si="56"/>
        <v/>
      </c>
      <c r="K250" s="8" t="str">
        <f t="shared" si="56"/>
        <v/>
      </c>
      <c r="L250" s="8" t="str">
        <f t="shared" si="56"/>
        <v/>
      </c>
      <c r="M250" s="8" t="str">
        <f t="shared" si="56"/>
        <v/>
      </c>
      <c r="N250" s="8" t="str">
        <f t="shared" si="56"/>
        <v/>
      </c>
      <c r="O250" s="8" t="str">
        <f t="shared" si="56"/>
        <v/>
      </c>
      <c r="P250" s="8" t="str">
        <f t="shared" si="56"/>
        <v/>
      </c>
      <c r="Q250" s="8" t="str">
        <f t="shared" si="56"/>
        <v/>
      </c>
      <c r="R250" s="8" t="str">
        <f t="shared" si="56"/>
        <v/>
      </c>
      <c r="S250" s="8" t="str">
        <f t="shared" si="56"/>
        <v/>
      </c>
      <c r="T250" s="8" t="str">
        <f t="shared" si="56"/>
        <v/>
      </c>
      <c r="U250" s="8"/>
      <c r="V250" s="2"/>
      <c r="W250" s="13" t="str">
        <f>IF(F225="","",IF(F225-VLOOKUP($A214,AWstandards,VLOOKUP(D225,Age,2,FALSE),FALSE)&lt;0,"","aw"))</f>
        <v/>
      </c>
    </row>
    <row r="251" spans="1:23" hidden="1" x14ac:dyDescent="0.25">
      <c r="A251" s="16"/>
      <c r="B251" s="33">
        <v>11</v>
      </c>
      <c r="C251" s="41" t="str">
        <f t="shared" si="54"/>
        <v/>
      </c>
      <c r="D251" s="41" t="str">
        <f>IF(A251="","",VLOOKUP($A240,IF(LEN(A251)=2,FSB,FSA),VLOOKUP(LEFT(A251,1),Fteams,7,FALSE),FALSE))</f>
        <v/>
      </c>
      <c r="E251" s="41" t="str">
        <f t="shared" si="55"/>
        <v/>
      </c>
      <c r="F251" s="21"/>
      <c r="G251" s="31">
        <v>1</v>
      </c>
      <c r="H251" s="32"/>
      <c r="I251" s="8" t="str">
        <f t="shared" si="56"/>
        <v/>
      </c>
      <c r="J251" s="8" t="str">
        <f t="shared" si="56"/>
        <v/>
      </c>
      <c r="K251" s="8" t="str">
        <f t="shared" si="56"/>
        <v/>
      </c>
      <c r="L251" s="8" t="str">
        <f t="shared" si="56"/>
        <v/>
      </c>
      <c r="M251" s="8" t="str">
        <f t="shared" si="56"/>
        <v/>
      </c>
      <c r="N251" s="8" t="str">
        <f t="shared" si="56"/>
        <v/>
      </c>
      <c r="O251" s="8" t="str">
        <f t="shared" si="56"/>
        <v/>
      </c>
      <c r="P251" s="8" t="str">
        <f t="shared" si="56"/>
        <v/>
      </c>
      <c r="Q251" s="8" t="str">
        <f t="shared" si="56"/>
        <v/>
      </c>
      <c r="R251" s="8" t="str">
        <f t="shared" si="56"/>
        <v/>
      </c>
      <c r="S251" s="8" t="str">
        <f t="shared" si="56"/>
        <v/>
      </c>
      <c r="T251" s="8" t="str">
        <f t="shared" si="56"/>
        <v/>
      </c>
      <c r="U251" s="8"/>
      <c r="V251" s="2"/>
      <c r="W251" s="13" t="str">
        <f>IF(F226="","",IF(F226-VLOOKUP($A214,AWstandards,VLOOKUP(D226,Age,2,FALSE),FALSE)&lt;0,"","aw"))</f>
        <v/>
      </c>
    </row>
    <row r="252" spans="1:23" hidden="1" x14ac:dyDescent="0.25">
      <c r="A252" s="16"/>
      <c r="B252" s="33">
        <v>12</v>
      </c>
      <c r="C252" s="41" t="str">
        <f t="shared" si="54"/>
        <v/>
      </c>
      <c r="D252" s="41" t="str">
        <f>IF(A252="","",VLOOKUP($A240,IF(LEN(A252)=2,FSB,FSA),VLOOKUP(LEFT(A252,1),Fteams,7,FALSE),FALSE))</f>
        <v/>
      </c>
      <c r="E252" s="41" t="str">
        <f t="shared" si="55"/>
        <v/>
      </c>
      <c r="F252" s="21"/>
      <c r="G252" s="31">
        <f>IF(Dec!$G$2-11&lt;0,0,Dec!$G$2-11)</f>
        <v>0</v>
      </c>
      <c r="H252" s="32"/>
      <c r="I252" s="8" t="str">
        <f t="shared" si="56"/>
        <v/>
      </c>
      <c r="J252" s="8" t="str">
        <f t="shared" si="56"/>
        <v/>
      </c>
      <c r="K252" s="8" t="str">
        <f t="shared" si="56"/>
        <v/>
      </c>
      <c r="L252" s="8" t="str">
        <f t="shared" si="56"/>
        <v/>
      </c>
      <c r="M252" s="8" t="str">
        <f t="shared" si="56"/>
        <v/>
      </c>
      <c r="N252" s="8" t="str">
        <f t="shared" si="56"/>
        <v/>
      </c>
      <c r="O252" s="8" t="str">
        <f t="shared" si="56"/>
        <v/>
      </c>
      <c r="P252" s="8" t="str">
        <f t="shared" si="56"/>
        <v/>
      </c>
      <c r="Q252" s="8" t="str">
        <f t="shared" si="56"/>
        <v/>
      </c>
      <c r="R252" s="8" t="str">
        <f t="shared" si="56"/>
        <v/>
      </c>
      <c r="S252" s="8" t="str">
        <f t="shared" si="56"/>
        <v/>
      </c>
      <c r="T252" s="8" t="str">
        <f t="shared" si="56"/>
        <v/>
      </c>
      <c r="U252" s="8">
        <f>(Dec!$G$2+1)*Dec!$G$2/2-SUM(I241:T252)</f>
        <v>21</v>
      </c>
      <c r="V252" s="2"/>
      <c r="W252" s="2"/>
    </row>
    <row r="253" spans="1:23" ht="13" x14ac:dyDescent="0.3">
      <c r="A253" s="15" t="s">
        <v>2</v>
      </c>
      <c r="B253" s="29"/>
      <c r="C253" s="42" t="s">
        <v>66</v>
      </c>
      <c r="D253" s="4"/>
      <c r="E253" s="13"/>
      <c r="F253" s="19"/>
      <c r="G253" s="27"/>
      <c r="H253" s="24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2" t="s">
        <v>14</v>
      </c>
      <c r="W253" s="13" t="e">
        <f>IF(F228="","",IF(F228-VLOOKUP($A227,AWstandards,VLOOKUP(D228,Age,2,FALSE),FALSE)&lt;0,"","aw"))</f>
        <v>#N/A</v>
      </c>
    </row>
    <row r="254" spans="1:23" x14ac:dyDescent="0.25">
      <c r="A254" s="16" t="s">
        <v>432</v>
      </c>
      <c r="B254" s="33">
        <v>1</v>
      </c>
      <c r="C254" s="41" t="str">
        <f t="shared" ref="C254:C266" si="57">IF(A254="","",VLOOKUP($A$253,IF(LEN(A254)=2,FSB,FSA),VLOOKUP(LEFT(A254,1),Fteams,6,FALSE),FALSE))</f>
        <v>Archie Oates</v>
      </c>
      <c r="D254" s="41">
        <f>IF(A254="","",VLOOKUP($A253,IF(LEN(A254)=2,FSB,FSA),VLOOKUP(LEFT(A254,1),Fteams,7,FALSE),FALSE))</f>
        <v>0</v>
      </c>
      <c r="E254" s="41" t="str">
        <f t="shared" ref="E254:E266" si="58">IF(A254="","",VLOOKUP(LEFT(A254,1),Fteams,2,FALSE))</f>
        <v>Crawley</v>
      </c>
      <c r="F254" s="21" t="s">
        <v>698</v>
      </c>
      <c r="G254" s="31">
        <v>11</v>
      </c>
      <c r="H254" s="24"/>
      <c r="I254" s="8" t="str">
        <f t="shared" ref="I254:T270" si="59">IF($A254="","",IF(LEFT($A254,1)=I$19,$G254,""))</f>
        <v/>
      </c>
      <c r="J254" s="8" t="str">
        <f t="shared" si="59"/>
        <v/>
      </c>
      <c r="K254" s="8">
        <f t="shared" si="59"/>
        <v>11</v>
      </c>
      <c r="L254" s="8" t="str">
        <f t="shared" si="59"/>
        <v/>
      </c>
      <c r="M254" s="8" t="str">
        <f t="shared" si="59"/>
        <v/>
      </c>
      <c r="N254" s="8" t="str">
        <f t="shared" si="59"/>
        <v/>
      </c>
      <c r="O254" s="8" t="str">
        <f t="shared" si="59"/>
        <v/>
      </c>
      <c r="P254" s="8" t="str">
        <f t="shared" si="59"/>
        <v/>
      </c>
      <c r="Q254" s="8" t="str">
        <f t="shared" si="59"/>
        <v/>
      </c>
      <c r="R254" s="8" t="str">
        <f t="shared" si="59"/>
        <v/>
      </c>
      <c r="S254" s="8" t="str">
        <f t="shared" si="59"/>
        <v/>
      </c>
      <c r="T254" s="8" t="str">
        <f t="shared" si="59"/>
        <v/>
      </c>
      <c r="U254" s="8"/>
      <c r="V254" s="2"/>
      <c r="W254" s="13" t="e">
        <f>IF(F229="","",IF(F229-VLOOKUP($A227,AWstandards,VLOOKUP(D229,Age,2,FALSE),FALSE)&lt;0,"","aw"))</f>
        <v>#N/A</v>
      </c>
    </row>
    <row r="255" spans="1:23" x14ac:dyDescent="0.25">
      <c r="A255" s="16" t="s">
        <v>433</v>
      </c>
      <c r="B255" s="33">
        <v>2</v>
      </c>
      <c r="C255" s="41" t="str">
        <f t="shared" si="57"/>
        <v>Sonny Crisp</v>
      </c>
      <c r="D255" s="41">
        <f>IF(A255="","",VLOOKUP($A253,IF(LEN(A255)=2,FSB,FSA),VLOOKUP(LEFT(A255,1),Fteams,7,FALSE),FALSE))</f>
        <v>0</v>
      </c>
      <c r="E255" s="41" t="str">
        <f t="shared" si="58"/>
        <v>Eastbourne</v>
      </c>
      <c r="F255" s="21" t="s">
        <v>699</v>
      </c>
      <c r="G255" s="31">
        <v>10</v>
      </c>
      <c r="H255" s="24"/>
      <c r="I255" s="8" t="str">
        <f t="shared" si="59"/>
        <v/>
      </c>
      <c r="J255" s="8" t="str">
        <f t="shared" si="59"/>
        <v/>
      </c>
      <c r="K255" s="8" t="str">
        <f t="shared" si="59"/>
        <v/>
      </c>
      <c r="L255" s="8" t="str">
        <f t="shared" si="59"/>
        <v/>
      </c>
      <c r="M255" s="8">
        <f t="shared" si="59"/>
        <v>10</v>
      </c>
      <c r="N255" s="8" t="str">
        <f t="shared" si="59"/>
        <v/>
      </c>
      <c r="O255" s="8" t="str">
        <f t="shared" si="59"/>
        <v/>
      </c>
      <c r="P255" s="8" t="str">
        <f t="shared" si="59"/>
        <v/>
      </c>
      <c r="Q255" s="8" t="str">
        <f t="shared" si="59"/>
        <v/>
      </c>
      <c r="R255" s="8" t="str">
        <f t="shared" si="59"/>
        <v/>
      </c>
      <c r="S255" s="8" t="str">
        <f t="shared" si="59"/>
        <v/>
      </c>
      <c r="T255" s="8" t="str">
        <f t="shared" si="59"/>
        <v/>
      </c>
      <c r="U255" s="8"/>
      <c r="V255" s="2"/>
      <c r="W255" s="13" t="e">
        <f>IF(F230="","",IF(F230-VLOOKUP($A227,AWstandards,VLOOKUP(D230,Age,2,FALSE),FALSE)&lt;0,"","aw"))</f>
        <v>#N/A</v>
      </c>
    </row>
    <row r="256" spans="1:23" x14ac:dyDescent="0.25">
      <c r="A256" s="16" t="s">
        <v>434</v>
      </c>
      <c r="B256" s="33">
        <v>3</v>
      </c>
      <c r="C256" s="41" t="str">
        <f t="shared" si="57"/>
        <v>Reuben Shewan</v>
      </c>
      <c r="D256" s="41">
        <f>IF(A256="","",VLOOKUP($A253,IF(LEN(A256)=2,FSB,FSA),VLOOKUP(LEFT(A256,1),Fteams,7,FALSE),FALSE))</f>
        <v>0</v>
      </c>
      <c r="E256" s="41" t="str">
        <f t="shared" si="58"/>
        <v>Chichester</v>
      </c>
      <c r="F256" s="21" t="s">
        <v>700</v>
      </c>
      <c r="G256" s="31">
        <v>9</v>
      </c>
      <c r="H256" s="24"/>
      <c r="I256" s="8" t="str">
        <f t="shared" si="59"/>
        <v/>
      </c>
      <c r="J256" s="8" t="str">
        <f t="shared" si="59"/>
        <v/>
      </c>
      <c r="K256" s="8" t="str">
        <f t="shared" si="59"/>
        <v/>
      </c>
      <c r="L256" s="8">
        <f t="shared" si="59"/>
        <v>9</v>
      </c>
      <c r="M256" s="8" t="str">
        <f t="shared" si="59"/>
        <v/>
      </c>
      <c r="N256" s="8" t="str">
        <f t="shared" si="59"/>
        <v/>
      </c>
      <c r="O256" s="8" t="str">
        <f t="shared" si="59"/>
        <v/>
      </c>
      <c r="P256" s="8" t="str">
        <f t="shared" si="59"/>
        <v/>
      </c>
      <c r="Q256" s="8" t="str">
        <f t="shared" si="59"/>
        <v/>
      </c>
      <c r="R256" s="8" t="str">
        <f t="shared" si="59"/>
        <v/>
      </c>
      <c r="S256" s="8" t="str">
        <f t="shared" si="59"/>
        <v/>
      </c>
      <c r="T256" s="8" t="str">
        <f t="shared" si="59"/>
        <v/>
      </c>
      <c r="U256" s="8"/>
      <c r="V256" s="2"/>
      <c r="W256" s="13" t="e">
        <f>IF(F231="","",IF(F231-VLOOKUP($A227,AWstandards,VLOOKUP(D231,Age,2,FALSE),FALSE)&lt;0,"","aw"))</f>
        <v>#N/A</v>
      </c>
    </row>
    <row r="257" spans="1:23" ht="14" x14ac:dyDescent="0.3">
      <c r="A257" s="16" t="s">
        <v>484</v>
      </c>
      <c r="B257" s="33">
        <v>4</v>
      </c>
      <c r="C257" s="68" t="s">
        <v>376</v>
      </c>
      <c r="D257" s="41"/>
      <c r="E257" s="41" t="str">
        <f t="shared" si="58"/>
        <v>Worthing</v>
      </c>
      <c r="F257" s="21" t="s">
        <v>701</v>
      </c>
      <c r="G257" s="31">
        <v>8</v>
      </c>
      <c r="H257" s="24"/>
      <c r="I257" s="8" t="str">
        <f t="shared" si="59"/>
        <v/>
      </c>
      <c r="J257" s="8" t="str">
        <f t="shared" si="59"/>
        <v/>
      </c>
      <c r="K257" s="8" t="str">
        <f t="shared" si="59"/>
        <v/>
      </c>
      <c r="L257" s="8" t="str">
        <f t="shared" si="59"/>
        <v/>
      </c>
      <c r="M257" s="8" t="str">
        <f t="shared" si="59"/>
        <v/>
      </c>
      <c r="N257" s="8" t="str">
        <f t="shared" si="59"/>
        <v/>
      </c>
      <c r="O257" s="8" t="str">
        <f t="shared" si="59"/>
        <v/>
      </c>
      <c r="P257" s="8">
        <f t="shared" si="59"/>
        <v>8</v>
      </c>
      <c r="Q257" s="8" t="str">
        <f t="shared" si="59"/>
        <v/>
      </c>
      <c r="R257" s="8" t="str">
        <f t="shared" si="59"/>
        <v/>
      </c>
      <c r="S257" s="8" t="str">
        <f t="shared" si="59"/>
        <v/>
      </c>
      <c r="T257" s="8" t="str">
        <f t="shared" si="59"/>
        <v/>
      </c>
      <c r="U257" s="8"/>
      <c r="V257" s="2"/>
      <c r="W257" s="13"/>
    </row>
    <row r="258" spans="1:23" x14ac:dyDescent="0.25">
      <c r="A258" s="16" t="s">
        <v>440</v>
      </c>
      <c r="B258" s="33">
        <v>5</v>
      </c>
      <c r="C258" s="41" t="str">
        <f t="shared" si="57"/>
        <v>Rainbow Love</v>
      </c>
      <c r="D258" s="41">
        <f>IF(A258="","",VLOOKUP($A253,IF(LEN(A258)=2,FSB,FSA),VLOOKUP(LEFT(A258,1),Fteams,7,FALSE),FALSE))</f>
        <v>0</v>
      </c>
      <c r="E258" s="41" t="str">
        <f t="shared" si="58"/>
        <v>Lewes</v>
      </c>
      <c r="F258" s="21" t="s">
        <v>702</v>
      </c>
      <c r="G258" s="31">
        <v>7</v>
      </c>
      <c r="H258" s="24"/>
      <c r="I258" s="8" t="str">
        <f t="shared" si="59"/>
        <v/>
      </c>
      <c r="J258" s="8" t="str">
        <f t="shared" si="59"/>
        <v/>
      </c>
      <c r="K258" s="8" t="str">
        <f t="shared" si="59"/>
        <v/>
      </c>
      <c r="L258" s="8" t="str">
        <f t="shared" si="59"/>
        <v/>
      </c>
      <c r="M258" s="8" t="str">
        <f t="shared" si="59"/>
        <v/>
      </c>
      <c r="N258" s="8" t="str">
        <f t="shared" si="59"/>
        <v/>
      </c>
      <c r="O258" s="8">
        <f t="shared" si="59"/>
        <v>7</v>
      </c>
      <c r="P258" s="8" t="str">
        <f t="shared" si="59"/>
        <v/>
      </c>
      <c r="Q258" s="8" t="str">
        <f t="shared" si="59"/>
        <v/>
      </c>
      <c r="R258" s="8" t="str">
        <f t="shared" si="59"/>
        <v/>
      </c>
      <c r="S258" s="8" t="str">
        <f t="shared" si="59"/>
        <v/>
      </c>
      <c r="T258" s="8" t="str">
        <f t="shared" si="59"/>
        <v/>
      </c>
      <c r="U258" s="8"/>
      <c r="V258" s="2"/>
      <c r="W258" s="13" t="e">
        <f>IF(F232="","",IF(F232-VLOOKUP($A227,AWstandards,VLOOKUP(D232,Age,2,FALSE),FALSE)&lt;0,"","aw"))</f>
        <v>#N/A</v>
      </c>
    </row>
    <row r="259" spans="1:23" x14ac:dyDescent="0.25">
      <c r="A259" s="16" t="s">
        <v>441</v>
      </c>
      <c r="B259" s="33">
        <v>6</v>
      </c>
      <c r="C259" s="41" t="str">
        <f t="shared" si="57"/>
        <v xml:space="preserve">James Kane </v>
      </c>
      <c r="D259" s="41">
        <f>IF(A259="","",VLOOKUP($A253,IF(LEN(A259)=2,FSB,FSA),VLOOKUP(LEFT(A259,1),Fteams,7,FALSE),FALSE))</f>
        <v>0</v>
      </c>
      <c r="E259" s="41" t="str">
        <f t="shared" si="58"/>
        <v>Brighton &amp; Hove</v>
      </c>
      <c r="F259" s="21" t="s">
        <v>703</v>
      </c>
      <c r="G259" s="31">
        <v>6</v>
      </c>
      <c r="H259" s="24"/>
      <c r="I259" s="8" t="str">
        <f t="shared" si="59"/>
        <v/>
      </c>
      <c r="J259" s="8">
        <f t="shared" si="59"/>
        <v>6</v>
      </c>
      <c r="K259" s="8" t="str">
        <f t="shared" si="59"/>
        <v/>
      </c>
      <c r="L259" s="8" t="str">
        <f t="shared" si="59"/>
        <v/>
      </c>
      <c r="M259" s="8" t="str">
        <f t="shared" si="59"/>
        <v/>
      </c>
      <c r="N259" s="8" t="str">
        <f t="shared" si="59"/>
        <v/>
      </c>
      <c r="O259" s="8" t="str">
        <f t="shared" si="59"/>
        <v/>
      </c>
      <c r="P259" s="8" t="str">
        <f t="shared" si="59"/>
        <v/>
      </c>
      <c r="Q259" s="8" t="str">
        <f t="shared" si="59"/>
        <v/>
      </c>
      <c r="R259" s="8" t="str">
        <f t="shared" si="59"/>
        <v/>
      </c>
      <c r="S259" s="8" t="str">
        <f t="shared" si="59"/>
        <v/>
      </c>
      <c r="T259" s="8" t="str">
        <f t="shared" si="59"/>
        <v/>
      </c>
      <c r="U259" s="8"/>
      <c r="V259" s="2"/>
      <c r="W259" s="13" t="e">
        <f>IF(F233="","",IF(F233-VLOOKUP($A227,AWstandards,VLOOKUP(D233,Age,2,FALSE),FALSE)&lt;0,"","aw"))</f>
        <v>#N/A</v>
      </c>
    </row>
    <row r="260" spans="1:23" x14ac:dyDescent="0.25">
      <c r="A260" s="16" t="s">
        <v>467</v>
      </c>
      <c r="B260" s="80" t="s">
        <v>760</v>
      </c>
      <c r="C260" s="41" t="str">
        <f t="shared" si="57"/>
        <v>Jack Diack</v>
      </c>
      <c r="D260" s="41">
        <f>IF(A260="","",VLOOKUP($A253,IF(LEN(A260)=2,FSB,FSA),VLOOKUP(LEFT(A260,1),Fteams,7,FALSE),FALSE))</f>
        <v>0</v>
      </c>
      <c r="E260" s="41" t="str">
        <f t="shared" si="58"/>
        <v>Haywards Heath</v>
      </c>
      <c r="F260" s="21" t="s">
        <v>761</v>
      </c>
      <c r="G260" s="31">
        <v>5</v>
      </c>
      <c r="H260" s="24"/>
      <c r="I260" s="8" t="str">
        <f t="shared" si="59"/>
        <v/>
      </c>
      <c r="J260" s="8" t="str">
        <f t="shared" si="59"/>
        <v/>
      </c>
      <c r="K260" s="8" t="str">
        <f t="shared" si="59"/>
        <v/>
      </c>
      <c r="L260" s="8" t="str">
        <f t="shared" si="59"/>
        <v/>
      </c>
      <c r="M260" s="8" t="str">
        <f t="shared" si="59"/>
        <v/>
      </c>
      <c r="N260" s="8" t="str">
        <f t="shared" si="59"/>
        <v/>
      </c>
      <c r="O260" s="8" t="str">
        <f t="shared" si="59"/>
        <v/>
      </c>
      <c r="P260" s="8" t="str">
        <f t="shared" si="59"/>
        <v/>
      </c>
      <c r="Q260" s="8">
        <f t="shared" si="59"/>
        <v>5</v>
      </c>
      <c r="R260" s="8" t="str">
        <f t="shared" si="59"/>
        <v/>
      </c>
      <c r="S260" s="8" t="str">
        <f t="shared" si="59"/>
        <v/>
      </c>
      <c r="T260" s="8" t="str">
        <f t="shared" si="59"/>
        <v/>
      </c>
      <c r="U260" s="8"/>
      <c r="V260" s="2"/>
      <c r="W260" s="13" t="e">
        <f>IF(F234="","",IF(F234-VLOOKUP($A227,AWstandards,VLOOKUP(D234,Age,2,FALSE),FALSE)&lt;0,"","aw"))</f>
        <v>#N/A</v>
      </c>
    </row>
    <row r="261" spans="1:23" hidden="1" x14ac:dyDescent="0.25">
      <c r="A261" s="16"/>
      <c r="B261" s="33">
        <v>7</v>
      </c>
      <c r="C261" s="41" t="str">
        <f t="shared" si="57"/>
        <v/>
      </c>
      <c r="D261" s="41" t="str">
        <f>IF(A261="","",VLOOKUP($A253,IF(LEN(A261)=2,FSB,FSA),VLOOKUP(LEFT(A261,1),Fteams,7,FALSE),FALSE))</f>
        <v/>
      </c>
      <c r="E261" s="41" t="str">
        <f t="shared" si="58"/>
        <v/>
      </c>
      <c r="F261" s="21"/>
      <c r="G261" s="31">
        <v>5</v>
      </c>
      <c r="H261" s="24"/>
      <c r="I261" s="8" t="str">
        <f t="shared" si="59"/>
        <v/>
      </c>
      <c r="J261" s="8" t="str">
        <f t="shared" si="59"/>
        <v/>
      </c>
      <c r="K261" s="8" t="str">
        <f t="shared" si="59"/>
        <v/>
      </c>
      <c r="L261" s="8" t="str">
        <f t="shared" si="59"/>
        <v/>
      </c>
      <c r="M261" s="8" t="str">
        <f t="shared" si="59"/>
        <v/>
      </c>
      <c r="N261" s="8" t="str">
        <f t="shared" si="59"/>
        <v/>
      </c>
      <c r="O261" s="8" t="str">
        <f t="shared" si="59"/>
        <v/>
      </c>
      <c r="P261" s="8" t="str">
        <f t="shared" si="59"/>
        <v/>
      </c>
      <c r="Q261" s="8" t="str">
        <f t="shared" si="59"/>
        <v/>
      </c>
      <c r="R261" s="8" t="str">
        <f t="shared" si="59"/>
        <v/>
      </c>
      <c r="S261" s="8" t="str">
        <f t="shared" si="59"/>
        <v/>
      </c>
      <c r="T261" s="8" t="str">
        <f t="shared" si="59"/>
        <v/>
      </c>
      <c r="U261" s="8"/>
      <c r="V261" s="2"/>
      <c r="W261" s="13" t="e">
        <f>IF(F235="","",IF(F235-VLOOKUP($A227,AWstandards,VLOOKUP(D235,Age,2,FALSE),FALSE)&lt;0,"","aw"))</f>
        <v>#N/A</v>
      </c>
    </row>
    <row r="262" spans="1:23" hidden="1" x14ac:dyDescent="0.25">
      <c r="A262" s="16"/>
      <c r="B262" s="33">
        <v>8</v>
      </c>
      <c r="C262" s="41" t="str">
        <f t="shared" si="57"/>
        <v/>
      </c>
      <c r="D262" s="41" t="str">
        <f>IF(A262="","",VLOOKUP($A253,IF(LEN(A262)=2,FSB,FSA),VLOOKUP(LEFT(A262,1),Fteams,7,FALSE),FALSE))</f>
        <v/>
      </c>
      <c r="E262" s="41" t="str">
        <f t="shared" si="58"/>
        <v/>
      </c>
      <c r="F262" s="21"/>
      <c r="G262" s="31">
        <v>4</v>
      </c>
      <c r="H262" s="24"/>
      <c r="I262" s="8" t="str">
        <f t="shared" si="59"/>
        <v/>
      </c>
      <c r="J262" s="8" t="str">
        <f t="shared" si="59"/>
        <v/>
      </c>
      <c r="K262" s="8" t="str">
        <f t="shared" si="59"/>
        <v/>
      </c>
      <c r="L262" s="8" t="str">
        <f t="shared" si="59"/>
        <v/>
      </c>
      <c r="M262" s="8" t="str">
        <f t="shared" si="59"/>
        <v/>
      </c>
      <c r="N262" s="8" t="str">
        <f t="shared" si="59"/>
        <v/>
      </c>
      <c r="O262" s="8" t="str">
        <f t="shared" si="59"/>
        <v/>
      </c>
      <c r="P262" s="8" t="str">
        <f t="shared" si="59"/>
        <v/>
      </c>
      <c r="Q262" s="8" t="str">
        <f t="shared" si="59"/>
        <v/>
      </c>
      <c r="R262" s="8" t="str">
        <f t="shared" si="59"/>
        <v/>
      </c>
      <c r="S262" s="8" t="str">
        <f t="shared" si="59"/>
        <v/>
      </c>
      <c r="T262" s="8" t="str">
        <f t="shared" si="59"/>
        <v/>
      </c>
      <c r="U262" s="8"/>
      <c r="V262" s="2"/>
      <c r="W262" s="13" t="e">
        <f>IF(F236="","",IF(F236-VLOOKUP($A227,AWstandards,VLOOKUP(D236,Age,2,FALSE),FALSE)&lt;0,"","aw"))</f>
        <v>#N/A</v>
      </c>
    </row>
    <row r="263" spans="1:23" hidden="1" x14ac:dyDescent="0.25">
      <c r="A263" s="16"/>
      <c r="B263" s="33">
        <v>9</v>
      </c>
      <c r="C263" s="41" t="str">
        <f t="shared" si="57"/>
        <v/>
      </c>
      <c r="D263" s="41" t="str">
        <f>IF(A263="","",VLOOKUP($A253,IF(LEN(A263)=2,FSB,FSA),VLOOKUP(LEFT(A263,1),Fteams,7,FALSE),FALSE))</f>
        <v/>
      </c>
      <c r="E263" s="41" t="str">
        <f t="shared" si="58"/>
        <v/>
      </c>
      <c r="F263" s="21"/>
      <c r="G263" s="31">
        <v>3</v>
      </c>
      <c r="H263" s="24"/>
      <c r="I263" s="8" t="str">
        <f t="shared" si="59"/>
        <v/>
      </c>
      <c r="J263" s="8" t="str">
        <f t="shared" si="59"/>
        <v/>
      </c>
      <c r="K263" s="8" t="str">
        <f t="shared" si="59"/>
        <v/>
      </c>
      <c r="L263" s="8" t="str">
        <f t="shared" si="59"/>
        <v/>
      </c>
      <c r="M263" s="8" t="str">
        <f t="shared" si="59"/>
        <v/>
      </c>
      <c r="N263" s="8" t="str">
        <f t="shared" si="59"/>
        <v/>
      </c>
      <c r="O263" s="8" t="str">
        <f t="shared" si="59"/>
        <v/>
      </c>
      <c r="P263" s="8" t="str">
        <f t="shared" si="59"/>
        <v/>
      </c>
      <c r="Q263" s="8" t="str">
        <f t="shared" si="59"/>
        <v/>
      </c>
      <c r="R263" s="8" t="str">
        <f t="shared" si="59"/>
        <v/>
      </c>
      <c r="S263" s="8" t="str">
        <f t="shared" si="59"/>
        <v/>
      </c>
      <c r="T263" s="8" t="str">
        <f t="shared" si="59"/>
        <v/>
      </c>
      <c r="U263" s="8"/>
      <c r="V263" s="2"/>
      <c r="W263" s="13" t="str">
        <f>IF(F237="","",IF(F237-VLOOKUP($A227,AWstandards,VLOOKUP(D237,Age,2,FALSE),FALSE)&lt;0,"","aw"))</f>
        <v/>
      </c>
    </row>
    <row r="264" spans="1:23" hidden="1" x14ac:dyDescent="0.25">
      <c r="A264" s="16"/>
      <c r="B264" s="33">
        <v>10</v>
      </c>
      <c r="C264" s="41" t="str">
        <f t="shared" si="57"/>
        <v/>
      </c>
      <c r="D264" s="41" t="str">
        <f>IF(A264="","",VLOOKUP($A253,IF(LEN(A264)=2,FSB,FSA),VLOOKUP(LEFT(A264,1),Fteams,7,FALSE),FALSE))</f>
        <v/>
      </c>
      <c r="E264" s="41" t="str">
        <f t="shared" si="58"/>
        <v/>
      </c>
      <c r="F264" s="21"/>
      <c r="G264" s="31">
        <v>2</v>
      </c>
      <c r="H264" s="24"/>
      <c r="I264" s="8" t="str">
        <f t="shared" si="59"/>
        <v/>
      </c>
      <c r="J264" s="8" t="str">
        <f t="shared" si="59"/>
        <v/>
      </c>
      <c r="K264" s="8" t="str">
        <f t="shared" si="59"/>
        <v/>
      </c>
      <c r="L264" s="8" t="str">
        <f t="shared" si="59"/>
        <v/>
      </c>
      <c r="M264" s="8" t="str">
        <f t="shared" si="59"/>
        <v/>
      </c>
      <c r="N264" s="8" t="str">
        <f t="shared" si="59"/>
        <v/>
      </c>
      <c r="O264" s="8" t="str">
        <f t="shared" si="59"/>
        <v/>
      </c>
      <c r="P264" s="8" t="str">
        <f t="shared" si="59"/>
        <v/>
      </c>
      <c r="Q264" s="8" t="str">
        <f t="shared" si="59"/>
        <v/>
      </c>
      <c r="R264" s="8" t="str">
        <f t="shared" si="59"/>
        <v/>
      </c>
      <c r="S264" s="8" t="str">
        <f t="shared" si="59"/>
        <v/>
      </c>
      <c r="T264" s="8" t="str">
        <f t="shared" si="59"/>
        <v/>
      </c>
      <c r="U264" s="8"/>
      <c r="V264" s="2"/>
      <c r="W264" s="13" t="str">
        <f>IF(F238="","",IF(F238-VLOOKUP($A227,AWstandards,VLOOKUP(D238,Age,2,FALSE),FALSE)&lt;0,"","aw"))</f>
        <v/>
      </c>
    </row>
    <row r="265" spans="1:23" hidden="1" x14ac:dyDescent="0.25">
      <c r="A265" s="16"/>
      <c r="B265" s="33">
        <v>11</v>
      </c>
      <c r="C265" s="41" t="str">
        <f t="shared" si="57"/>
        <v/>
      </c>
      <c r="D265" s="41" t="str">
        <f>IF(A265="","",VLOOKUP($A253,IF(LEN(A265)=2,FSB,FSA),VLOOKUP(LEFT(A265,1),Fteams,7,FALSE),FALSE))</f>
        <v/>
      </c>
      <c r="E265" s="41" t="str">
        <f t="shared" si="58"/>
        <v/>
      </c>
      <c r="F265" s="21"/>
      <c r="G265" s="31">
        <v>1</v>
      </c>
      <c r="H265" s="24"/>
      <c r="I265" s="8" t="str">
        <f t="shared" si="59"/>
        <v/>
      </c>
      <c r="J265" s="8" t="str">
        <f t="shared" si="59"/>
        <v/>
      </c>
      <c r="K265" s="8" t="str">
        <f t="shared" si="59"/>
        <v/>
      </c>
      <c r="L265" s="8" t="str">
        <f t="shared" si="59"/>
        <v/>
      </c>
      <c r="M265" s="8" t="str">
        <f t="shared" si="59"/>
        <v/>
      </c>
      <c r="N265" s="8" t="str">
        <f t="shared" si="59"/>
        <v/>
      </c>
      <c r="O265" s="8" t="str">
        <f t="shared" si="59"/>
        <v/>
      </c>
      <c r="P265" s="8" t="str">
        <f t="shared" si="59"/>
        <v/>
      </c>
      <c r="Q265" s="8" t="str">
        <f t="shared" si="59"/>
        <v/>
      </c>
      <c r="R265" s="8" t="str">
        <f t="shared" si="59"/>
        <v/>
      </c>
      <c r="S265" s="8" t="str">
        <f t="shared" si="59"/>
        <v/>
      </c>
      <c r="T265" s="8" t="str">
        <f t="shared" si="59"/>
        <v/>
      </c>
      <c r="U265" s="8"/>
      <c r="V265" s="2"/>
      <c r="W265" s="13" t="str">
        <f>IF(F239="","",IF(F239-VLOOKUP($A227,AWstandards,VLOOKUP(D239,Age,2,FALSE),FALSE)&lt;0,"","aw"))</f>
        <v/>
      </c>
    </row>
    <row r="266" spans="1:23" hidden="1" x14ac:dyDescent="0.25">
      <c r="A266" s="16"/>
      <c r="B266" s="33">
        <v>12</v>
      </c>
      <c r="C266" s="41" t="str">
        <f t="shared" si="57"/>
        <v/>
      </c>
      <c r="D266" s="41" t="str">
        <f>IF(A266="","",VLOOKUP($A253,IF(LEN(A266)=2,FSB,FSA),VLOOKUP(LEFT(A266,1),Fteams,7,FALSE),FALSE))</f>
        <v/>
      </c>
      <c r="E266" s="41" t="str">
        <f t="shared" si="58"/>
        <v/>
      </c>
      <c r="F266" s="21"/>
      <c r="G266" s="31">
        <f>IF(Dec!$G$2-11&lt;0,0,Dec!$G$2-11)</f>
        <v>0</v>
      </c>
      <c r="H266" s="24"/>
      <c r="I266" s="8" t="str">
        <f t="shared" si="59"/>
        <v/>
      </c>
      <c r="J266" s="8" t="str">
        <f t="shared" si="59"/>
        <v/>
      </c>
      <c r="K266" s="8" t="str">
        <f t="shared" si="59"/>
        <v/>
      </c>
      <c r="L266" s="8" t="str">
        <f t="shared" si="59"/>
        <v/>
      </c>
      <c r="M266" s="8" t="str">
        <f t="shared" si="59"/>
        <v/>
      </c>
      <c r="N266" s="8" t="str">
        <f t="shared" si="59"/>
        <v/>
      </c>
      <c r="O266" s="8" t="str">
        <f t="shared" si="59"/>
        <v/>
      </c>
      <c r="P266" s="8" t="str">
        <f t="shared" si="59"/>
        <v/>
      </c>
      <c r="Q266" s="8" t="str">
        <f t="shared" si="59"/>
        <v/>
      </c>
      <c r="R266" s="8" t="str">
        <f t="shared" si="59"/>
        <v/>
      </c>
      <c r="S266" s="8" t="str">
        <f t="shared" si="59"/>
        <v/>
      </c>
      <c r="T266" s="8" t="str">
        <f t="shared" si="59"/>
        <v/>
      </c>
      <c r="U266" s="8">
        <f>(Dec!$G$2+1)*Dec!$G$2/2-SUM(I254:T266)</f>
        <v>10</v>
      </c>
      <c r="V266" s="2"/>
      <c r="W266" s="2"/>
    </row>
    <row r="267" spans="1:23" ht="13" x14ac:dyDescent="0.3">
      <c r="A267" s="15" t="s">
        <v>2</v>
      </c>
      <c r="B267" s="29"/>
      <c r="C267" s="42" t="s">
        <v>67</v>
      </c>
      <c r="D267" s="4"/>
      <c r="E267" s="13"/>
      <c r="F267" s="19"/>
      <c r="G267" s="27"/>
      <c r="H267" s="24"/>
      <c r="I267" s="8" t="str">
        <f>IF($A241="","",IF(LEFT($A241,1)=I$19,$G241,""))</f>
        <v/>
      </c>
      <c r="J267" s="8"/>
      <c r="K267" s="8"/>
      <c r="L267" s="8"/>
      <c r="M267" s="8"/>
      <c r="N267" s="8"/>
      <c r="O267" s="8"/>
      <c r="P267" s="8"/>
      <c r="Q267" s="8"/>
      <c r="R267" s="8"/>
      <c r="S267" s="8" t="str">
        <f>IF($A241="","",IF(LEFT($A241,1)=S$19,$G241,""))</f>
        <v/>
      </c>
      <c r="T267" s="8" t="str">
        <f>IF($A241="","",IF(LEFT($A241,1)=T$19,$G241,""))</f>
        <v/>
      </c>
      <c r="U267" s="8"/>
      <c r="V267" s="2" t="s">
        <v>15</v>
      </c>
      <c r="W267" s="13" t="e">
        <f>IF(F241="","",IF(F241-VLOOKUP($A240,AWstandards,VLOOKUP(D241,Age,2,FALSE),FALSE)&lt;0,"","aw"))</f>
        <v>#N/A</v>
      </c>
    </row>
    <row r="268" spans="1:23" x14ac:dyDescent="0.25">
      <c r="A268" s="16" t="s">
        <v>470</v>
      </c>
      <c r="B268" s="33">
        <v>1</v>
      </c>
      <c r="C268" s="41" t="str">
        <f t="shared" ref="C268:C279" si="60">IF(A268="","",VLOOKUP($A$267,IF(LEN(A268)=2,FSB,FSA),VLOOKUP(LEFT(A268,1),Fteams,6,FALSE),FALSE))</f>
        <v>Ted Messer</v>
      </c>
      <c r="D268" s="41">
        <f>IF(A268="","",VLOOKUP($A267,IF(LEN(A268)=2,FSB,FSA),VLOOKUP(LEFT(A268,1),Fteams,7,FALSE),FALSE))</f>
        <v>0</v>
      </c>
      <c r="E268" s="41" t="str">
        <f t="shared" ref="E268:E279" si="61">IF(A268="","",VLOOKUP(LEFT(A268,1),Fteams,2,FALSE))</f>
        <v>Eastbourne</v>
      </c>
      <c r="F268" s="21" t="s">
        <v>704</v>
      </c>
      <c r="G268" s="31">
        <v>11</v>
      </c>
      <c r="H268" s="24"/>
      <c r="I268" s="8" t="str">
        <f t="shared" si="59"/>
        <v/>
      </c>
      <c r="J268" s="8" t="str">
        <f t="shared" si="59"/>
        <v/>
      </c>
      <c r="K268" s="8" t="str">
        <f t="shared" si="59"/>
        <v/>
      </c>
      <c r="L268" s="8" t="str">
        <f t="shared" si="59"/>
        <v/>
      </c>
      <c r="M268" s="8">
        <f t="shared" si="59"/>
        <v>11</v>
      </c>
      <c r="N268" s="8" t="str">
        <f t="shared" si="59"/>
        <v/>
      </c>
      <c r="O268" s="8" t="str">
        <f t="shared" si="59"/>
        <v/>
      </c>
      <c r="P268" s="8" t="str">
        <f t="shared" si="59"/>
        <v/>
      </c>
      <c r="Q268" s="8" t="str">
        <f t="shared" si="59"/>
        <v/>
      </c>
      <c r="R268" s="8" t="str">
        <f t="shared" si="59"/>
        <v/>
      </c>
      <c r="S268" s="8" t="str">
        <f t="shared" si="59"/>
        <v/>
      </c>
      <c r="T268" s="8" t="str">
        <f t="shared" si="59"/>
        <v/>
      </c>
      <c r="U268" s="8"/>
      <c r="W268" s="13" t="e">
        <f>IF(F242="","",IF(F242-VLOOKUP($A240,AWstandards,VLOOKUP(D242,Age,2,FALSE),FALSE)&lt;0,"","aw"))</f>
        <v>#N/A</v>
      </c>
    </row>
    <row r="269" spans="1:23" x14ac:dyDescent="0.25">
      <c r="A269" s="16" t="s">
        <v>495</v>
      </c>
      <c r="B269" s="33">
        <v>2</v>
      </c>
      <c r="C269" s="41" t="str">
        <f t="shared" si="60"/>
        <v>Zeki Ruso</v>
      </c>
      <c r="D269" s="41">
        <f>IF(A269="","",VLOOKUP($A267,IF(LEN(A269)=2,FSB,FSA),VLOOKUP(LEFT(A269,1),Fteams,7,FALSE),FALSE))</f>
        <v>0</v>
      </c>
      <c r="E269" s="41" t="str">
        <f t="shared" si="61"/>
        <v>Worthing</v>
      </c>
      <c r="F269" s="21" t="s">
        <v>705</v>
      </c>
      <c r="G269" s="31">
        <v>10</v>
      </c>
      <c r="H269" s="24"/>
      <c r="I269" s="8" t="str">
        <f t="shared" si="59"/>
        <v/>
      </c>
      <c r="J269" s="8" t="str">
        <f t="shared" si="59"/>
        <v/>
      </c>
      <c r="K269" s="8" t="str">
        <f t="shared" si="59"/>
        <v/>
      </c>
      <c r="L269" s="8" t="str">
        <f t="shared" si="59"/>
        <v/>
      </c>
      <c r="M269" s="8" t="str">
        <f t="shared" si="59"/>
        <v/>
      </c>
      <c r="N269" s="8" t="str">
        <f t="shared" si="59"/>
        <v/>
      </c>
      <c r="O269" s="8" t="str">
        <f t="shared" si="59"/>
        <v/>
      </c>
      <c r="P269" s="8">
        <f t="shared" si="59"/>
        <v>10</v>
      </c>
      <c r="Q269" s="8" t="str">
        <f t="shared" si="59"/>
        <v/>
      </c>
      <c r="R269" s="8" t="str">
        <f t="shared" si="59"/>
        <v/>
      </c>
      <c r="S269" s="8" t="str">
        <f t="shared" si="59"/>
        <v/>
      </c>
      <c r="T269" s="8" t="str">
        <f t="shared" si="59"/>
        <v/>
      </c>
      <c r="U269" s="8"/>
      <c r="V269" s="2"/>
      <c r="W269" s="13" t="e">
        <f>IF(F243="","",IF(F243-VLOOKUP($A240,AWstandards,VLOOKUP(D243,Age,2,FALSE),FALSE)&lt;0,"","aw"))</f>
        <v>#N/A</v>
      </c>
    </row>
    <row r="270" spans="1:23" x14ac:dyDescent="0.25">
      <c r="A270" s="16" t="s">
        <v>435</v>
      </c>
      <c r="B270" s="33">
        <v>3</v>
      </c>
      <c r="C270" s="41" t="str">
        <f t="shared" si="60"/>
        <v>Ander Hunton</v>
      </c>
      <c r="D270" s="41">
        <f>IF(A270="","",VLOOKUP($A267,IF(LEN(A270)=2,FSB,FSA),VLOOKUP(LEFT(A270,1),Fteams,7,FALSE),FALSE))</f>
        <v>0</v>
      </c>
      <c r="E270" s="41" t="str">
        <f t="shared" si="61"/>
        <v>Crawley</v>
      </c>
      <c r="F270" s="21" t="s">
        <v>706</v>
      </c>
      <c r="G270" s="31">
        <v>9</v>
      </c>
      <c r="H270" s="24"/>
      <c r="I270" s="8" t="str">
        <f t="shared" si="59"/>
        <v/>
      </c>
      <c r="J270" s="8" t="str">
        <f t="shared" si="59"/>
        <v/>
      </c>
      <c r="K270" s="8">
        <f t="shared" si="59"/>
        <v>9</v>
      </c>
      <c r="L270" s="8" t="str">
        <f t="shared" si="59"/>
        <v/>
      </c>
      <c r="M270" s="8" t="str">
        <f t="shared" si="59"/>
        <v/>
      </c>
      <c r="N270" s="8" t="str">
        <f t="shared" si="59"/>
        <v/>
      </c>
      <c r="O270" s="8" t="str">
        <f t="shared" si="59"/>
        <v/>
      </c>
      <c r="P270" s="8" t="str">
        <f t="shared" si="59"/>
        <v/>
      </c>
      <c r="Q270" s="8" t="str">
        <f t="shared" si="59"/>
        <v/>
      </c>
      <c r="R270" s="8" t="str">
        <f t="shared" si="59"/>
        <v/>
      </c>
      <c r="S270" s="8" t="str">
        <f t="shared" si="59"/>
        <v/>
      </c>
      <c r="T270" s="8" t="str">
        <f t="shared" si="59"/>
        <v/>
      </c>
      <c r="U270" s="8"/>
      <c r="V270" s="2"/>
      <c r="W270" s="13" t="e">
        <f>IF(F244="","",IF(F244-VLOOKUP($A240,AWstandards,VLOOKUP(D244,Age,2,FALSE),FALSE)&lt;0,"","aw"))</f>
        <v>#N/A</v>
      </c>
    </row>
    <row r="271" spans="1:23" x14ac:dyDescent="0.25">
      <c r="A271" s="16" t="s">
        <v>471</v>
      </c>
      <c r="B271" s="33">
        <v>4</v>
      </c>
      <c r="C271" s="41" t="str">
        <f t="shared" si="60"/>
        <v>Benjamin Farmer</v>
      </c>
      <c r="D271" s="41">
        <f>IF(A271="","",VLOOKUP($A267,IF(LEN(A271)=2,FSB,FSA),VLOOKUP(LEFT(A271,1),Fteams,7,FALSE),FALSE))</f>
        <v>0</v>
      </c>
      <c r="E271" s="41" t="str">
        <f t="shared" si="61"/>
        <v>Haywards Heath</v>
      </c>
      <c r="F271" s="21" t="s">
        <v>707</v>
      </c>
      <c r="G271" s="31">
        <v>8</v>
      </c>
      <c r="H271" s="24"/>
      <c r="I271" s="8" t="str">
        <f t="shared" ref="I271:T279" si="62">IF($A271="","",IF(LEFT($A271,1)=I$19,$G271,""))</f>
        <v/>
      </c>
      <c r="J271" s="8" t="str">
        <f t="shared" si="62"/>
        <v/>
      </c>
      <c r="K271" s="8" t="str">
        <f t="shared" si="62"/>
        <v/>
      </c>
      <c r="L271" s="8" t="str">
        <f t="shared" si="62"/>
        <v/>
      </c>
      <c r="M271" s="8" t="str">
        <f t="shared" si="62"/>
        <v/>
      </c>
      <c r="N271" s="8" t="str">
        <f t="shared" si="62"/>
        <v/>
      </c>
      <c r="O271" s="8" t="str">
        <f t="shared" si="62"/>
        <v/>
      </c>
      <c r="P271" s="8" t="str">
        <f t="shared" si="62"/>
        <v/>
      </c>
      <c r="Q271" s="8">
        <f t="shared" si="62"/>
        <v>8</v>
      </c>
      <c r="R271" s="8" t="str">
        <f t="shared" si="62"/>
        <v/>
      </c>
      <c r="S271" s="8" t="str">
        <f t="shared" si="62"/>
        <v/>
      </c>
      <c r="T271" s="8" t="str">
        <f t="shared" si="62"/>
        <v/>
      </c>
      <c r="U271" s="8"/>
      <c r="V271" s="2"/>
      <c r="W271" s="13" t="e">
        <f>IF(F245="","",IF(F245-VLOOKUP($A240,AWstandards,VLOOKUP(D245,Age,2,FALSE),FALSE)&lt;0,"","aw"))</f>
        <v>#N/A</v>
      </c>
    </row>
    <row r="272" spans="1:23" x14ac:dyDescent="0.25">
      <c r="A272" s="16" t="s">
        <v>450</v>
      </c>
      <c r="B272" s="33">
        <v>5</v>
      </c>
      <c r="C272" s="41" t="str">
        <f t="shared" si="60"/>
        <v>Samuel Gill</v>
      </c>
      <c r="D272" s="41">
        <f>IF(A272="","",VLOOKUP($A267,IF(LEN(A272)=2,FSB,FSA),VLOOKUP(LEFT(A272,1),Fteams,7,FALSE),FALSE))</f>
        <v>0</v>
      </c>
      <c r="E272" s="41" t="str">
        <f t="shared" si="61"/>
        <v>Brighton &amp; Hove</v>
      </c>
      <c r="F272" s="21" t="s">
        <v>708</v>
      </c>
      <c r="G272" s="31">
        <v>7</v>
      </c>
      <c r="H272" s="24"/>
      <c r="I272" s="8" t="str">
        <f t="shared" si="62"/>
        <v/>
      </c>
      <c r="J272" s="8">
        <f t="shared" si="62"/>
        <v>7</v>
      </c>
      <c r="K272" s="8" t="str">
        <f t="shared" si="62"/>
        <v/>
      </c>
      <c r="L272" s="8" t="str">
        <f t="shared" si="62"/>
        <v/>
      </c>
      <c r="M272" s="8" t="str">
        <f t="shared" si="62"/>
        <v/>
      </c>
      <c r="N272" s="8" t="str">
        <f t="shared" si="62"/>
        <v/>
      </c>
      <c r="O272" s="8" t="str">
        <f t="shared" si="62"/>
        <v/>
      </c>
      <c r="P272" s="8" t="str">
        <f t="shared" si="62"/>
        <v/>
      </c>
      <c r="Q272" s="8" t="str">
        <f t="shared" si="62"/>
        <v/>
      </c>
      <c r="R272" s="8" t="str">
        <f t="shared" si="62"/>
        <v/>
      </c>
      <c r="S272" s="8" t="str">
        <f t="shared" si="62"/>
        <v/>
      </c>
      <c r="T272" s="8" t="str">
        <f t="shared" si="62"/>
        <v/>
      </c>
      <c r="U272" s="8"/>
      <c r="V272" s="2"/>
      <c r="W272" s="13" t="str">
        <f>IF(F246="","",IF(F246-VLOOKUP($A240,AWstandards,VLOOKUP(D246,Age,2,FALSE),FALSE)&lt;0,"","aw"))</f>
        <v/>
      </c>
    </row>
    <row r="273" spans="1:23" hidden="1" x14ac:dyDescent="0.25">
      <c r="A273" s="16"/>
      <c r="B273" s="33">
        <v>6</v>
      </c>
      <c r="C273" s="41" t="str">
        <f t="shared" si="60"/>
        <v/>
      </c>
      <c r="D273" s="41" t="str">
        <f>IF(A273="","",VLOOKUP($A267,IF(LEN(A273)=2,FSB,FSA),VLOOKUP(LEFT(A273,1),Fteams,7,FALSE),FALSE))</f>
        <v/>
      </c>
      <c r="E273" s="41" t="str">
        <f t="shared" si="61"/>
        <v/>
      </c>
      <c r="F273" s="21"/>
      <c r="G273" s="31">
        <v>6</v>
      </c>
      <c r="H273" s="24"/>
      <c r="I273" s="8" t="str">
        <f t="shared" si="62"/>
        <v/>
      </c>
      <c r="J273" s="8" t="str">
        <f t="shared" si="62"/>
        <v/>
      </c>
      <c r="K273" s="8" t="str">
        <f t="shared" si="62"/>
        <v/>
      </c>
      <c r="L273" s="8" t="str">
        <f t="shared" si="62"/>
        <v/>
      </c>
      <c r="M273" s="8" t="str">
        <f t="shared" si="62"/>
        <v/>
      </c>
      <c r="N273" s="8" t="str">
        <f t="shared" si="62"/>
        <v/>
      </c>
      <c r="O273" s="8" t="str">
        <f t="shared" si="62"/>
        <v/>
      </c>
      <c r="P273" s="8" t="str">
        <f t="shared" si="62"/>
        <v/>
      </c>
      <c r="Q273" s="8" t="str">
        <f t="shared" si="62"/>
        <v/>
      </c>
      <c r="R273" s="8" t="str">
        <f t="shared" si="62"/>
        <v/>
      </c>
      <c r="S273" s="8" t="str">
        <f t="shared" si="62"/>
        <v/>
      </c>
      <c r="T273" s="8" t="str">
        <f t="shared" si="62"/>
        <v/>
      </c>
      <c r="U273" s="8"/>
      <c r="V273" s="2"/>
      <c r="W273" s="13" t="str">
        <f>IF(F247="","",IF(F247-VLOOKUP($A240,AWstandards,VLOOKUP(D247,Age,2,FALSE),FALSE)&lt;0,"","aw"))</f>
        <v/>
      </c>
    </row>
    <row r="274" spans="1:23" hidden="1" x14ac:dyDescent="0.25">
      <c r="A274" s="16"/>
      <c r="B274" s="33">
        <v>7</v>
      </c>
      <c r="C274" s="41" t="str">
        <f t="shared" si="60"/>
        <v/>
      </c>
      <c r="D274" s="41" t="str">
        <f>IF(A274="","",VLOOKUP($A267,IF(LEN(A274)=2,FSB,FSA),VLOOKUP(LEFT(A274,1),Fteams,7,FALSE),FALSE))</f>
        <v/>
      </c>
      <c r="E274" s="41" t="str">
        <f t="shared" si="61"/>
        <v/>
      </c>
      <c r="F274" s="21"/>
      <c r="G274" s="31">
        <v>5</v>
      </c>
      <c r="H274" s="24"/>
      <c r="I274" s="8" t="str">
        <f t="shared" si="62"/>
        <v/>
      </c>
      <c r="J274" s="8" t="str">
        <f t="shared" si="62"/>
        <v/>
      </c>
      <c r="K274" s="8" t="str">
        <f t="shared" si="62"/>
        <v/>
      </c>
      <c r="L274" s="8" t="str">
        <f t="shared" si="62"/>
        <v/>
      </c>
      <c r="M274" s="8" t="str">
        <f t="shared" si="62"/>
        <v/>
      </c>
      <c r="N274" s="8" t="str">
        <f t="shared" si="62"/>
        <v/>
      </c>
      <c r="O274" s="8" t="str">
        <f t="shared" si="62"/>
        <v/>
      </c>
      <c r="P274" s="8" t="str">
        <f t="shared" si="62"/>
        <v/>
      </c>
      <c r="Q274" s="8" t="str">
        <f t="shared" si="62"/>
        <v/>
      </c>
      <c r="R274" s="8" t="str">
        <f t="shared" si="62"/>
        <v/>
      </c>
      <c r="S274" s="8" t="str">
        <f t="shared" si="62"/>
        <v/>
      </c>
      <c r="T274" s="8" t="str">
        <f t="shared" si="62"/>
        <v/>
      </c>
      <c r="U274" s="8"/>
      <c r="V274" s="2"/>
      <c r="W274" s="13" t="str">
        <f>IF(F248="","",IF(F248-VLOOKUP($A240,AWstandards,VLOOKUP(D248,Age,2,FALSE),FALSE)&lt;0,"","aw"))</f>
        <v/>
      </c>
    </row>
    <row r="275" spans="1:23" hidden="1" x14ac:dyDescent="0.25">
      <c r="A275" s="16"/>
      <c r="B275" s="33">
        <v>8</v>
      </c>
      <c r="C275" s="41" t="str">
        <f t="shared" si="60"/>
        <v/>
      </c>
      <c r="D275" s="41" t="str">
        <f>IF(A275="","",VLOOKUP($A267,IF(LEN(A275)=2,FSB,FSA),VLOOKUP(LEFT(A275,1),Fteams,7,FALSE),FALSE))</f>
        <v/>
      </c>
      <c r="E275" s="41" t="str">
        <f t="shared" si="61"/>
        <v/>
      </c>
      <c r="F275" s="21"/>
      <c r="G275" s="31">
        <v>4</v>
      </c>
      <c r="H275" s="24"/>
      <c r="I275" s="8" t="str">
        <f t="shared" si="62"/>
        <v/>
      </c>
      <c r="J275" s="8" t="str">
        <f t="shared" si="62"/>
        <v/>
      </c>
      <c r="K275" s="8" t="str">
        <f t="shared" si="62"/>
        <v/>
      </c>
      <c r="L275" s="8" t="str">
        <f t="shared" si="62"/>
        <v/>
      </c>
      <c r="M275" s="8" t="str">
        <f t="shared" si="62"/>
        <v/>
      </c>
      <c r="N275" s="8" t="str">
        <f t="shared" si="62"/>
        <v/>
      </c>
      <c r="O275" s="8" t="str">
        <f t="shared" si="62"/>
        <v/>
      </c>
      <c r="P275" s="8" t="str">
        <f t="shared" si="62"/>
        <v/>
      </c>
      <c r="Q275" s="8" t="str">
        <f t="shared" si="62"/>
        <v/>
      </c>
      <c r="R275" s="8" t="str">
        <f t="shared" si="62"/>
        <v/>
      </c>
      <c r="S275" s="8" t="str">
        <f t="shared" si="62"/>
        <v/>
      </c>
      <c r="T275" s="8" t="str">
        <f t="shared" si="62"/>
        <v/>
      </c>
      <c r="U275" s="8"/>
      <c r="V275" s="2"/>
      <c r="W275" s="13" t="str">
        <f>IF(F249="","",IF(F249-VLOOKUP($A240,AWstandards,VLOOKUP(D249,Age,2,FALSE),FALSE)&lt;0,"","aw"))</f>
        <v/>
      </c>
    </row>
    <row r="276" spans="1:23" hidden="1" x14ac:dyDescent="0.25">
      <c r="A276" s="16"/>
      <c r="B276" s="33">
        <v>9</v>
      </c>
      <c r="C276" s="41" t="str">
        <f t="shared" si="60"/>
        <v/>
      </c>
      <c r="D276" s="41" t="str">
        <f>IF(A276="","",VLOOKUP($A267,IF(LEN(A276)=2,FSB,FSA),VLOOKUP(LEFT(A276,1),Fteams,7,FALSE),FALSE))</f>
        <v/>
      </c>
      <c r="E276" s="41" t="str">
        <f t="shared" si="61"/>
        <v/>
      </c>
      <c r="F276" s="21"/>
      <c r="G276" s="31">
        <v>3</v>
      </c>
      <c r="H276" s="24"/>
      <c r="I276" s="8" t="str">
        <f t="shared" si="62"/>
        <v/>
      </c>
      <c r="J276" s="8" t="str">
        <f t="shared" si="62"/>
        <v/>
      </c>
      <c r="K276" s="8" t="str">
        <f t="shared" si="62"/>
        <v/>
      </c>
      <c r="L276" s="8" t="str">
        <f t="shared" si="62"/>
        <v/>
      </c>
      <c r="M276" s="8" t="str">
        <f t="shared" si="62"/>
        <v/>
      </c>
      <c r="N276" s="8" t="str">
        <f t="shared" si="62"/>
        <v/>
      </c>
      <c r="O276" s="8" t="str">
        <f t="shared" si="62"/>
        <v/>
      </c>
      <c r="P276" s="8" t="str">
        <f t="shared" si="62"/>
        <v/>
      </c>
      <c r="Q276" s="8" t="str">
        <f t="shared" si="62"/>
        <v/>
      </c>
      <c r="R276" s="8" t="str">
        <f t="shared" si="62"/>
        <v/>
      </c>
      <c r="S276" s="8" t="str">
        <f t="shared" si="62"/>
        <v/>
      </c>
      <c r="T276" s="8" t="str">
        <f t="shared" si="62"/>
        <v/>
      </c>
      <c r="U276" s="8"/>
      <c r="V276" s="2"/>
      <c r="W276" s="13" t="str">
        <f>IF(F250="","",IF(F250-VLOOKUP($A240,AWstandards,VLOOKUP(D250,Age,2,FALSE),FALSE)&lt;0,"","aw"))</f>
        <v/>
      </c>
    </row>
    <row r="277" spans="1:23" hidden="1" x14ac:dyDescent="0.25">
      <c r="A277" s="16"/>
      <c r="B277" s="33">
        <v>10</v>
      </c>
      <c r="C277" s="41" t="str">
        <f t="shared" si="60"/>
        <v/>
      </c>
      <c r="D277" s="41" t="str">
        <f>IF(A277="","",VLOOKUP($A267,IF(LEN(A277)=2,FSB,FSA),VLOOKUP(LEFT(A277,1),Fteams,7,FALSE),FALSE))</f>
        <v/>
      </c>
      <c r="E277" s="41" t="str">
        <f t="shared" si="61"/>
        <v/>
      </c>
      <c r="F277" s="21"/>
      <c r="G277" s="31">
        <v>2</v>
      </c>
      <c r="H277" s="24"/>
      <c r="I277" s="8" t="str">
        <f t="shared" si="62"/>
        <v/>
      </c>
      <c r="J277" s="8" t="str">
        <f t="shared" si="62"/>
        <v/>
      </c>
      <c r="K277" s="8" t="str">
        <f t="shared" si="62"/>
        <v/>
      </c>
      <c r="L277" s="8" t="str">
        <f t="shared" si="62"/>
        <v/>
      </c>
      <c r="M277" s="8" t="str">
        <f t="shared" si="62"/>
        <v/>
      </c>
      <c r="N277" s="8" t="str">
        <f t="shared" si="62"/>
        <v/>
      </c>
      <c r="O277" s="8" t="str">
        <f t="shared" si="62"/>
        <v/>
      </c>
      <c r="P277" s="8" t="str">
        <f t="shared" si="62"/>
        <v/>
      </c>
      <c r="Q277" s="8" t="str">
        <f t="shared" si="62"/>
        <v/>
      </c>
      <c r="R277" s="8" t="str">
        <f t="shared" si="62"/>
        <v/>
      </c>
      <c r="S277" s="8" t="str">
        <f t="shared" si="62"/>
        <v/>
      </c>
      <c r="T277" s="8" t="str">
        <f t="shared" si="62"/>
        <v/>
      </c>
      <c r="U277" s="8"/>
      <c r="V277" s="2"/>
      <c r="W277" s="13" t="str">
        <f>IF(F251="","",IF(F251-VLOOKUP($A240,AWstandards,VLOOKUP(D251,Age,2,FALSE),FALSE)&lt;0,"","aw"))</f>
        <v/>
      </c>
    </row>
    <row r="278" spans="1:23" hidden="1" x14ac:dyDescent="0.25">
      <c r="A278" s="16"/>
      <c r="B278" s="33">
        <v>11</v>
      </c>
      <c r="C278" s="41" t="str">
        <f t="shared" si="60"/>
        <v/>
      </c>
      <c r="D278" s="41" t="str">
        <f>IF(A278="","",VLOOKUP($A267,IF(LEN(A278)=2,FSB,FSA),VLOOKUP(LEFT(A278,1),Fteams,7,FALSE),FALSE))</f>
        <v/>
      </c>
      <c r="E278" s="41" t="str">
        <f t="shared" si="61"/>
        <v/>
      </c>
      <c r="F278" s="21"/>
      <c r="G278" s="31">
        <v>1</v>
      </c>
      <c r="H278" s="24"/>
      <c r="I278" s="8" t="str">
        <f t="shared" si="62"/>
        <v/>
      </c>
      <c r="J278" s="8" t="str">
        <f t="shared" si="62"/>
        <v/>
      </c>
      <c r="K278" s="8" t="str">
        <f t="shared" si="62"/>
        <v/>
      </c>
      <c r="L278" s="8" t="str">
        <f t="shared" si="62"/>
        <v/>
      </c>
      <c r="M278" s="8" t="str">
        <f t="shared" si="62"/>
        <v/>
      </c>
      <c r="N278" s="8" t="str">
        <f t="shared" si="62"/>
        <v/>
      </c>
      <c r="O278" s="8" t="str">
        <f t="shared" si="62"/>
        <v/>
      </c>
      <c r="P278" s="8" t="str">
        <f t="shared" si="62"/>
        <v/>
      </c>
      <c r="Q278" s="8" t="str">
        <f t="shared" si="62"/>
        <v/>
      </c>
      <c r="R278" s="8" t="str">
        <f t="shared" si="62"/>
        <v/>
      </c>
      <c r="S278" s="8" t="str">
        <f t="shared" si="62"/>
        <v/>
      </c>
      <c r="T278" s="8" t="str">
        <f t="shared" si="62"/>
        <v/>
      </c>
      <c r="U278" s="8"/>
      <c r="V278" s="2"/>
      <c r="W278" s="13" t="str">
        <f>IF(F252="","",IF(F252-VLOOKUP($A240,AWstandards,VLOOKUP(D252,Age,2,FALSE),FALSE)&lt;0,"","aw"))</f>
        <v/>
      </c>
    </row>
    <row r="279" spans="1:23" hidden="1" x14ac:dyDescent="0.25">
      <c r="A279" s="16"/>
      <c r="B279" s="33">
        <v>12</v>
      </c>
      <c r="C279" s="41" t="str">
        <f t="shared" si="60"/>
        <v/>
      </c>
      <c r="D279" s="41" t="str">
        <f>IF(A279="","",VLOOKUP($A267,IF(LEN(A279)=2,FSB,FSA),VLOOKUP(LEFT(A279,1),Fteams,7,FALSE),FALSE))</f>
        <v/>
      </c>
      <c r="E279" s="41" t="str">
        <f t="shared" si="61"/>
        <v/>
      </c>
      <c r="F279" s="21"/>
      <c r="G279" s="31">
        <f>IF(Dec!$G$2-11&lt;0,0,Dec!$G$2-11)</f>
        <v>0</v>
      </c>
      <c r="H279" s="24"/>
      <c r="I279" s="8" t="str">
        <f t="shared" si="62"/>
        <v/>
      </c>
      <c r="J279" s="8" t="str">
        <f t="shared" si="62"/>
        <v/>
      </c>
      <c r="K279" s="8" t="str">
        <f t="shared" si="62"/>
        <v/>
      </c>
      <c r="L279" s="8" t="str">
        <f t="shared" si="62"/>
        <v/>
      </c>
      <c r="M279" s="8" t="str">
        <f t="shared" si="62"/>
        <v/>
      </c>
      <c r="N279" s="8" t="str">
        <f t="shared" si="62"/>
        <v/>
      </c>
      <c r="O279" s="8" t="str">
        <f t="shared" si="62"/>
        <v/>
      </c>
      <c r="P279" s="8" t="str">
        <f t="shared" si="62"/>
        <v/>
      </c>
      <c r="Q279" s="8" t="str">
        <f t="shared" si="62"/>
        <v/>
      </c>
      <c r="R279" s="8" t="str">
        <f t="shared" si="62"/>
        <v/>
      </c>
      <c r="S279" s="8" t="str">
        <f t="shared" si="62"/>
        <v/>
      </c>
      <c r="T279" s="8" t="str">
        <f t="shared" si="62"/>
        <v/>
      </c>
      <c r="U279" s="8">
        <f>(Dec!$G$2+1)*Dec!$G$2/2-SUM(I268:T279)</f>
        <v>21</v>
      </c>
      <c r="V279" s="2"/>
      <c r="W279" s="2"/>
    </row>
    <row r="280" spans="1:23" ht="13" x14ac:dyDescent="0.3">
      <c r="A280" s="15" t="s">
        <v>3</v>
      </c>
      <c r="B280" s="29"/>
      <c r="C280" s="42" t="s">
        <v>68</v>
      </c>
      <c r="D280" s="4"/>
      <c r="E280" s="13"/>
      <c r="F280" s="19"/>
      <c r="G280" s="27"/>
      <c r="H280" s="24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 t="str">
        <f>IF($A254="","",IF(LEFT($A254,1)=T$19,$G254,""))</f>
        <v/>
      </c>
      <c r="U280" s="8"/>
      <c r="V280" s="2" t="s">
        <v>16</v>
      </c>
      <c r="W280" s="13" t="e">
        <f>IF(F254="","",IF(F254-VLOOKUP($A253,AWstandards,VLOOKUP(D254,Age,2,FALSE),FALSE)&lt;0,"","aw"))</f>
        <v>#N/A</v>
      </c>
    </row>
    <row r="281" spans="1:23" x14ac:dyDescent="0.25">
      <c r="A281" s="16" t="s">
        <v>432</v>
      </c>
      <c r="B281" s="33">
        <v>1</v>
      </c>
      <c r="C281" s="41" t="str">
        <f t="shared" ref="C281:C292" si="63">IF(A281="","",VLOOKUP($A$280,IF(LEN(A281)=2,FSB,FSA),VLOOKUP(LEFT(A281,1),Fteams,6,FALSE),FALSE))</f>
        <v>Archie Oates</v>
      </c>
      <c r="D281" s="41">
        <f>IF(A281="","",VLOOKUP($A280,IF(LEN(A281)=2,FSB,FSA),VLOOKUP(LEFT(A281,1),Fteams,7,FALSE),FALSE))</f>
        <v>0</v>
      </c>
      <c r="E281" s="41" t="str">
        <f t="shared" ref="E281:E292" si="64">IF(A281="","",VLOOKUP(LEFT(A281,1),Fteams,2,FALSE))</f>
        <v>Crawley</v>
      </c>
      <c r="F281" s="21" t="s">
        <v>598</v>
      </c>
      <c r="G281" s="31">
        <v>11</v>
      </c>
      <c r="H281" s="24"/>
      <c r="I281" s="8" t="str">
        <f t="shared" ref="I281:T296" si="65">IF($A281="","",IF(LEFT($A281,1)=I$19,$G281,""))</f>
        <v/>
      </c>
      <c r="J281" s="8" t="str">
        <f t="shared" si="65"/>
        <v/>
      </c>
      <c r="K281" s="8">
        <f t="shared" si="65"/>
        <v>11</v>
      </c>
      <c r="L281" s="8" t="str">
        <f t="shared" si="65"/>
        <v/>
      </c>
      <c r="M281" s="8" t="str">
        <f t="shared" si="65"/>
        <v/>
      </c>
      <c r="N281" s="8" t="str">
        <f t="shared" si="65"/>
        <v/>
      </c>
      <c r="O281" s="8" t="str">
        <f t="shared" si="65"/>
        <v/>
      </c>
      <c r="P281" s="8" t="str">
        <f t="shared" si="65"/>
        <v/>
      </c>
      <c r="Q281" s="8" t="str">
        <f t="shared" si="65"/>
        <v/>
      </c>
      <c r="R281" s="8" t="str">
        <f t="shared" si="65"/>
        <v/>
      </c>
      <c r="S281" s="8" t="str">
        <f t="shared" si="65"/>
        <v/>
      </c>
      <c r="T281" s="8" t="str">
        <f t="shared" si="65"/>
        <v/>
      </c>
      <c r="U281" s="8"/>
      <c r="V281" s="2"/>
      <c r="W281" s="13" t="e">
        <f>IF(F255="","",IF(F255-VLOOKUP($A253,AWstandards,VLOOKUP(D255,Age,2,FALSE),FALSE)&lt;0,"","aw"))</f>
        <v>#N/A</v>
      </c>
    </row>
    <row r="282" spans="1:23" x14ac:dyDescent="0.25">
      <c r="A282" s="16" t="s">
        <v>458</v>
      </c>
      <c r="B282" s="33">
        <v>2</v>
      </c>
      <c r="C282" s="41" t="str">
        <f t="shared" si="63"/>
        <v>Aidan Gallagher</v>
      </c>
      <c r="D282" s="41">
        <f>IF(A282="","",VLOOKUP($A280,IF(LEN(A282)=2,FSB,FSA),VLOOKUP(LEFT(A282,1),Fteams,7,FALSE),FALSE))</f>
        <v>0</v>
      </c>
      <c r="E282" s="41" t="str">
        <f t="shared" si="64"/>
        <v>East Grinstead</v>
      </c>
      <c r="F282" s="21" t="s">
        <v>599</v>
      </c>
      <c r="G282" s="31">
        <v>10</v>
      </c>
      <c r="H282" s="24"/>
      <c r="I282" s="8" t="str">
        <f t="shared" si="65"/>
        <v/>
      </c>
      <c r="J282" s="8" t="str">
        <f t="shared" si="65"/>
        <v/>
      </c>
      <c r="K282" s="8" t="str">
        <f t="shared" si="65"/>
        <v/>
      </c>
      <c r="L282" s="8" t="str">
        <f t="shared" si="65"/>
        <v/>
      </c>
      <c r="M282" s="8" t="str">
        <f t="shared" si="65"/>
        <v/>
      </c>
      <c r="N282" s="8" t="str">
        <f t="shared" si="65"/>
        <v/>
      </c>
      <c r="O282" s="8" t="str">
        <f t="shared" si="65"/>
        <v/>
      </c>
      <c r="P282" s="8" t="str">
        <f t="shared" si="65"/>
        <v/>
      </c>
      <c r="Q282" s="8" t="str">
        <f t="shared" si="65"/>
        <v/>
      </c>
      <c r="R282" s="8">
        <f t="shared" si="65"/>
        <v>10</v>
      </c>
      <c r="S282" s="8" t="str">
        <f t="shared" si="65"/>
        <v/>
      </c>
      <c r="T282" s="8" t="str">
        <f t="shared" si="65"/>
        <v/>
      </c>
      <c r="U282" s="8"/>
      <c r="V282" s="2"/>
      <c r="W282" s="13" t="e">
        <f>IF(F256="","",IF(F256-VLOOKUP($A253,AWstandards,VLOOKUP(D256,Age,2,FALSE),FALSE)&lt;0,"","aw"))</f>
        <v>#N/A</v>
      </c>
    </row>
    <row r="283" spans="1:23" x14ac:dyDescent="0.25">
      <c r="A283" s="16" t="s">
        <v>433</v>
      </c>
      <c r="B283" s="33">
        <v>3</v>
      </c>
      <c r="C283" s="41" t="str">
        <f t="shared" si="63"/>
        <v>Sonny Crisp</v>
      </c>
      <c r="D283" s="41">
        <f>IF(A283="","",VLOOKUP($A280,IF(LEN(A283)=2,FSB,FSA),VLOOKUP(LEFT(A283,1),Fteams,7,FALSE),FALSE))</f>
        <v>0</v>
      </c>
      <c r="E283" s="41" t="str">
        <f t="shared" si="64"/>
        <v>Eastbourne</v>
      </c>
      <c r="F283" s="21" t="s">
        <v>600</v>
      </c>
      <c r="G283" s="31">
        <v>9</v>
      </c>
      <c r="H283" s="24"/>
      <c r="I283" s="8" t="str">
        <f t="shared" si="65"/>
        <v/>
      </c>
      <c r="J283" s="8" t="str">
        <f t="shared" si="65"/>
        <v/>
      </c>
      <c r="K283" s="8" t="str">
        <f t="shared" si="65"/>
        <v/>
      </c>
      <c r="L283" s="8" t="str">
        <f t="shared" si="65"/>
        <v/>
      </c>
      <c r="M283" s="8">
        <f t="shared" si="65"/>
        <v>9</v>
      </c>
      <c r="N283" s="8" t="str">
        <f t="shared" si="65"/>
        <v/>
      </c>
      <c r="O283" s="8" t="str">
        <f t="shared" si="65"/>
        <v/>
      </c>
      <c r="P283" s="8" t="str">
        <f t="shared" si="65"/>
        <v/>
      </c>
      <c r="Q283" s="8" t="str">
        <f t="shared" si="65"/>
        <v/>
      </c>
      <c r="R283" s="8" t="str">
        <f t="shared" si="65"/>
        <v/>
      </c>
      <c r="S283" s="8" t="str">
        <f t="shared" si="65"/>
        <v/>
      </c>
      <c r="T283" s="8" t="str">
        <f t="shared" si="65"/>
        <v/>
      </c>
      <c r="U283" s="8"/>
      <c r="V283" s="2"/>
      <c r="W283" s="13" t="e">
        <f>IF(F258="","",IF(F258-VLOOKUP($A253,AWstandards,VLOOKUP(D258,Age,2,FALSE),FALSE)&lt;0,"","aw"))</f>
        <v>#N/A</v>
      </c>
    </row>
    <row r="284" spans="1:23" x14ac:dyDescent="0.25">
      <c r="A284" s="16" t="s">
        <v>441</v>
      </c>
      <c r="B284" s="33">
        <v>4</v>
      </c>
      <c r="C284" s="41" t="str">
        <f t="shared" si="63"/>
        <v xml:space="preserve">James Kane </v>
      </c>
      <c r="D284" s="41">
        <f>IF(A284="","",VLOOKUP($A280,IF(LEN(A284)=2,FSB,FSA),VLOOKUP(LEFT(A284,1),Fteams,7,FALSE),FALSE))</f>
        <v>0</v>
      </c>
      <c r="E284" s="41" t="str">
        <f t="shared" si="64"/>
        <v>Brighton &amp; Hove</v>
      </c>
      <c r="F284" s="21" t="s">
        <v>601</v>
      </c>
      <c r="G284" s="31">
        <v>8</v>
      </c>
      <c r="H284" s="24"/>
      <c r="I284" s="8" t="str">
        <f t="shared" si="65"/>
        <v/>
      </c>
      <c r="J284" s="8">
        <f t="shared" si="65"/>
        <v>8</v>
      </c>
      <c r="K284" s="8" t="str">
        <f t="shared" si="65"/>
        <v/>
      </c>
      <c r="L284" s="8" t="str">
        <f t="shared" si="65"/>
        <v/>
      </c>
      <c r="M284" s="8" t="str">
        <f t="shared" si="65"/>
        <v/>
      </c>
      <c r="N284" s="8" t="str">
        <f t="shared" si="65"/>
        <v/>
      </c>
      <c r="O284" s="8" t="str">
        <f t="shared" si="65"/>
        <v/>
      </c>
      <c r="P284" s="8" t="str">
        <f t="shared" si="65"/>
        <v/>
      </c>
      <c r="Q284" s="8" t="str">
        <f t="shared" si="65"/>
        <v/>
      </c>
      <c r="R284" s="8" t="str">
        <f t="shared" si="65"/>
        <v/>
      </c>
      <c r="S284" s="8" t="str">
        <f t="shared" si="65"/>
        <v/>
      </c>
      <c r="T284" s="8" t="str">
        <f t="shared" si="65"/>
        <v/>
      </c>
      <c r="U284" s="8"/>
      <c r="V284" s="2"/>
      <c r="W284" s="13" t="e">
        <f>IF(F259="","",IF(F259-VLOOKUP($A253,AWstandards,VLOOKUP(D259,Age,2,FALSE),FALSE)&lt;0,"","aw"))</f>
        <v>#N/A</v>
      </c>
    </row>
    <row r="285" spans="1:23" x14ac:dyDescent="0.25">
      <c r="A285" s="16" t="s">
        <v>434</v>
      </c>
      <c r="B285" s="33">
        <v>5</v>
      </c>
      <c r="C285" s="41" t="str">
        <f t="shared" si="63"/>
        <v>Frank James</v>
      </c>
      <c r="D285" s="41">
        <f>IF(A285="","",VLOOKUP($A280,IF(LEN(A285)=2,FSB,FSA),VLOOKUP(LEFT(A285,1),Fteams,7,FALSE),FALSE))</f>
        <v>0</v>
      </c>
      <c r="E285" s="41" t="str">
        <f t="shared" si="64"/>
        <v>Chichester</v>
      </c>
      <c r="F285" s="21" t="s">
        <v>602</v>
      </c>
      <c r="G285" s="31">
        <v>7</v>
      </c>
      <c r="H285" s="24"/>
      <c r="I285" s="8" t="str">
        <f t="shared" si="65"/>
        <v/>
      </c>
      <c r="J285" s="8" t="str">
        <f t="shared" si="65"/>
        <v/>
      </c>
      <c r="K285" s="8" t="str">
        <f t="shared" si="65"/>
        <v/>
      </c>
      <c r="L285" s="8">
        <f t="shared" si="65"/>
        <v>7</v>
      </c>
      <c r="M285" s="8" t="str">
        <f t="shared" si="65"/>
        <v/>
      </c>
      <c r="N285" s="8" t="str">
        <f t="shared" si="65"/>
        <v/>
      </c>
      <c r="O285" s="8" t="str">
        <f t="shared" si="65"/>
        <v/>
      </c>
      <c r="P285" s="8" t="str">
        <f t="shared" si="65"/>
        <v/>
      </c>
      <c r="Q285" s="8" t="str">
        <f t="shared" si="65"/>
        <v/>
      </c>
      <c r="R285" s="8" t="str">
        <f t="shared" si="65"/>
        <v/>
      </c>
      <c r="S285" s="8" t="str">
        <f t="shared" si="65"/>
        <v/>
      </c>
      <c r="T285" s="8" t="str">
        <f t="shared" si="65"/>
        <v/>
      </c>
      <c r="U285" s="8"/>
      <c r="V285" s="2"/>
      <c r="W285" s="13" t="e">
        <f>IF(F260="","",IF(F260-VLOOKUP($A253,AWstandards,VLOOKUP(D260,Age,2,FALSE),FALSE)&lt;0,"","aw"))</f>
        <v>#N/A</v>
      </c>
    </row>
    <row r="286" spans="1:23" x14ac:dyDescent="0.25">
      <c r="A286" s="16" t="s">
        <v>484</v>
      </c>
      <c r="B286" s="33">
        <v>6</v>
      </c>
      <c r="C286" s="41" t="str">
        <f t="shared" si="63"/>
        <v>Finn Lagdon</v>
      </c>
      <c r="D286" s="41">
        <f>IF(A286="","",VLOOKUP($A280,IF(LEN(A286)=2,FSB,FSA),VLOOKUP(LEFT(A286,1),Fteams,7,FALSE),FALSE))</f>
        <v>0</v>
      </c>
      <c r="E286" s="41" t="str">
        <f t="shared" si="64"/>
        <v>Worthing</v>
      </c>
      <c r="F286" s="21" t="s">
        <v>603</v>
      </c>
      <c r="G286" s="31">
        <v>6</v>
      </c>
      <c r="H286" s="24"/>
      <c r="I286" s="8" t="str">
        <f t="shared" si="65"/>
        <v/>
      </c>
      <c r="J286" s="8" t="str">
        <f t="shared" si="65"/>
        <v/>
      </c>
      <c r="K286" s="8" t="str">
        <f t="shared" si="65"/>
        <v/>
      </c>
      <c r="L286" s="8" t="str">
        <f t="shared" si="65"/>
        <v/>
      </c>
      <c r="M286" s="8" t="str">
        <f t="shared" si="65"/>
        <v/>
      </c>
      <c r="N286" s="8" t="str">
        <f t="shared" si="65"/>
        <v/>
      </c>
      <c r="O286" s="8" t="str">
        <f t="shared" si="65"/>
        <v/>
      </c>
      <c r="P286" s="8">
        <f t="shared" si="65"/>
        <v>6</v>
      </c>
      <c r="Q286" s="8" t="str">
        <f t="shared" si="65"/>
        <v/>
      </c>
      <c r="R286" s="8" t="str">
        <f t="shared" si="65"/>
        <v/>
      </c>
      <c r="S286" s="8" t="str">
        <f t="shared" si="65"/>
        <v/>
      </c>
      <c r="T286" s="8" t="str">
        <f t="shared" si="65"/>
        <v/>
      </c>
      <c r="U286" s="8"/>
      <c r="V286" s="2"/>
      <c r="W286" s="13" t="str">
        <f>IF(F261="","",IF(F261-VLOOKUP($A253,AWstandards,VLOOKUP(D261,Age,2,FALSE),FALSE)&lt;0,"","aw"))</f>
        <v/>
      </c>
    </row>
    <row r="287" spans="1:23" x14ac:dyDescent="0.25">
      <c r="A287" s="16" t="s">
        <v>440</v>
      </c>
      <c r="B287" s="33">
        <v>7</v>
      </c>
      <c r="C287" s="41" t="str">
        <f t="shared" si="63"/>
        <v>Rainbow Love</v>
      </c>
      <c r="D287" s="41">
        <f>IF(A287="","",VLOOKUP($A280,IF(LEN(A287)=2,FSB,FSA),VLOOKUP(LEFT(A287,1),Fteams,7,FALSE),FALSE))</f>
        <v>0</v>
      </c>
      <c r="E287" s="41" t="str">
        <f t="shared" si="64"/>
        <v>Lewes</v>
      </c>
      <c r="F287" s="21" t="s">
        <v>604</v>
      </c>
      <c r="G287" s="31">
        <v>5</v>
      </c>
      <c r="H287" s="24"/>
      <c r="I287" s="8" t="str">
        <f t="shared" si="65"/>
        <v/>
      </c>
      <c r="J287" s="8" t="str">
        <f t="shared" si="65"/>
        <v/>
      </c>
      <c r="K287" s="8" t="str">
        <f t="shared" si="65"/>
        <v/>
      </c>
      <c r="L287" s="8" t="str">
        <f t="shared" si="65"/>
        <v/>
      </c>
      <c r="M287" s="8" t="str">
        <f t="shared" si="65"/>
        <v/>
      </c>
      <c r="N287" s="8" t="str">
        <f t="shared" si="65"/>
        <v/>
      </c>
      <c r="O287" s="8">
        <f t="shared" si="65"/>
        <v>5</v>
      </c>
      <c r="P287" s="8" t="str">
        <f t="shared" si="65"/>
        <v/>
      </c>
      <c r="Q287" s="8" t="str">
        <f t="shared" si="65"/>
        <v/>
      </c>
      <c r="R287" s="8" t="str">
        <f t="shared" si="65"/>
        <v/>
      </c>
      <c r="S287" s="8" t="str">
        <f t="shared" si="65"/>
        <v/>
      </c>
      <c r="T287" s="8" t="str">
        <f t="shared" si="65"/>
        <v/>
      </c>
      <c r="U287" s="8"/>
      <c r="V287" s="2"/>
      <c r="W287" s="13" t="str">
        <f>IF(F262="","",IF(F262-VLOOKUP($A253,AWstandards,VLOOKUP(D262,Age,2,FALSE),FALSE)&lt;0,"","aw"))</f>
        <v/>
      </c>
    </row>
    <row r="288" spans="1:23" x14ac:dyDescent="0.25">
      <c r="A288" s="16" t="s">
        <v>467</v>
      </c>
      <c r="B288" s="33">
        <v>8</v>
      </c>
      <c r="C288" s="41" t="str">
        <f t="shared" si="63"/>
        <v>Jack Diack</v>
      </c>
      <c r="D288" s="41">
        <f>IF(A288="","",VLOOKUP($A280,IF(LEN(A288)=2,FSB,FSA),VLOOKUP(LEFT(A288,1),Fteams,7,FALSE),FALSE))</f>
        <v>0</v>
      </c>
      <c r="E288" s="41" t="str">
        <f t="shared" si="64"/>
        <v>Haywards Heath</v>
      </c>
      <c r="F288" s="21" t="s">
        <v>605</v>
      </c>
      <c r="G288" s="31">
        <v>4</v>
      </c>
      <c r="H288" s="24"/>
      <c r="I288" s="8" t="str">
        <f t="shared" si="65"/>
        <v/>
      </c>
      <c r="J288" s="8" t="str">
        <f t="shared" si="65"/>
        <v/>
      </c>
      <c r="K288" s="8" t="str">
        <f t="shared" si="65"/>
        <v/>
      </c>
      <c r="L288" s="8" t="str">
        <f t="shared" si="65"/>
        <v/>
      </c>
      <c r="M288" s="8" t="str">
        <f t="shared" si="65"/>
        <v/>
      </c>
      <c r="N288" s="8" t="str">
        <f t="shared" si="65"/>
        <v/>
      </c>
      <c r="O288" s="8" t="str">
        <f t="shared" si="65"/>
        <v/>
      </c>
      <c r="P288" s="8" t="str">
        <f t="shared" si="65"/>
        <v/>
      </c>
      <c r="Q288" s="8">
        <f t="shared" si="65"/>
        <v>4</v>
      </c>
      <c r="R288" s="8" t="str">
        <f t="shared" si="65"/>
        <v/>
      </c>
      <c r="S288" s="8" t="str">
        <f t="shared" si="65"/>
        <v/>
      </c>
      <c r="T288" s="8" t="str">
        <f t="shared" si="65"/>
        <v/>
      </c>
      <c r="U288" s="8"/>
      <c r="V288" s="2"/>
      <c r="W288" s="13" t="str">
        <f>IF(F263="","",IF(F263-VLOOKUP($A253,AWstandards,VLOOKUP(D263,Age,2,FALSE),FALSE)&lt;0,"","aw"))</f>
        <v/>
      </c>
    </row>
    <row r="289" spans="1:23" hidden="1" x14ac:dyDescent="0.25">
      <c r="A289" s="16"/>
      <c r="B289" s="33">
        <v>9</v>
      </c>
      <c r="C289" s="41" t="str">
        <f t="shared" si="63"/>
        <v/>
      </c>
      <c r="D289" s="41" t="str">
        <f>IF(A289="","",VLOOKUP($A280,IF(LEN(A289)=2,FSB,FSA),VLOOKUP(LEFT(A289,1),Fteams,7,FALSE),FALSE))</f>
        <v/>
      </c>
      <c r="E289" s="41" t="str">
        <f t="shared" si="64"/>
        <v/>
      </c>
      <c r="F289" s="21"/>
      <c r="G289" s="31">
        <v>3</v>
      </c>
      <c r="H289" s="24"/>
      <c r="I289" s="8" t="str">
        <f t="shared" si="65"/>
        <v/>
      </c>
      <c r="J289" s="8" t="str">
        <f t="shared" si="65"/>
        <v/>
      </c>
      <c r="K289" s="8" t="str">
        <f t="shared" si="65"/>
        <v/>
      </c>
      <c r="L289" s="8" t="str">
        <f t="shared" si="65"/>
        <v/>
      </c>
      <c r="M289" s="8" t="str">
        <f t="shared" si="65"/>
        <v/>
      </c>
      <c r="N289" s="8" t="str">
        <f t="shared" si="65"/>
        <v/>
      </c>
      <c r="O289" s="8" t="str">
        <f t="shared" si="65"/>
        <v/>
      </c>
      <c r="P289" s="8" t="str">
        <f t="shared" si="65"/>
        <v/>
      </c>
      <c r="Q289" s="8" t="str">
        <f t="shared" si="65"/>
        <v/>
      </c>
      <c r="R289" s="8" t="str">
        <f t="shared" si="65"/>
        <v/>
      </c>
      <c r="S289" s="8" t="str">
        <f t="shared" si="65"/>
        <v/>
      </c>
      <c r="T289" s="8" t="str">
        <f t="shared" si="65"/>
        <v/>
      </c>
      <c r="U289" s="8"/>
      <c r="V289" s="2"/>
      <c r="W289" s="13" t="str">
        <f>IF(F264="","",IF(F264-VLOOKUP($A253,AWstandards,VLOOKUP(D264,Age,2,FALSE),FALSE)&lt;0,"","aw"))</f>
        <v/>
      </c>
    </row>
    <row r="290" spans="1:23" hidden="1" x14ac:dyDescent="0.25">
      <c r="A290" s="16"/>
      <c r="B290" s="33">
        <v>10</v>
      </c>
      <c r="C290" s="41" t="str">
        <f t="shared" si="63"/>
        <v/>
      </c>
      <c r="D290" s="41" t="str">
        <f>IF(A290="","",VLOOKUP($A280,IF(LEN(A290)=2,FSB,FSA),VLOOKUP(LEFT(A290,1),Fteams,7,FALSE),FALSE))</f>
        <v/>
      </c>
      <c r="E290" s="41" t="str">
        <f t="shared" si="64"/>
        <v/>
      </c>
      <c r="F290" s="21"/>
      <c r="G290" s="31">
        <v>2</v>
      </c>
      <c r="H290" s="24"/>
      <c r="I290" s="8" t="str">
        <f t="shared" si="65"/>
        <v/>
      </c>
      <c r="J290" s="8" t="str">
        <f t="shared" si="65"/>
        <v/>
      </c>
      <c r="K290" s="8" t="str">
        <f t="shared" si="65"/>
        <v/>
      </c>
      <c r="L290" s="8" t="str">
        <f t="shared" si="65"/>
        <v/>
      </c>
      <c r="M290" s="8" t="str">
        <f t="shared" si="65"/>
        <v/>
      </c>
      <c r="N290" s="8" t="str">
        <f t="shared" si="65"/>
        <v/>
      </c>
      <c r="O290" s="8" t="str">
        <f t="shared" si="65"/>
        <v/>
      </c>
      <c r="P290" s="8" t="str">
        <f t="shared" si="65"/>
        <v/>
      </c>
      <c r="Q290" s="8" t="str">
        <f t="shared" si="65"/>
        <v/>
      </c>
      <c r="R290" s="8" t="str">
        <f t="shared" si="65"/>
        <v/>
      </c>
      <c r="S290" s="8" t="str">
        <f t="shared" si="65"/>
        <v/>
      </c>
      <c r="T290" s="8" t="str">
        <f t="shared" si="65"/>
        <v/>
      </c>
      <c r="U290" s="8"/>
      <c r="V290" s="2"/>
      <c r="W290" s="13" t="str">
        <f>IF(F265="","",IF(F265-VLOOKUP($A253,AWstandards,VLOOKUP(D265,Age,2,FALSE),FALSE)&lt;0,"","aw"))</f>
        <v/>
      </c>
    </row>
    <row r="291" spans="1:23" hidden="1" x14ac:dyDescent="0.25">
      <c r="A291" s="16"/>
      <c r="B291" s="33">
        <v>11</v>
      </c>
      <c r="C291" s="41" t="str">
        <f t="shared" si="63"/>
        <v/>
      </c>
      <c r="D291" s="41" t="str">
        <f>IF(A291="","",VLOOKUP($A280,IF(LEN(A291)=2,FSB,FSA),VLOOKUP(LEFT(A291,1),Fteams,7,FALSE),FALSE))</f>
        <v/>
      </c>
      <c r="E291" s="41" t="str">
        <f t="shared" si="64"/>
        <v/>
      </c>
      <c r="F291" s="21"/>
      <c r="G291" s="31">
        <v>1</v>
      </c>
      <c r="H291" s="24"/>
      <c r="I291" s="8" t="str">
        <f t="shared" si="65"/>
        <v/>
      </c>
      <c r="J291" s="8" t="str">
        <f t="shared" si="65"/>
        <v/>
      </c>
      <c r="K291" s="8" t="str">
        <f t="shared" si="65"/>
        <v/>
      </c>
      <c r="L291" s="8" t="str">
        <f t="shared" si="65"/>
        <v/>
      </c>
      <c r="M291" s="8" t="str">
        <f t="shared" si="65"/>
        <v/>
      </c>
      <c r="N291" s="8" t="str">
        <f t="shared" si="65"/>
        <v/>
      </c>
      <c r="O291" s="8" t="str">
        <f t="shared" si="65"/>
        <v/>
      </c>
      <c r="P291" s="8" t="str">
        <f t="shared" si="65"/>
        <v/>
      </c>
      <c r="Q291" s="8" t="str">
        <f t="shared" si="65"/>
        <v/>
      </c>
      <c r="R291" s="8" t="str">
        <f t="shared" si="65"/>
        <v/>
      </c>
      <c r="S291" s="8" t="str">
        <f t="shared" si="65"/>
        <v/>
      </c>
      <c r="T291" s="8" t="str">
        <f t="shared" si="65"/>
        <v/>
      </c>
      <c r="U291" s="8"/>
      <c r="V291" s="2"/>
      <c r="W291" s="13" t="str">
        <f>IF(F266="","",IF(F266-VLOOKUP($A253,AWstandards,VLOOKUP(D266,Age,2,FALSE),FALSE)&lt;0,"","aw"))</f>
        <v/>
      </c>
    </row>
    <row r="292" spans="1:23" hidden="1" x14ac:dyDescent="0.25">
      <c r="A292" s="16"/>
      <c r="B292" s="33">
        <v>12</v>
      </c>
      <c r="C292" s="41" t="str">
        <f t="shared" si="63"/>
        <v/>
      </c>
      <c r="D292" s="41" t="str">
        <f>IF(A292="","",VLOOKUP($A280,IF(LEN(A292)=2,FSB,FSA),VLOOKUP(LEFT(A292,1),Fteams,7,FALSE),FALSE))</f>
        <v/>
      </c>
      <c r="E292" s="41" t="str">
        <f t="shared" si="64"/>
        <v/>
      </c>
      <c r="F292" s="21"/>
      <c r="G292" s="31">
        <f>IF(Dec!$G$2-11&lt;0,0,Dec!$G$2-11)</f>
        <v>0</v>
      </c>
      <c r="H292" s="24"/>
      <c r="I292" s="8" t="str">
        <f t="shared" si="65"/>
        <v/>
      </c>
      <c r="J292" s="8" t="str">
        <f t="shared" si="65"/>
        <v/>
      </c>
      <c r="K292" s="8" t="str">
        <f t="shared" si="65"/>
        <v/>
      </c>
      <c r="L292" s="8" t="str">
        <f t="shared" si="65"/>
        <v/>
      </c>
      <c r="M292" s="8" t="str">
        <f t="shared" si="65"/>
        <v/>
      </c>
      <c r="N292" s="8" t="str">
        <f t="shared" si="65"/>
        <v/>
      </c>
      <c r="O292" s="8" t="str">
        <f t="shared" si="65"/>
        <v/>
      </c>
      <c r="P292" s="8" t="str">
        <f t="shared" si="65"/>
        <v/>
      </c>
      <c r="Q292" s="8" t="str">
        <f t="shared" si="65"/>
        <v/>
      </c>
      <c r="R292" s="8" t="str">
        <f t="shared" si="65"/>
        <v/>
      </c>
      <c r="S292" s="8" t="str">
        <f t="shared" si="65"/>
        <v/>
      </c>
      <c r="T292" s="8" t="str">
        <f t="shared" si="65"/>
        <v/>
      </c>
      <c r="U292" s="8">
        <f>(Dec!$G$2+1)*Dec!$G$2/2-SUM(I281:T292)</f>
        <v>6</v>
      </c>
      <c r="V292" s="2"/>
      <c r="W292" s="2"/>
    </row>
    <row r="293" spans="1:23" ht="13" x14ac:dyDescent="0.3">
      <c r="A293" s="15" t="s">
        <v>3</v>
      </c>
      <c r="B293" s="29"/>
      <c r="C293" s="42" t="s">
        <v>69</v>
      </c>
      <c r="D293" s="4"/>
      <c r="E293" s="13"/>
      <c r="F293" s="19"/>
      <c r="G293" s="27"/>
      <c r="H293" s="24"/>
      <c r="I293" s="8" t="str">
        <f t="shared" ref="I293:T293" si="66">IF($A268="","",IF(LEFT($A268,1)=I$19,$G268,""))</f>
        <v/>
      </c>
      <c r="J293" s="8" t="str">
        <f t="shared" si="66"/>
        <v/>
      </c>
      <c r="K293" s="8" t="str">
        <f t="shared" si="66"/>
        <v/>
      </c>
      <c r="L293" s="8" t="str">
        <f t="shared" si="66"/>
        <v/>
      </c>
      <c r="M293" s="8">
        <f t="shared" si="66"/>
        <v>11</v>
      </c>
      <c r="N293" s="8" t="str">
        <f t="shared" si="66"/>
        <v/>
      </c>
      <c r="O293" s="8" t="str">
        <f t="shared" si="66"/>
        <v/>
      </c>
      <c r="P293" s="8" t="str">
        <f t="shared" si="66"/>
        <v/>
      </c>
      <c r="Q293" s="8" t="str">
        <f t="shared" si="66"/>
        <v/>
      </c>
      <c r="R293" s="8" t="str">
        <f t="shared" si="66"/>
        <v/>
      </c>
      <c r="S293" s="8" t="str">
        <f t="shared" si="66"/>
        <v/>
      </c>
      <c r="T293" s="8" t="str">
        <f t="shared" si="66"/>
        <v/>
      </c>
      <c r="U293" s="8"/>
      <c r="V293" s="2" t="s">
        <v>17</v>
      </c>
      <c r="W293" s="13" t="e">
        <f>IF(F268="","",IF(F268-VLOOKUP($A267,AWstandards,VLOOKUP(D268,Age,2,FALSE),FALSE)&lt;0,"","aw"))</f>
        <v>#N/A</v>
      </c>
    </row>
    <row r="294" spans="1:23" x14ac:dyDescent="0.25">
      <c r="A294" s="16" t="s">
        <v>470</v>
      </c>
      <c r="B294" s="33">
        <v>1</v>
      </c>
      <c r="C294" s="41" t="str">
        <f t="shared" ref="C294:C305" si="67">IF(A294="","",VLOOKUP($A$293,IF(LEN(A294)=2,FSB,FSA),VLOOKUP(LEFT(A294,1),Fteams,6,FALSE),FALSE))</f>
        <v>Ted Messer</v>
      </c>
      <c r="D294" s="41">
        <f>IF(A294="","",VLOOKUP($A293,IF(LEN(A294)=2,FSB,FSA),VLOOKUP(LEFT(A294,1),Fteams,7,FALSE),FALSE))</f>
        <v>0</v>
      </c>
      <c r="E294" s="41" t="str">
        <f t="shared" ref="E294:E305" si="68">IF(A294="","",VLOOKUP(LEFT(A294,1),Fteams,2,FALSE))</f>
        <v>Eastbourne</v>
      </c>
      <c r="F294" s="21" t="s">
        <v>606</v>
      </c>
      <c r="G294" s="31">
        <v>11</v>
      </c>
      <c r="H294" s="24"/>
      <c r="I294" s="8" t="str">
        <f t="shared" si="65"/>
        <v/>
      </c>
      <c r="J294" s="8" t="str">
        <f t="shared" si="65"/>
        <v/>
      </c>
      <c r="K294" s="8" t="str">
        <f t="shared" si="65"/>
        <v/>
      </c>
      <c r="L294" s="8" t="str">
        <f t="shared" si="65"/>
        <v/>
      </c>
      <c r="M294" s="8">
        <f t="shared" si="65"/>
        <v>11</v>
      </c>
      <c r="N294" s="8" t="str">
        <f t="shared" si="65"/>
        <v/>
      </c>
      <c r="O294" s="8" t="str">
        <f t="shared" si="65"/>
        <v/>
      </c>
      <c r="P294" s="8" t="str">
        <f t="shared" si="65"/>
        <v/>
      </c>
      <c r="Q294" s="8" t="str">
        <f t="shared" si="65"/>
        <v/>
      </c>
      <c r="R294" s="8" t="str">
        <f t="shared" si="65"/>
        <v/>
      </c>
      <c r="S294" s="8" t="str">
        <f t="shared" si="65"/>
        <v/>
      </c>
      <c r="T294" s="8" t="str">
        <f t="shared" si="65"/>
        <v/>
      </c>
      <c r="U294" s="8"/>
      <c r="V294" s="2"/>
      <c r="W294" s="13" t="e">
        <f>IF(F269="","",IF(F269-VLOOKUP($A267,AWstandards,VLOOKUP(D269,Age,2,FALSE),FALSE)&lt;0,"","aw"))</f>
        <v>#N/A</v>
      </c>
    </row>
    <row r="295" spans="1:23" x14ac:dyDescent="0.25">
      <c r="A295" s="16" t="s">
        <v>450</v>
      </c>
      <c r="B295" s="33">
        <v>2</v>
      </c>
      <c r="C295" s="41" t="str">
        <f t="shared" si="67"/>
        <v>Arthur Rogers</v>
      </c>
      <c r="D295" s="41">
        <f>IF(A295="","",VLOOKUP($A293,IF(LEN(A295)=2,FSB,FSA),VLOOKUP(LEFT(A295,1),Fteams,7,FALSE),FALSE))</f>
        <v>0</v>
      </c>
      <c r="E295" s="41" t="str">
        <f t="shared" si="68"/>
        <v>Brighton &amp; Hove</v>
      </c>
      <c r="F295" s="21" t="s">
        <v>607</v>
      </c>
      <c r="G295" s="31">
        <v>10</v>
      </c>
      <c r="H295" s="24"/>
      <c r="I295" s="8" t="str">
        <f t="shared" si="65"/>
        <v/>
      </c>
      <c r="J295" s="8">
        <f t="shared" si="65"/>
        <v>10</v>
      </c>
      <c r="K295" s="8" t="str">
        <f t="shared" si="65"/>
        <v/>
      </c>
      <c r="L295" s="8" t="str">
        <f t="shared" si="65"/>
        <v/>
      </c>
      <c r="M295" s="8" t="str">
        <f t="shared" si="65"/>
        <v/>
      </c>
      <c r="N295" s="8" t="str">
        <f t="shared" si="65"/>
        <v/>
      </c>
      <c r="O295" s="8" t="str">
        <f t="shared" si="65"/>
        <v/>
      </c>
      <c r="P295" s="8" t="str">
        <f t="shared" si="65"/>
        <v/>
      </c>
      <c r="Q295" s="8" t="str">
        <f t="shared" si="65"/>
        <v/>
      </c>
      <c r="R295" s="8" t="str">
        <f t="shared" si="65"/>
        <v/>
      </c>
      <c r="S295" s="8" t="str">
        <f t="shared" si="65"/>
        <v/>
      </c>
      <c r="T295" s="8" t="str">
        <f t="shared" si="65"/>
        <v/>
      </c>
      <c r="U295" s="8"/>
      <c r="V295" s="2"/>
      <c r="W295" s="13" t="e">
        <f>IF(F270="","",IF(F270-VLOOKUP($A267,AWstandards,VLOOKUP(D270,Age,2,FALSE),FALSE)&lt;0,"","aw"))</f>
        <v>#N/A</v>
      </c>
    </row>
    <row r="296" spans="1:23" x14ac:dyDescent="0.25">
      <c r="A296" s="16" t="s">
        <v>449</v>
      </c>
      <c r="B296" s="33">
        <v>3</v>
      </c>
      <c r="C296" s="41" t="str">
        <f t="shared" si="67"/>
        <v>Freddie Gay</v>
      </c>
      <c r="D296" s="41">
        <f>IF(A296="","",VLOOKUP($A293,IF(LEN(A296)=2,FSB,FSA),VLOOKUP(LEFT(A296,1),Fteams,7,FALSE),FALSE))</f>
        <v>0</v>
      </c>
      <c r="E296" s="41" t="str">
        <f t="shared" si="68"/>
        <v>Chichester</v>
      </c>
      <c r="F296" s="21" t="s">
        <v>608</v>
      </c>
      <c r="G296" s="31">
        <v>9</v>
      </c>
      <c r="H296" s="24"/>
      <c r="I296" s="8" t="str">
        <f t="shared" si="65"/>
        <v/>
      </c>
      <c r="J296" s="8" t="str">
        <f t="shared" si="65"/>
        <v/>
      </c>
      <c r="K296" s="8" t="str">
        <f t="shared" si="65"/>
        <v/>
      </c>
      <c r="L296" s="8">
        <f t="shared" si="65"/>
        <v>9</v>
      </c>
      <c r="M296" s="8" t="str">
        <f t="shared" si="65"/>
        <v/>
      </c>
      <c r="N296" s="8" t="str">
        <f t="shared" si="65"/>
        <v/>
      </c>
      <c r="O296" s="8" t="str">
        <f t="shared" si="65"/>
        <v/>
      </c>
      <c r="P296" s="8" t="str">
        <f t="shared" si="65"/>
        <v/>
      </c>
      <c r="Q296" s="8" t="str">
        <f t="shared" si="65"/>
        <v/>
      </c>
      <c r="R296" s="8" t="str">
        <f t="shared" si="65"/>
        <v/>
      </c>
      <c r="S296" s="8" t="str">
        <f t="shared" si="65"/>
        <v/>
      </c>
      <c r="T296" s="8" t="str">
        <f t="shared" si="65"/>
        <v/>
      </c>
      <c r="U296" s="8"/>
      <c r="V296" s="2"/>
      <c r="W296" s="13" t="e">
        <f>IF(F271="","",IF(F271-VLOOKUP($A267,AWstandards,VLOOKUP(D271,Age,2,FALSE),FALSE)&lt;0,"","aw"))</f>
        <v>#N/A</v>
      </c>
    </row>
    <row r="297" spans="1:23" x14ac:dyDescent="0.25">
      <c r="A297" s="16" t="s">
        <v>495</v>
      </c>
      <c r="B297" s="33">
        <v>4</v>
      </c>
      <c r="C297" s="41" t="str">
        <f t="shared" si="67"/>
        <v>Zeki Ruso</v>
      </c>
      <c r="D297" s="41">
        <f>IF(A297="","",VLOOKUP($A293,IF(LEN(A297)=2,FSB,FSA),VLOOKUP(LEFT(A297,1),Fteams,7,FALSE),FALSE))</f>
        <v>0</v>
      </c>
      <c r="E297" s="41" t="str">
        <f t="shared" si="68"/>
        <v>Worthing</v>
      </c>
      <c r="F297" s="21" t="s">
        <v>609</v>
      </c>
      <c r="G297" s="31">
        <v>8</v>
      </c>
      <c r="H297" s="24"/>
      <c r="I297" s="8" t="str">
        <f t="shared" ref="I297:T305" si="69">IF($A297="","",IF(LEFT($A297,1)=I$19,$G297,""))</f>
        <v/>
      </c>
      <c r="J297" s="8" t="str">
        <f t="shared" si="69"/>
        <v/>
      </c>
      <c r="K297" s="8" t="str">
        <f t="shared" si="69"/>
        <v/>
      </c>
      <c r="L297" s="8" t="str">
        <f t="shared" si="69"/>
        <v/>
      </c>
      <c r="M297" s="8" t="str">
        <f t="shared" si="69"/>
        <v/>
      </c>
      <c r="N297" s="8" t="str">
        <f t="shared" si="69"/>
        <v/>
      </c>
      <c r="O297" s="8" t="str">
        <f t="shared" si="69"/>
        <v/>
      </c>
      <c r="P297" s="8">
        <f t="shared" si="69"/>
        <v>8</v>
      </c>
      <c r="Q297" s="8" t="str">
        <f t="shared" si="69"/>
        <v/>
      </c>
      <c r="R297" s="8" t="str">
        <f t="shared" si="69"/>
        <v/>
      </c>
      <c r="S297" s="8" t="str">
        <f t="shared" si="69"/>
        <v/>
      </c>
      <c r="T297" s="8" t="str">
        <f t="shared" si="69"/>
        <v/>
      </c>
      <c r="U297" s="8"/>
      <c r="V297" s="2"/>
      <c r="W297" s="13" t="e">
        <f>IF(F272="","",IF(F272-VLOOKUP($A267,AWstandards,VLOOKUP(D272,Age,2,FALSE),FALSE)&lt;0,"","aw"))</f>
        <v>#N/A</v>
      </c>
    </row>
    <row r="298" spans="1:23" x14ac:dyDescent="0.25">
      <c r="A298" s="16" t="s">
        <v>435</v>
      </c>
      <c r="B298" s="33">
        <v>5</v>
      </c>
      <c r="C298" s="41" t="str">
        <f t="shared" si="67"/>
        <v>Arlo Betts</v>
      </c>
      <c r="D298" s="41">
        <f>IF(A298="","",VLOOKUP($A293,IF(LEN(A298)=2,FSB,FSA),VLOOKUP(LEFT(A298,1),Fteams,7,FALSE),FALSE))</f>
        <v>0</v>
      </c>
      <c r="E298" s="41" t="str">
        <f t="shared" si="68"/>
        <v>Crawley</v>
      </c>
      <c r="F298" s="21" t="s">
        <v>604</v>
      </c>
      <c r="G298" s="31">
        <v>7</v>
      </c>
      <c r="H298" s="24"/>
      <c r="I298" s="8" t="str">
        <f t="shared" si="69"/>
        <v/>
      </c>
      <c r="J298" s="8" t="str">
        <f t="shared" si="69"/>
        <v/>
      </c>
      <c r="K298" s="8">
        <f t="shared" si="69"/>
        <v>7</v>
      </c>
      <c r="L298" s="8" t="str">
        <f t="shared" si="69"/>
        <v/>
      </c>
      <c r="M298" s="8" t="str">
        <f t="shared" si="69"/>
        <v/>
      </c>
      <c r="N298" s="8" t="str">
        <f t="shared" si="69"/>
        <v/>
      </c>
      <c r="O298" s="8" t="str">
        <f t="shared" si="69"/>
        <v/>
      </c>
      <c r="P298" s="8" t="str">
        <f t="shared" si="69"/>
        <v/>
      </c>
      <c r="Q298" s="8" t="str">
        <f t="shared" si="69"/>
        <v/>
      </c>
      <c r="R298" s="8" t="str">
        <f t="shared" si="69"/>
        <v/>
      </c>
      <c r="S298" s="8" t="str">
        <f t="shared" si="69"/>
        <v/>
      </c>
      <c r="T298" s="8" t="str">
        <f t="shared" si="69"/>
        <v/>
      </c>
      <c r="U298" s="8"/>
      <c r="V298" s="2"/>
      <c r="W298" s="13" t="str">
        <f>IF(F273="","",IF(F273-VLOOKUP($A267,AWstandards,VLOOKUP(D273,Age,2,FALSE),FALSE)&lt;0,"","aw"))</f>
        <v/>
      </c>
    </row>
    <row r="299" spans="1:23" hidden="1" x14ac:dyDescent="0.25">
      <c r="A299" s="16"/>
      <c r="B299" s="33">
        <v>6</v>
      </c>
      <c r="C299" s="41" t="str">
        <f t="shared" si="67"/>
        <v/>
      </c>
      <c r="D299" s="41" t="str">
        <f>IF(A299="","",VLOOKUP($A293,IF(LEN(A299)=2,FSB,FSA),VLOOKUP(LEFT(A299,1),Fteams,7,FALSE),FALSE))</f>
        <v/>
      </c>
      <c r="E299" s="41" t="str">
        <f t="shared" si="68"/>
        <v/>
      </c>
      <c r="F299" s="21"/>
      <c r="G299" s="31">
        <v>6</v>
      </c>
      <c r="H299" s="24"/>
      <c r="I299" s="8" t="str">
        <f t="shared" si="69"/>
        <v/>
      </c>
      <c r="J299" s="8" t="str">
        <f t="shared" si="69"/>
        <v/>
      </c>
      <c r="K299" s="8" t="str">
        <f t="shared" si="69"/>
        <v/>
      </c>
      <c r="L299" s="8" t="str">
        <f t="shared" si="69"/>
        <v/>
      </c>
      <c r="M299" s="8" t="str">
        <f t="shared" si="69"/>
        <v/>
      </c>
      <c r="N299" s="8" t="str">
        <f t="shared" si="69"/>
        <v/>
      </c>
      <c r="O299" s="8" t="str">
        <f t="shared" si="69"/>
        <v/>
      </c>
      <c r="P299" s="8" t="str">
        <f t="shared" si="69"/>
        <v/>
      </c>
      <c r="Q299" s="8" t="str">
        <f t="shared" si="69"/>
        <v/>
      </c>
      <c r="R299" s="8" t="str">
        <f t="shared" si="69"/>
        <v/>
      </c>
      <c r="S299" s="8" t="str">
        <f t="shared" si="69"/>
        <v/>
      </c>
      <c r="T299" s="8" t="str">
        <f t="shared" si="69"/>
        <v/>
      </c>
      <c r="U299" s="8"/>
      <c r="V299" s="2"/>
      <c r="W299" s="13" t="str">
        <f>IF(F274="","",IF(F274-VLOOKUP($A267,AWstandards,VLOOKUP(D274,Age,2,FALSE),FALSE)&lt;0,"","aw"))</f>
        <v/>
      </c>
    </row>
    <row r="300" spans="1:23" hidden="1" x14ac:dyDescent="0.25">
      <c r="A300" s="16"/>
      <c r="B300" s="33">
        <v>7</v>
      </c>
      <c r="C300" s="41" t="str">
        <f t="shared" si="67"/>
        <v/>
      </c>
      <c r="D300" s="41" t="str">
        <f>IF(A300="","",VLOOKUP($A293,IF(LEN(A300)=2,FSB,FSA),VLOOKUP(LEFT(A300,1),Fteams,7,FALSE),FALSE))</f>
        <v/>
      </c>
      <c r="E300" s="41" t="str">
        <f t="shared" si="68"/>
        <v/>
      </c>
      <c r="F300" s="21"/>
      <c r="G300" s="31">
        <v>5</v>
      </c>
      <c r="H300" s="24"/>
      <c r="I300" s="8" t="str">
        <f t="shared" si="69"/>
        <v/>
      </c>
      <c r="J300" s="8" t="str">
        <f t="shared" si="69"/>
        <v/>
      </c>
      <c r="K300" s="8" t="str">
        <f t="shared" si="69"/>
        <v/>
      </c>
      <c r="L300" s="8" t="str">
        <f t="shared" si="69"/>
        <v/>
      </c>
      <c r="M300" s="8" t="str">
        <f t="shared" si="69"/>
        <v/>
      </c>
      <c r="N300" s="8" t="str">
        <f t="shared" si="69"/>
        <v/>
      </c>
      <c r="O300" s="8" t="str">
        <f t="shared" si="69"/>
        <v/>
      </c>
      <c r="P300" s="8" t="str">
        <f t="shared" si="69"/>
        <v/>
      </c>
      <c r="Q300" s="8" t="str">
        <f t="shared" si="69"/>
        <v/>
      </c>
      <c r="R300" s="8" t="str">
        <f t="shared" si="69"/>
        <v/>
      </c>
      <c r="S300" s="8" t="str">
        <f t="shared" si="69"/>
        <v/>
      </c>
      <c r="T300" s="8" t="str">
        <f t="shared" si="69"/>
        <v/>
      </c>
      <c r="U300" s="8"/>
      <c r="V300" s="2"/>
      <c r="W300" s="13" t="str">
        <f>IF(F275="","",IF(F275-VLOOKUP($A267,AWstandards,VLOOKUP(D275,Age,2,FALSE),FALSE)&lt;0,"","aw"))</f>
        <v/>
      </c>
    </row>
    <row r="301" spans="1:23" hidden="1" x14ac:dyDescent="0.25">
      <c r="A301" s="16"/>
      <c r="B301" s="33">
        <v>8</v>
      </c>
      <c r="C301" s="41" t="str">
        <f t="shared" si="67"/>
        <v/>
      </c>
      <c r="D301" s="41" t="str">
        <f>IF(A301="","",VLOOKUP($A293,IF(LEN(A301)=2,FSB,FSA),VLOOKUP(LEFT(A301,1),Fteams,7,FALSE),FALSE))</f>
        <v/>
      </c>
      <c r="E301" s="41" t="str">
        <f t="shared" si="68"/>
        <v/>
      </c>
      <c r="F301" s="21"/>
      <c r="G301" s="31">
        <v>4</v>
      </c>
      <c r="H301" s="24"/>
      <c r="I301" s="8" t="str">
        <f t="shared" si="69"/>
        <v/>
      </c>
      <c r="J301" s="8" t="str">
        <f t="shared" si="69"/>
        <v/>
      </c>
      <c r="K301" s="8" t="str">
        <f t="shared" si="69"/>
        <v/>
      </c>
      <c r="L301" s="8" t="str">
        <f t="shared" si="69"/>
        <v/>
      </c>
      <c r="M301" s="8" t="str">
        <f t="shared" si="69"/>
        <v/>
      </c>
      <c r="N301" s="8" t="str">
        <f t="shared" si="69"/>
        <v/>
      </c>
      <c r="O301" s="8" t="str">
        <f t="shared" si="69"/>
        <v/>
      </c>
      <c r="P301" s="8" t="str">
        <f t="shared" si="69"/>
        <v/>
      </c>
      <c r="Q301" s="8" t="str">
        <f t="shared" si="69"/>
        <v/>
      </c>
      <c r="R301" s="8" t="str">
        <f t="shared" si="69"/>
        <v/>
      </c>
      <c r="S301" s="8" t="str">
        <f t="shared" si="69"/>
        <v/>
      </c>
      <c r="T301" s="8" t="str">
        <f t="shared" si="69"/>
        <v/>
      </c>
      <c r="U301" s="8"/>
      <c r="V301" s="2"/>
      <c r="W301" s="13" t="str">
        <f>IF(F276="","",IF(F276-VLOOKUP($A267,AWstandards,VLOOKUP(D276,Age,2,FALSE),FALSE)&lt;0,"","aw"))</f>
        <v/>
      </c>
    </row>
    <row r="302" spans="1:23" hidden="1" x14ac:dyDescent="0.25">
      <c r="A302" s="16"/>
      <c r="B302" s="33">
        <v>9</v>
      </c>
      <c r="C302" s="41" t="str">
        <f t="shared" si="67"/>
        <v/>
      </c>
      <c r="D302" s="41" t="str">
        <f>IF(A302="","",VLOOKUP($A293,IF(LEN(A302)=2,FSB,FSA),VLOOKUP(LEFT(A302,1),Fteams,7,FALSE),FALSE))</f>
        <v/>
      </c>
      <c r="E302" s="41" t="str">
        <f t="shared" si="68"/>
        <v/>
      </c>
      <c r="F302" s="21"/>
      <c r="G302" s="31">
        <v>3</v>
      </c>
      <c r="H302" s="24"/>
      <c r="I302" s="8" t="str">
        <f t="shared" si="69"/>
        <v/>
      </c>
      <c r="J302" s="8" t="str">
        <f t="shared" si="69"/>
        <v/>
      </c>
      <c r="K302" s="8" t="str">
        <f t="shared" si="69"/>
        <v/>
      </c>
      <c r="L302" s="8" t="str">
        <f t="shared" si="69"/>
        <v/>
      </c>
      <c r="M302" s="8" t="str">
        <f t="shared" si="69"/>
        <v/>
      </c>
      <c r="N302" s="8" t="str">
        <f t="shared" si="69"/>
        <v/>
      </c>
      <c r="O302" s="8" t="str">
        <f t="shared" si="69"/>
        <v/>
      </c>
      <c r="P302" s="8" t="str">
        <f t="shared" si="69"/>
        <v/>
      </c>
      <c r="Q302" s="8" t="str">
        <f t="shared" si="69"/>
        <v/>
      </c>
      <c r="R302" s="8" t="str">
        <f t="shared" si="69"/>
        <v/>
      </c>
      <c r="S302" s="8" t="str">
        <f t="shared" si="69"/>
        <v/>
      </c>
      <c r="T302" s="8" t="str">
        <f t="shared" si="69"/>
        <v/>
      </c>
      <c r="U302" s="8"/>
      <c r="V302" s="2"/>
      <c r="W302" s="13" t="str">
        <f>IF(F277="","",IF(F277-VLOOKUP($A267,AWstandards,VLOOKUP(D277,Age,2,FALSE),FALSE)&lt;0,"","aw"))</f>
        <v/>
      </c>
    </row>
    <row r="303" spans="1:23" hidden="1" x14ac:dyDescent="0.25">
      <c r="A303" s="16"/>
      <c r="B303" s="33">
        <v>10</v>
      </c>
      <c r="C303" s="41" t="str">
        <f t="shared" si="67"/>
        <v/>
      </c>
      <c r="D303" s="41" t="str">
        <f>IF(A303="","",VLOOKUP($A293,IF(LEN(A303)=2,FSB,FSA),VLOOKUP(LEFT(A303,1),Fteams,7,FALSE),FALSE))</f>
        <v/>
      </c>
      <c r="E303" s="41" t="str">
        <f t="shared" si="68"/>
        <v/>
      </c>
      <c r="F303" s="21"/>
      <c r="G303" s="31">
        <v>2</v>
      </c>
      <c r="H303" s="24"/>
      <c r="I303" s="8" t="str">
        <f t="shared" si="69"/>
        <v/>
      </c>
      <c r="J303" s="8" t="str">
        <f t="shared" si="69"/>
        <v/>
      </c>
      <c r="K303" s="8" t="str">
        <f t="shared" si="69"/>
        <v/>
      </c>
      <c r="L303" s="8" t="str">
        <f t="shared" si="69"/>
        <v/>
      </c>
      <c r="M303" s="8" t="str">
        <f t="shared" si="69"/>
        <v/>
      </c>
      <c r="N303" s="8" t="str">
        <f t="shared" si="69"/>
        <v/>
      </c>
      <c r="O303" s="8" t="str">
        <f t="shared" si="69"/>
        <v/>
      </c>
      <c r="P303" s="8" t="str">
        <f t="shared" si="69"/>
        <v/>
      </c>
      <c r="Q303" s="8" t="str">
        <f t="shared" si="69"/>
        <v/>
      </c>
      <c r="R303" s="8" t="str">
        <f t="shared" si="69"/>
        <v/>
      </c>
      <c r="S303" s="8" t="str">
        <f t="shared" si="69"/>
        <v/>
      </c>
      <c r="T303" s="8" t="str">
        <f t="shared" si="69"/>
        <v/>
      </c>
      <c r="U303" s="8"/>
      <c r="V303" s="2"/>
      <c r="W303" s="13" t="str">
        <f>IF(F278="","",IF(F278-VLOOKUP($A267,AWstandards,VLOOKUP(D278,Age,2,FALSE),FALSE)&lt;0,"","aw"))</f>
        <v/>
      </c>
    </row>
    <row r="304" spans="1:23" hidden="1" x14ac:dyDescent="0.25">
      <c r="A304" s="16"/>
      <c r="B304" s="33">
        <v>11</v>
      </c>
      <c r="C304" s="41" t="str">
        <f t="shared" si="67"/>
        <v/>
      </c>
      <c r="D304" s="41" t="str">
        <f>IF(A304="","",VLOOKUP($A293,IF(LEN(A304)=2,FSB,FSA),VLOOKUP(LEFT(A304,1),Fteams,7,FALSE),FALSE))</f>
        <v/>
      </c>
      <c r="E304" s="41" t="str">
        <f t="shared" si="68"/>
        <v/>
      </c>
      <c r="F304" s="21"/>
      <c r="G304" s="31">
        <v>1</v>
      </c>
      <c r="H304" s="24"/>
      <c r="I304" s="8" t="str">
        <f t="shared" si="69"/>
        <v/>
      </c>
      <c r="J304" s="8" t="str">
        <f t="shared" si="69"/>
        <v/>
      </c>
      <c r="K304" s="8" t="str">
        <f t="shared" si="69"/>
        <v/>
      </c>
      <c r="L304" s="8" t="str">
        <f t="shared" si="69"/>
        <v/>
      </c>
      <c r="M304" s="8" t="str">
        <f t="shared" si="69"/>
        <v/>
      </c>
      <c r="N304" s="8" t="str">
        <f t="shared" si="69"/>
        <v/>
      </c>
      <c r="O304" s="8" t="str">
        <f t="shared" si="69"/>
        <v/>
      </c>
      <c r="P304" s="8" t="str">
        <f t="shared" si="69"/>
        <v/>
      </c>
      <c r="Q304" s="8" t="str">
        <f t="shared" si="69"/>
        <v/>
      </c>
      <c r="R304" s="8" t="str">
        <f t="shared" si="69"/>
        <v/>
      </c>
      <c r="S304" s="8" t="str">
        <f t="shared" si="69"/>
        <v/>
      </c>
      <c r="T304" s="8" t="str">
        <f t="shared" si="69"/>
        <v/>
      </c>
      <c r="U304" s="8"/>
      <c r="V304" s="2"/>
      <c r="W304" s="13" t="str">
        <f>IF(F279="","",IF(F279-VLOOKUP($A267,AWstandards,VLOOKUP(D279,Age,2,FALSE),FALSE)&lt;0,"","aw"))</f>
        <v/>
      </c>
    </row>
    <row r="305" spans="1:23" hidden="1" x14ac:dyDescent="0.25">
      <c r="A305" s="16"/>
      <c r="B305" s="33">
        <v>12</v>
      </c>
      <c r="C305" s="41" t="str">
        <f t="shared" si="67"/>
        <v/>
      </c>
      <c r="D305" s="41" t="str">
        <f>IF(A305="","",VLOOKUP($A293,IF(LEN(A305)=2,FSB,FSA),VLOOKUP(LEFT(A305,1),Fteams,7,FALSE),FALSE))</f>
        <v/>
      </c>
      <c r="E305" s="41" t="str">
        <f t="shared" si="68"/>
        <v/>
      </c>
      <c r="F305" s="21"/>
      <c r="G305" s="31">
        <f>IF(Dec!$G$2-11&lt;0,0,Dec!$G$2-11)</f>
        <v>0</v>
      </c>
      <c r="H305" s="24"/>
      <c r="I305" s="8" t="str">
        <f t="shared" si="69"/>
        <v/>
      </c>
      <c r="J305" s="8" t="str">
        <f t="shared" si="69"/>
        <v/>
      </c>
      <c r="K305" s="8" t="str">
        <f t="shared" si="69"/>
        <v/>
      </c>
      <c r="L305" s="8" t="str">
        <f t="shared" si="69"/>
        <v/>
      </c>
      <c r="M305" s="8" t="str">
        <f t="shared" si="69"/>
        <v/>
      </c>
      <c r="N305" s="8" t="str">
        <f t="shared" si="69"/>
        <v/>
      </c>
      <c r="O305" s="8" t="str">
        <f t="shared" si="69"/>
        <v/>
      </c>
      <c r="P305" s="8" t="str">
        <f t="shared" si="69"/>
        <v/>
      </c>
      <c r="Q305" s="8" t="str">
        <f t="shared" si="69"/>
        <v/>
      </c>
      <c r="R305" s="8" t="str">
        <f t="shared" si="69"/>
        <v/>
      </c>
      <c r="S305" s="8" t="str">
        <f t="shared" si="69"/>
        <v/>
      </c>
      <c r="T305" s="8" t="str">
        <f t="shared" si="69"/>
        <v/>
      </c>
      <c r="U305" s="8">
        <f>(Dec!$G$2+1)*Dec!$G$2/2-SUM(I294:T305)</f>
        <v>21</v>
      </c>
      <c r="V305" s="2"/>
      <c r="W305" s="2"/>
    </row>
    <row r="306" spans="1:23" ht="13" x14ac:dyDescent="0.3">
      <c r="A306" s="15" t="s">
        <v>85</v>
      </c>
      <c r="B306" s="29"/>
      <c r="C306" s="42" t="s">
        <v>121</v>
      </c>
      <c r="D306" s="4"/>
      <c r="E306" s="13"/>
      <c r="F306" s="19"/>
      <c r="G306" s="27"/>
      <c r="I306" s="8" t="str">
        <f t="shared" ref="I306:T306" si="70">IF($A281="","",IF(LEFT($A281,1)=I$19,$G281,""))</f>
        <v/>
      </c>
      <c r="J306" s="8" t="str">
        <f t="shared" si="70"/>
        <v/>
      </c>
      <c r="K306" s="8">
        <f t="shared" si="70"/>
        <v>11</v>
      </c>
      <c r="L306" s="8" t="str">
        <f t="shared" si="70"/>
        <v/>
      </c>
      <c r="M306" s="8" t="str">
        <f t="shared" si="70"/>
        <v/>
      </c>
      <c r="N306" s="8" t="str">
        <f t="shared" si="70"/>
        <v/>
      </c>
      <c r="O306" s="8" t="str">
        <f t="shared" si="70"/>
        <v/>
      </c>
      <c r="P306" s="8" t="str">
        <f t="shared" si="70"/>
        <v/>
      </c>
      <c r="Q306" s="8" t="str">
        <f t="shared" si="70"/>
        <v/>
      </c>
      <c r="R306" s="8" t="str">
        <f t="shared" si="70"/>
        <v/>
      </c>
      <c r="S306" s="8" t="str">
        <f t="shared" si="70"/>
        <v/>
      </c>
      <c r="T306" s="8" t="str">
        <f t="shared" si="70"/>
        <v/>
      </c>
      <c r="U306" s="8"/>
      <c r="V306" s="2" t="s">
        <v>119</v>
      </c>
      <c r="W306" s="13" t="e">
        <f>IF(F281="","",IF(F281-VLOOKUP($A280,AWstandards,VLOOKUP(D281,Age,2,FALSE),FALSE)&lt;0,"","aw"))</f>
        <v>#N/A</v>
      </c>
    </row>
    <row r="307" spans="1:23" x14ac:dyDescent="0.25">
      <c r="A307" s="16" t="s">
        <v>484</v>
      </c>
      <c r="B307" s="33">
        <v>1</v>
      </c>
      <c r="C307" s="41" t="str">
        <f t="shared" ref="C307:C318" si="71">IF(A307="","",VLOOKUP($A$306,IF(LEN(A307)=2,FSB,FSA),VLOOKUP(LEFT(A307,1),Fteams,6,FALSE),FALSE))</f>
        <v>Zeki Ruso</v>
      </c>
      <c r="D307" s="41">
        <f>IF(A307="","",VLOOKUP($A306,IF(LEN(A307)=2,FSB,FSA),VLOOKUP(LEFT(A307,1),Fteams,7,FALSE),FALSE))</f>
        <v>0</v>
      </c>
      <c r="E307" s="41" t="str">
        <f t="shared" ref="E307:E318" si="72">IF(A307="","",VLOOKUP(LEFT(A307,1),Fteams,2,FALSE))</f>
        <v>Worthing</v>
      </c>
      <c r="F307" s="21" t="s">
        <v>485</v>
      </c>
      <c r="G307" s="31">
        <v>11</v>
      </c>
      <c r="I307" s="8" t="str">
        <f t="shared" ref="I307:T318" si="73">IF($A307="","",IF(LEFT($A307,1)=I$19,$G307,""))</f>
        <v/>
      </c>
      <c r="J307" s="8" t="str">
        <f t="shared" si="73"/>
        <v/>
      </c>
      <c r="K307" s="8" t="str">
        <f t="shared" si="73"/>
        <v/>
      </c>
      <c r="L307" s="8" t="str">
        <f t="shared" si="73"/>
        <v/>
      </c>
      <c r="M307" s="8" t="str">
        <f t="shared" si="73"/>
        <v/>
      </c>
      <c r="N307" s="8" t="str">
        <f t="shared" si="73"/>
        <v/>
      </c>
      <c r="O307" s="8" t="str">
        <f t="shared" si="73"/>
        <v/>
      </c>
      <c r="P307" s="8">
        <f t="shared" si="73"/>
        <v>11</v>
      </c>
      <c r="Q307" s="8" t="str">
        <f t="shared" si="73"/>
        <v/>
      </c>
      <c r="R307" s="8" t="str">
        <f t="shared" si="73"/>
        <v/>
      </c>
      <c r="S307" s="8" t="str">
        <f t="shared" si="73"/>
        <v/>
      </c>
      <c r="T307" s="8" t="str">
        <f t="shared" si="73"/>
        <v/>
      </c>
      <c r="U307" s="8"/>
      <c r="V307" s="2"/>
      <c r="W307" s="13" t="e">
        <f>IF(F282="","",IF(F282-VLOOKUP($A280,AWstandards,VLOOKUP(D282,Age,2,FALSE),FALSE)&lt;0,"","aw"))</f>
        <v>#N/A</v>
      </c>
    </row>
    <row r="308" spans="1:23" x14ac:dyDescent="0.25">
      <c r="A308" s="16" t="s">
        <v>449</v>
      </c>
      <c r="B308" s="33">
        <v>2</v>
      </c>
      <c r="C308" s="41" t="str">
        <f t="shared" si="71"/>
        <v>Freddie Gay</v>
      </c>
      <c r="D308" s="41">
        <f>IF(A308="","",VLOOKUP($A306,IF(LEN(A308)=2,FSB,FSA),VLOOKUP(LEFT(A308,1),Fteams,7,FALSE),FALSE))</f>
        <v>0</v>
      </c>
      <c r="E308" s="41" t="str">
        <f t="shared" si="72"/>
        <v>Chichester</v>
      </c>
      <c r="F308" s="21" t="s">
        <v>486</v>
      </c>
      <c r="G308" s="31">
        <v>10</v>
      </c>
      <c r="I308" s="8" t="str">
        <f t="shared" si="73"/>
        <v/>
      </c>
      <c r="J308" s="8" t="str">
        <f t="shared" si="73"/>
        <v/>
      </c>
      <c r="K308" s="8" t="str">
        <f t="shared" si="73"/>
        <v/>
      </c>
      <c r="L308" s="8">
        <f t="shared" si="73"/>
        <v>10</v>
      </c>
      <c r="M308" s="8" t="str">
        <f t="shared" si="73"/>
        <v/>
      </c>
      <c r="N308" s="8" t="str">
        <f t="shared" si="73"/>
        <v/>
      </c>
      <c r="O308" s="8" t="str">
        <f t="shared" si="73"/>
        <v/>
      </c>
      <c r="P308" s="8" t="str">
        <f t="shared" si="73"/>
        <v/>
      </c>
      <c r="Q308" s="8" t="str">
        <f t="shared" si="73"/>
        <v/>
      </c>
      <c r="R308" s="8" t="str">
        <f t="shared" si="73"/>
        <v/>
      </c>
      <c r="S308" s="8" t="str">
        <f t="shared" si="73"/>
        <v/>
      </c>
      <c r="T308" s="8" t="str">
        <f t="shared" si="73"/>
        <v/>
      </c>
      <c r="U308" s="8"/>
      <c r="V308" s="2"/>
      <c r="W308" s="13" t="e">
        <f>IF(F283="","",IF(F283-VLOOKUP($A280,AWstandards,VLOOKUP(D283,Age,2,FALSE),FALSE)&lt;0,"","aw"))</f>
        <v>#N/A</v>
      </c>
    </row>
    <row r="309" spans="1:23" x14ac:dyDescent="0.25">
      <c r="A309" s="16" t="s">
        <v>433</v>
      </c>
      <c r="B309" s="33">
        <v>3</v>
      </c>
      <c r="C309" s="41" t="str">
        <f t="shared" si="71"/>
        <v>Fletcher Howcroft</v>
      </c>
      <c r="D309" s="41">
        <f>IF(A309="","",VLOOKUP($A306,IF(LEN(A309)=2,FSB,FSA),VLOOKUP(LEFT(A309,1),Fteams,7,FALSE),FALSE))</f>
        <v>0</v>
      </c>
      <c r="E309" s="41" t="str">
        <f t="shared" si="72"/>
        <v>Eastbourne</v>
      </c>
      <c r="F309" s="21" t="s">
        <v>487</v>
      </c>
      <c r="G309" s="31">
        <v>9</v>
      </c>
      <c r="I309" s="8" t="str">
        <f t="shared" si="73"/>
        <v/>
      </c>
      <c r="J309" s="8" t="str">
        <f t="shared" si="73"/>
        <v/>
      </c>
      <c r="K309" s="8" t="str">
        <f t="shared" si="73"/>
        <v/>
      </c>
      <c r="L309" s="8" t="str">
        <f t="shared" si="73"/>
        <v/>
      </c>
      <c r="M309" s="8">
        <f t="shared" si="73"/>
        <v>9</v>
      </c>
      <c r="N309" s="8" t="str">
        <f t="shared" si="73"/>
        <v/>
      </c>
      <c r="O309" s="8" t="str">
        <f t="shared" si="73"/>
        <v/>
      </c>
      <c r="P309" s="8" t="str">
        <f t="shared" si="73"/>
        <v/>
      </c>
      <c r="Q309" s="8" t="str">
        <f t="shared" si="73"/>
        <v/>
      </c>
      <c r="R309" s="8" t="str">
        <f t="shared" si="73"/>
        <v/>
      </c>
      <c r="S309" s="8" t="str">
        <f t="shared" si="73"/>
        <v/>
      </c>
      <c r="T309" s="8" t="str">
        <f t="shared" si="73"/>
        <v/>
      </c>
      <c r="U309" s="8"/>
      <c r="V309" s="2"/>
      <c r="W309" s="13" t="e">
        <f>IF(F284="","",IF(F284-VLOOKUP($A280,AWstandards,VLOOKUP(D284,Age,2,FALSE),FALSE)&lt;0,"","aw"))</f>
        <v>#N/A</v>
      </c>
    </row>
    <row r="310" spans="1:23" ht="12" customHeight="1" x14ac:dyDescent="0.25">
      <c r="A310" s="16" t="s">
        <v>432</v>
      </c>
      <c r="B310" s="33">
        <v>4</v>
      </c>
      <c r="C310" s="41" t="str">
        <f t="shared" si="71"/>
        <v>Arlo Betts</v>
      </c>
      <c r="D310" s="41">
        <f>IF(A310="","",VLOOKUP($A306,IF(LEN(A310)=2,FSB,FSA),VLOOKUP(LEFT(A310,1),Fteams,7,FALSE),FALSE))</f>
        <v>0</v>
      </c>
      <c r="E310" s="41" t="str">
        <f t="shared" si="72"/>
        <v>Crawley</v>
      </c>
      <c r="F310" s="21" t="s">
        <v>488</v>
      </c>
      <c r="G310" s="31">
        <v>8</v>
      </c>
      <c r="I310" s="8" t="str">
        <f t="shared" si="73"/>
        <v/>
      </c>
      <c r="J310" s="8" t="str">
        <f t="shared" si="73"/>
        <v/>
      </c>
      <c r="K310" s="8">
        <f t="shared" si="73"/>
        <v>8</v>
      </c>
      <c r="L310" s="8" t="str">
        <f t="shared" si="73"/>
        <v/>
      </c>
      <c r="M310" s="8" t="str">
        <f t="shared" si="73"/>
        <v/>
      </c>
      <c r="N310" s="8" t="str">
        <f t="shared" si="73"/>
        <v/>
      </c>
      <c r="O310" s="8" t="str">
        <f t="shared" si="73"/>
        <v/>
      </c>
      <c r="P310" s="8" t="str">
        <f t="shared" si="73"/>
        <v/>
      </c>
      <c r="Q310" s="8" t="str">
        <f t="shared" si="73"/>
        <v/>
      </c>
      <c r="R310" s="8" t="str">
        <f t="shared" si="73"/>
        <v/>
      </c>
      <c r="S310" s="8" t="str">
        <f t="shared" si="73"/>
        <v/>
      </c>
      <c r="T310" s="8" t="str">
        <f t="shared" si="73"/>
        <v/>
      </c>
      <c r="U310" s="8"/>
      <c r="V310" s="2"/>
      <c r="W310" s="13" t="e">
        <f>IF(F285="","",IF(F285-VLOOKUP($A280,AWstandards,VLOOKUP(D285,Age,2,FALSE),FALSE)&lt;0,"","aw"))</f>
        <v>#N/A</v>
      </c>
    </row>
    <row r="311" spans="1:23" hidden="1" x14ac:dyDescent="0.25">
      <c r="A311" s="16"/>
      <c r="B311" s="33">
        <v>5</v>
      </c>
      <c r="C311" s="41" t="str">
        <f t="shared" si="71"/>
        <v/>
      </c>
      <c r="D311" s="41" t="str">
        <f>IF(A311="","",VLOOKUP($A306,IF(LEN(A311)=2,FSB,FSA),VLOOKUP(LEFT(A311,1),Fteams,7,FALSE),FALSE))</f>
        <v/>
      </c>
      <c r="E311" s="41" t="str">
        <f t="shared" si="72"/>
        <v/>
      </c>
      <c r="F311" s="21"/>
      <c r="G311" s="31">
        <v>7</v>
      </c>
      <c r="I311" s="8" t="str">
        <f t="shared" si="73"/>
        <v/>
      </c>
      <c r="J311" s="8" t="str">
        <f t="shared" si="73"/>
        <v/>
      </c>
      <c r="K311" s="8" t="str">
        <f t="shared" si="73"/>
        <v/>
      </c>
      <c r="L311" s="8" t="str">
        <f t="shared" si="73"/>
        <v/>
      </c>
      <c r="M311" s="8" t="str">
        <f t="shared" si="73"/>
        <v/>
      </c>
      <c r="N311" s="8" t="str">
        <f t="shared" si="73"/>
        <v/>
      </c>
      <c r="O311" s="8" t="str">
        <f t="shared" si="73"/>
        <v/>
      </c>
      <c r="P311" s="8" t="str">
        <f t="shared" si="73"/>
        <v/>
      </c>
      <c r="Q311" s="8" t="str">
        <f t="shared" si="73"/>
        <v/>
      </c>
      <c r="R311" s="8" t="str">
        <f t="shared" si="73"/>
        <v/>
      </c>
      <c r="S311" s="8" t="str">
        <f t="shared" si="73"/>
        <v/>
      </c>
      <c r="T311" s="8" t="str">
        <f t="shared" si="73"/>
        <v/>
      </c>
      <c r="U311" s="8"/>
      <c r="V311" s="2"/>
      <c r="W311" s="13" t="e">
        <f>IF(F286="","",IF(F286-VLOOKUP($A280,AWstandards,VLOOKUP(D286,Age,2,FALSE),FALSE)&lt;0,"","aw"))</f>
        <v>#N/A</v>
      </c>
    </row>
    <row r="312" spans="1:23" hidden="1" x14ac:dyDescent="0.25">
      <c r="A312" s="16"/>
      <c r="B312" s="33">
        <v>6</v>
      </c>
      <c r="C312" s="41" t="str">
        <f t="shared" si="71"/>
        <v/>
      </c>
      <c r="D312" s="41" t="str">
        <f>IF(A312="","",VLOOKUP($A306,IF(LEN(A312)=2,FSB,FSA),VLOOKUP(LEFT(A312,1),Fteams,7,FALSE),FALSE))</f>
        <v/>
      </c>
      <c r="E312" s="41" t="str">
        <f t="shared" si="72"/>
        <v/>
      </c>
      <c r="F312" s="21"/>
      <c r="G312" s="31">
        <v>6</v>
      </c>
      <c r="I312" s="8" t="str">
        <f t="shared" si="73"/>
        <v/>
      </c>
      <c r="J312" s="8" t="str">
        <f t="shared" si="73"/>
        <v/>
      </c>
      <c r="K312" s="8" t="str">
        <f t="shared" si="73"/>
        <v/>
      </c>
      <c r="L312" s="8" t="str">
        <f t="shared" si="73"/>
        <v/>
      </c>
      <c r="M312" s="8" t="str">
        <f t="shared" si="73"/>
        <v/>
      </c>
      <c r="N312" s="8" t="str">
        <f t="shared" si="73"/>
        <v/>
      </c>
      <c r="O312" s="8" t="str">
        <f t="shared" si="73"/>
        <v/>
      </c>
      <c r="P312" s="8" t="str">
        <f t="shared" si="73"/>
        <v/>
      </c>
      <c r="Q312" s="8" t="str">
        <f t="shared" si="73"/>
        <v/>
      </c>
      <c r="R312" s="8" t="str">
        <f t="shared" si="73"/>
        <v/>
      </c>
      <c r="S312" s="8" t="str">
        <f t="shared" si="73"/>
        <v/>
      </c>
      <c r="T312" s="8" t="str">
        <f t="shared" si="73"/>
        <v/>
      </c>
      <c r="U312" s="8"/>
      <c r="V312" s="2"/>
      <c r="W312" s="13" t="e">
        <f>IF(F287="","",IF(F287-VLOOKUP($A280,AWstandards,VLOOKUP(D287,Age,2,FALSE),FALSE)&lt;0,"","aw"))</f>
        <v>#N/A</v>
      </c>
    </row>
    <row r="313" spans="1:23" hidden="1" x14ac:dyDescent="0.25">
      <c r="A313" s="16"/>
      <c r="B313" s="33">
        <v>7</v>
      </c>
      <c r="C313" s="41" t="str">
        <f t="shared" si="71"/>
        <v/>
      </c>
      <c r="D313" s="41" t="str">
        <f>IF(A313="","",VLOOKUP($A306,IF(LEN(A313)=2,FSB,FSA),VLOOKUP(LEFT(A313,1),Fteams,7,FALSE),FALSE))</f>
        <v/>
      </c>
      <c r="E313" s="41" t="str">
        <f t="shared" si="72"/>
        <v/>
      </c>
      <c r="F313" s="21"/>
      <c r="G313" s="31">
        <v>5</v>
      </c>
      <c r="I313" s="8" t="str">
        <f t="shared" si="73"/>
        <v/>
      </c>
      <c r="J313" s="8" t="str">
        <f t="shared" si="73"/>
        <v/>
      </c>
      <c r="K313" s="8" t="str">
        <f t="shared" si="73"/>
        <v/>
      </c>
      <c r="L313" s="8" t="str">
        <f t="shared" si="73"/>
        <v/>
      </c>
      <c r="M313" s="8" t="str">
        <f t="shared" si="73"/>
        <v/>
      </c>
      <c r="N313" s="8" t="str">
        <f t="shared" si="73"/>
        <v/>
      </c>
      <c r="O313" s="8" t="str">
        <f t="shared" si="73"/>
        <v/>
      </c>
      <c r="P313" s="8" t="str">
        <f t="shared" si="73"/>
        <v/>
      </c>
      <c r="Q313" s="8" t="str">
        <f t="shared" si="73"/>
        <v/>
      </c>
      <c r="R313" s="8" t="str">
        <f t="shared" si="73"/>
        <v/>
      </c>
      <c r="S313" s="8" t="str">
        <f t="shared" si="73"/>
        <v/>
      </c>
      <c r="T313" s="8" t="str">
        <f t="shared" si="73"/>
        <v/>
      </c>
      <c r="U313" s="8"/>
      <c r="V313" s="2"/>
      <c r="W313" s="13" t="e">
        <f>IF(F288="","",IF(F288-VLOOKUP($A280,AWstandards,VLOOKUP(D288,Age,2,FALSE),FALSE)&lt;0,"","aw"))</f>
        <v>#N/A</v>
      </c>
    </row>
    <row r="314" spans="1:23" hidden="1" x14ac:dyDescent="0.25">
      <c r="A314" s="16"/>
      <c r="B314" s="33">
        <v>8</v>
      </c>
      <c r="C314" s="41" t="str">
        <f t="shared" si="71"/>
        <v/>
      </c>
      <c r="D314" s="41" t="str">
        <f>IF(A314="","",VLOOKUP($A306,IF(LEN(A314)=2,FSB,FSA),VLOOKUP(LEFT(A314,1),Fteams,7,FALSE),FALSE))</f>
        <v/>
      </c>
      <c r="E314" s="41" t="str">
        <f t="shared" si="72"/>
        <v/>
      </c>
      <c r="F314" s="21"/>
      <c r="G314" s="31">
        <v>4</v>
      </c>
      <c r="I314" s="8" t="str">
        <f t="shared" si="73"/>
        <v/>
      </c>
      <c r="J314" s="8" t="str">
        <f t="shared" si="73"/>
        <v/>
      </c>
      <c r="K314" s="8" t="str">
        <f t="shared" si="73"/>
        <v/>
      </c>
      <c r="L314" s="8" t="str">
        <f t="shared" si="73"/>
        <v/>
      </c>
      <c r="M314" s="8" t="str">
        <f t="shared" si="73"/>
        <v/>
      </c>
      <c r="N314" s="8" t="str">
        <f t="shared" si="73"/>
        <v/>
      </c>
      <c r="O314" s="8" t="str">
        <f t="shared" si="73"/>
        <v/>
      </c>
      <c r="P314" s="8" t="str">
        <f t="shared" si="73"/>
        <v/>
      </c>
      <c r="Q314" s="8" t="str">
        <f t="shared" si="73"/>
        <v/>
      </c>
      <c r="R314" s="8" t="str">
        <f t="shared" si="73"/>
        <v/>
      </c>
      <c r="S314" s="8" t="str">
        <f t="shared" si="73"/>
        <v/>
      </c>
      <c r="T314" s="8" t="str">
        <f t="shared" si="73"/>
        <v/>
      </c>
      <c r="U314" s="8"/>
      <c r="V314" s="2"/>
      <c r="W314" s="13" t="str">
        <f>IF(F289="","",IF(F289-VLOOKUP($A280,AWstandards,VLOOKUP(D289,Age,2,FALSE),FALSE)&lt;0,"","aw"))</f>
        <v/>
      </c>
    </row>
    <row r="315" spans="1:23" hidden="1" x14ac:dyDescent="0.25">
      <c r="A315" s="16"/>
      <c r="B315" s="33">
        <v>9</v>
      </c>
      <c r="C315" s="41" t="str">
        <f t="shared" si="71"/>
        <v/>
      </c>
      <c r="D315" s="41" t="str">
        <f>IF(A315="","",VLOOKUP($A306,IF(LEN(A315)=2,FSB,FSA),VLOOKUP(LEFT(A315,1),Fteams,7,FALSE),FALSE))</f>
        <v/>
      </c>
      <c r="E315" s="41" t="str">
        <f t="shared" si="72"/>
        <v/>
      </c>
      <c r="F315" s="21"/>
      <c r="G315" s="31">
        <v>3</v>
      </c>
      <c r="I315" s="8" t="str">
        <f t="shared" si="73"/>
        <v/>
      </c>
      <c r="J315" s="8" t="str">
        <f t="shared" si="73"/>
        <v/>
      </c>
      <c r="K315" s="8" t="str">
        <f t="shared" si="73"/>
        <v/>
      </c>
      <c r="L315" s="8" t="str">
        <f t="shared" si="73"/>
        <v/>
      </c>
      <c r="M315" s="8" t="str">
        <f t="shared" si="73"/>
        <v/>
      </c>
      <c r="N315" s="8" t="str">
        <f t="shared" si="73"/>
        <v/>
      </c>
      <c r="O315" s="8" t="str">
        <f t="shared" si="73"/>
        <v/>
      </c>
      <c r="P315" s="8" t="str">
        <f t="shared" si="73"/>
        <v/>
      </c>
      <c r="Q315" s="8" t="str">
        <f t="shared" si="73"/>
        <v/>
      </c>
      <c r="R315" s="8" t="str">
        <f t="shared" si="73"/>
        <v/>
      </c>
      <c r="S315" s="8" t="str">
        <f t="shared" si="73"/>
        <v/>
      </c>
      <c r="T315" s="8" t="str">
        <f t="shared" si="73"/>
        <v/>
      </c>
      <c r="U315" s="8"/>
      <c r="V315" s="2"/>
      <c r="W315" s="13" t="str">
        <f>IF(F290="","",IF(F290-VLOOKUP($A280,AWstandards,VLOOKUP(D290,Age,2,FALSE),FALSE)&lt;0,"","aw"))</f>
        <v/>
      </c>
    </row>
    <row r="316" spans="1:23" hidden="1" x14ac:dyDescent="0.25">
      <c r="A316" s="16"/>
      <c r="B316" s="33">
        <v>10</v>
      </c>
      <c r="C316" s="41" t="str">
        <f t="shared" si="71"/>
        <v/>
      </c>
      <c r="D316" s="41" t="str">
        <f>IF(A316="","",VLOOKUP($A306,IF(LEN(A316)=2,FSB,FSA),VLOOKUP(LEFT(A316,1),Fteams,7,FALSE),FALSE))</f>
        <v/>
      </c>
      <c r="E316" s="41" t="str">
        <f t="shared" si="72"/>
        <v/>
      </c>
      <c r="F316" s="21"/>
      <c r="G316" s="31">
        <v>2</v>
      </c>
      <c r="I316" s="8" t="str">
        <f t="shared" si="73"/>
        <v/>
      </c>
      <c r="J316" s="8" t="str">
        <f t="shared" si="73"/>
        <v/>
      </c>
      <c r="K316" s="8" t="str">
        <f t="shared" si="73"/>
        <v/>
      </c>
      <c r="L316" s="8" t="str">
        <f t="shared" si="73"/>
        <v/>
      </c>
      <c r="M316" s="8" t="str">
        <f t="shared" si="73"/>
        <v/>
      </c>
      <c r="N316" s="8" t="str">
        <f t="shared" si="73"/>
        <v/>
      </c>
      <c r="O316" s="8" t="str">
        <f t="shared" si="73"/>
        <v/>
      </c>
      <c r="P316" s="8" t="str">
        <f t="shared" si="73"/>
        <v/>
      </c>
      <c r="Q316" s="8" t="str">
        <f t="shared" si="73"/>
        <v/>
      </c>
      <c r="R316" s="8" t="str">
        <f t="shared" si="73"/>
        <v/>
      </c>
      <c r="S316" s="8" t="str">
        <f t="shared" si="73"/>
        <v/>
      </c>
      <c r="T316" s="8" t="str">
        <f t="shared" si="73"/>
        <v/>
      </c>
      <c r="U316" s="8"/>
      <c r="V316" s="2"/>
      <c r="W316" s="13" t="str">
        <f>IF(F291="","",IF(F291-VLOOKUP($A280,AWstandards,VLOOKUP(D291,Age,2,FALSE),FALSE)&lt;0,"","aw"))</f>
        <v/>
      </c>
    </row>
    <row r="317" spans="1:23" hidden="1" x14ac:dyDescent="0.25">
      <c r="A317" s="16"/>
      <c r="B317" s="33">
        <v>11</v>
      </c>
      <c r="C317" s="41" t="str">
        <f t="shared" si="71"/>
        <v/>
      </c>
      <c r="D317" s="41" t="str">
        <f>IF(A317="","",VLOOKUP($A306,IF(LEN(A317)=2,FSB,FSA),VLOOKUP(LEFT(A317,1),Fteams,7,FALSE),FALSE))</f>
        <v/>
      </c>
      <c r="E317" s="41" t="str">
        <f t="shared" si="72"/>
        <v/>
      </c>
      <c r="F317" s="21"/>
      <c r="G317" s="31">
        <v>1</v>
      </c>
      <c r="I317" s="8" t="str">
        <f t="shared" si="73"/>
        <v/>
      </c>
      <c r="J317" s="8" t="str">
        <f t="shared" si="73"/>
        <v/>
      </c>
      <c r="K317" s="8" t="str">
        <f t="shared" si="73"/>
        <v/>
      </c>
      <c r="L317" s="8" t="str">
        <f t="shared" si="73"/>
        <v/>
      </c>
      <c r="M317" s="8" t="str">
        <f t="shared" si="73"/>
        <v/>
      </c>
      <c r="N317" s="8" t="str">
        <f t="shared" si="73"/>
        <v/>
      </c>
      <c r="O317" s="8" t="str">
        <f t="shared" si="73"/>
        <v/>
      </c>
      <c r="P317" s="8" t="str">
        <f t="shared" si="73"/>
        <v/>
      </c>
      <c r="Q317" s="8" t="str">
        <f t="shared" si="73"/>
        <v/>
      </c>
      <c r="R317" s="8" t="str">
        <f t="shared" si="73"/>
        <v/>
      </c>
      <c r="S317" s="8" t="str">
        <f t="shared" si="73"/>
        <v/>
      </c>
      <c r="T317" s="8" t="str">
        <f t="shared" si="73"/>
        <v/>
      </c>
      <c r="U317" s="8"/>
      <c r="V317" s="2"/>
      <c r="W317" s="13" t="str">
        <f>IF(F292="","",IF(F292-VLOOKUP($A280,AWstandards,VLOOKUP(D292,Age,2,FALSE),FALSE)&lt;0,"","aw"))</f>
        <v/>
      </c>
    </row>
    <row r="318" spans="1:23" hidden="1" x14ac:dyDescent="0.25">
      <c r="A318" s="16"/>
      <c r="B318" s="33">
        <v>12</v>
      </c>
      <c r="C318" s="41" t="str">
        <f t="shared" si="71"/>
        <v/>
      </c>
      <c r="D318" s="41" t="str">
        <f>IF(A318="","",VLOOKUP($A306,IF(LEN(A318)=2,FSB,FSA),VLOOKUP(LEFT(A318,1),Fteams,7,FALSE),FALSE))</f>
        <v/>
      </c>
      <c r="E318" s="41" t="str">
        <f t="shared" si="72"/>
        <v/>
      </c>
      <c r="F318" s="21"/>
      <c r="G318" s="31">
        <f>IF(Dec!$G$2-11&lt;0,0,Dec!$G$2-11)</f>
        <v>0</v>
      </c>
      <c r="I318" s="8" t="str">
        <f t="shared" si="73"/>
        <v/>
      </c>
      <c r="J318" s="8" t="str">
        <f t="shared" si="73"/>
        <v/>
      </c>
      <c r="K318" s="8" t="str">
        <f t="shared" si="73"/>
        <v/>
      </c>
      <c r="L318" s="8" t="str">
        <f t="shared" si="73"/>
        <v/>
      </c>
      <c r="M318" s="8" t="str">
        <f t="shared" si="73"/>
        <v/>
      </c>
      <c r="N318" s="8" t="str">
        <f t="shared" si="73"/>
        <v/>
      </c>
      <c r="O318" s="8" t="str">
        <f t="shared" si="73"/>
        <v/>
      </c>
      <c r="P318" s="8" t="str">
        <f t="shared" si="73"/>
        <v/>
      </c>
      <c r="Q318" s="8" t="str">
        <f t="shared" si="73"/>
        <v/>
      </c>
      <c r="R318" s="8" t="str">
        <f t="shared" si="73"/>
        <v/>
      </c>
      <c r="S318" s="8" t="str">
        <f t="shared" si="73"/>
        <v/>
      </c>
      <c r="T318" s="8" t="str">
        <f t="shared" si="73"/>
        <v/>
      </c>
      <c r="U318" s="8">
        <f>(Dec!$G$2+1)*Dec!$G$2/2-SUM(I307:T318)</f>
        <v>28</v>
      </c>
      <c r="V318" s="2"/>
      <c r="W318" s="2"/>
    </row>
    <row r="319" spans="1:23" ht="13" x14ac:dyDescent="0.3">
      <c r="A319" s="15" t="s">
        <v>85</v>
      </c>
      <c r="B319" s="29"/>
      <c r="C319" s="42" t="s">
        <v>122</v>
      </c>
      <c r="D319" s="4"/>
      <c r="E319" s="13"/>
      <c r="F319" s="19"/>
      <c r="G319" s="2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2" t="s">
        <v>120</v>
      </c>
      <c r="W319" s="13" t="e">
        <f>IF(F294="","",IF(F294-VLOOKUP($A293,AWstandards,VLOOKUP(D294,Age,2,FALSE),FALSE)&lt;0,"","aw"))</f>
        <v>#N/A</v>
      </c>
    </row>
    <row r="320" spans="1:23" x14ac:dyDescent="0.25">
      <c r="A320" s="16" t="s">
        <v>434</v>
      </c>
      <c r="B320" s="33">
        <v>1</v>
      </c>
      <c r="C320" s="41" t="str">
        <f t="shared" ref="C320:C331" si="74">IF(A320="","",VLOOKUP($A$319,IF(LEN(A320)=2,FSB,FSA),VLOOKUP(LEFT(A320,1),Fteams,6,FALSE),FALSE))</f>
        <v>Frank James</v>
      </c>
      <c r="D320" s="41">
        <f>IF(A320="","",VLOOKUP($A319,IF(LEN(A320)=2,FSB,FSA),VLOOKUP(LEFT(A320,1),Fteams,7,FALSE),FALSE))</f>
        <v>0</v>
      </c>
      <c r="E320" s="41" t="str">
        <f t="shared" ref="E320:E331" si="75">IF(A320="","",VLOOKUP(LEFT(A320,1),Fteams,2,FALSE))</f>
        <v>Chichester</v>
      </c>
      <c r="F320" s="21" t="s">
        <v>489</v>
      </c>
      <c r="G320" s="31">
        <v>11</v>
      </c>
      <c r="I320" s="8" t="str">
        <f t="shared" ref="I320:T331" si="76">IF($A320="","",IF(LEFT($A320,1)=I$19,$G320,""))</f>
        <v/>
      </c>
      <c r="J320" s="8" t="str">
        <f t="shared" si="76"/>
        <v/>
      </c>
      <c r="K320" s="8" t="str">
        <f t="shared" si="76"/>
        <v/>
      </c>
      <c r="L320" s="8">
        <f t="shared" si="76"/>
        <v>11</v>
      </c>
      <c r="M320" s="8" t="str">
        <f t="shared" si="76"/>
        <v/>
      </c>
      <c r="N320" s="8" t="str">
        <f t="shared" si="76"/>
        <v/>
      </c>
      <c r="O320" s="8" t="str">
        <f t="shared" si="76"/>
        <v/>
      </c>
      <c r="P320" s="8" t="str">
        <f t="shared" si="76"/>
        <v/>
      </c>
      <c r="Q320" s="8" t="str">
        <f t="shared" si="76"/>
        <v/>
      </c>
      <c r="R320" s="8" t="str">
        <f t="shared" si="76"/>
        <v/>
      </c>
      <c r="S320" s="8" t="str">
        <f t="shared" si="76"/>
        <v/>
      </c>
      <c r="T320" s="8" t="str">
        <f t="shared" si="76"/>
        <v/>
      </c>
      <c r="U320" s="8"/>
      <c r="V320" s="2"/>
      <c r="W320" s="13" t="e">
        <f>IF(F295="","",IF(F295-VLOOKUP($A293,AWstandards,VLOOKUP(D295,Age,2,FALSE),FALSE)&lt;0,"","aw"))</f>
        <v>#N/A</v>
      </c>
    </row>
    <row r="321" spans="1:23" x14ac:dyDescent="0.25">
      <c r="A321" s="16" t="s">
        <v>470</v>
      </c>
      <c r="B321" s="33">
        <v>2</v>
      </c>
      <c r="C321" s="41" t="str">
        <f t="shared" si="74"/>
        <v>Ted Messer</v>
      </c>
      <c r="D321" s="41">
        <f>IF(A321="","",VLOOKUP($A319,IF(LEN(A321)=2,FSB,FSA),VLOOKUP(LEFT(A321,1),Fteams,7,FALSE),FALSE))</f>
        <v>0</v>
      </c>
      <c r="E321" s="41" t="str">
        <f t="shared" si="75"/>
        <v>Eastbourne</v>
      </c>
      <c r="F321" s="21" t="s">
        <v>490</v>
      </c>
      <c r="G321" s="31">
        <v>10</v>
      </c>
      <c r="I321" s="8" t="str">
        <f t="shared" si="76"/>
        <v/>
      </c>
      <c r="J321" s="8" t="str">
        <f t="shared" si="76"/>
        <v/>
      </c>
      <c r="K321" s="8" t="str">
        <f t="shared" si="76"/>
        <v/>
      </c>
      <c r="L321" s="8" t="str">
        <f t="shared" si="76"/>
        <v/>
      </c>
      <c r="M321" s="8">
        <f t="shared" si="76"/>
        <v>10</v>
      </c>
      <c r="N321" s="8" t="str">
        <f t="shared" si="76"/>
        <v/>
      </c>
      <c r="O321" s="8" t="str">
        <f t="shared" si="76"/>
        <v/>
      </c>
      <c r="P321" s="8" t="str">
        <f t="shared" si="76"/>
        <v/>
      </c>
      <c r="Q321" s="8" t="str">
        <f t="shared" si="76"/>
        <v/>
      </c>
      <c r="R321" s="8" t="str">
        <f t="shared" si="76"/>
        <v/>
      </c>
      <c r="S321" s="8" t="str">
        <f t="shared" si="76"/>
        <v/>
      </c>
      <c r="T321" s="8" t="str">
        <f t="shared" si="76"/>
        <v/>
      </c>
      <c r="U321" s="8"/>
      <c r="V321" s="2"/>
      <c r="W321" s="13" t="e">
        <f>IF(F296="","",IF(F296-VLOOKUP($A293,AWstandards,VLOOKUP(D296,Age,2,FALSE),FALSE)&lt;0,"","aw"))</f>
        <v>#N/A</v>
      </c>
    </row>
    <row r="322" spans="1:23" hidden="1" x14ac:dyDescent="0.25">
      <c r="A322" s="16"/>
      <c r="B322" s="33">
        <v>3</v>
      </c>
      <c r="C322" s="41" t="str">
        <f t="shared" si="74"/>
        <v/>
      </c>
      <c r="D322" s="41" t="str">
        <f>IF(A322="","",VLOOKUP($A319,IF(LEN(A322)=2,FSB,FSA),VLOOKUP(LEFT(A322,1),Fteams,7,FALSE),FALSE))</f>
        <v/>
      </c>
      <c r="E322" s="41" t="str">
        <f t="shared" si="75"/>
        <v/>
      </c>
      <c r="F322" s="21"/>
      <c r="G322" s="31">
        <v>9</v>
      </c>
      <c r="I322" s="8" t="str">
        <f t="shared" si="76"/>
        <v/>
      </c>
      <c r="J322" s="8" t="str">
        <f t="shared" si="76"/>
        <v/>
      </c>
      <c r="K322" s="8" t="str">
        <f t="shared" si="76"/>
        <v/>
      </c>
      <c r="L322" s="8" t="str">
        <f t="shared" si="76"/>
        <v/>
      </c>
      <c r="M322" s="8" t="str">
        <f t="shared" si="76"/>
        <v/>
      </c>
      <c r="N322" s="8" t="str">
        <f t="shared" si="76"/>
        <v/>
      </c>
      <c r="O322" s="8" t="str">
        <f t="shared" si="76"/>
        <v/>
      </c>
      <c r="P322" s="8" t="str">
        <f t="shared" si="76"/>
        <v/>
      </c>
      <c r="Q322" s="8" t="str">
        <f t="shared" si="76"/>
        <v/>
      </c>
      <c r="R322" s="8" t="str">
        <f t="shared" si="76"/>
        <v/>
      </c>
      <c r="S322" s="8" t="str">
        <f t="shared" si="76"/>
        <v/>
      </c>
      <c r="T322" s="8" t="str">
        <f t="shared" si="76"/>
        <v/>
      </c>
      <c r="U322" s="8"/>
      <c r="V322" s="2"/>
      <c r="W322" s="13" t="e">
        <f>IF(F297="","",IF(F297-VLOOKUP($A293,AWstandards,VLOOKUP(D297,Age,2,FALSE),FALSE)&lt;0,"","aw"))</f>
        <v>#N/A</v>
      </c>
    </row>
    <row r="323" spans="1:23" hidden="1" x14ac:dyDescent="0.25">
      <c r="A323" s="16"/>
      <c r="B323" s="33">
        <v>4</v>
      </c>
      <c r="C323" s="41" t="str">
        <f t="shared" si="74"/>
        <v/>
      </c>
      <c r="D323" s="41" t="str">
        <f>IF(A323="","",VLOOKUP($A319,IF(LEN(A323)=2,FSB,FSA),VLOOKUP(LEFT(A323,1),Fteams,7,FALSE),FALSE))</f>
        <v/>
      </c>
      <c r="E323" s="41" t="str">
        <f t="shared" si="75"/>
        <v/>
      </c>
      <c r="F323" s="21"/>
      <c r="G323" s="31">
        <v>8</v>
      </c>
      <c r="I323" s="8" t="str">
        <f t="shared" si="76"/>
        <v/>
      </c>
      <c r="J323" s="8" t="str">
        <f t="shared" si="76"/>
        <v/>
      </c>
      <c r="K323" s="8" t="str">
        <f t="shared" si="76"/>
        <v/>
      </c>
      <c r="L323" s="8" t="str">
        <f t="shared" si="76"/>
        <v/>
      </c>
      <c r="M323" s="8" t="str">
        <f t="shared" si="76"/>
        <v/>
      </c>
      <c r="N323" s="8" t="str">
        <f t="shared" si="76"/>
        <v/>
      </c>
      <c r="O323" s="8" t="str">
        <f t="shared" si="76"/>
        <v/>
      </c>
      <c r="P323" s="8" t="str">
        <f t="shared" si="76"/>
        <v/>
      </c>
      <c r="Q323" s="8" t="str">
        <f t="shared" si="76"/>
        <v/>
      </c>
      <c r="R323" s="8" t="str">
        <f t="shared" si="76"/>
        <v/>
      </c>
      <c r="S323" s="8" t="str">
        <f t="shared" si="76"/>
        <v/>
      </c>
      <c r="T323" s="8" t="str">
        <f t="shared" si="76"/>
        <v/>
      </c>
      <c r="U323" s="8"/>
      <c r="V323" s="2"/>
      <c r="W323" s="13" t="e">
        <f>IF(F298="","",IF(F298-VLOOKUP($A293,AWstandards,VLOOKUP(D298,Age,2,FALSE),FALSE)&lt;0,"","aw"))</f>
        <v>#N/A</v>
      </c>
    </row>
    <row r="324" spans="1:23" hidden="1" x14ac:dyDescent="0.25">
      <c r="A324" s="16"/>
      <c r="B324" s="33">
        <v>5</v>
      </c>
      <c r="C324" s="41" t="str">
        <f t="shared" si="74"/>
        <v/>
      </c>
      <c r="D324" s="41" t="str">
        <f>IF(A324="","",VLOOKUP($A319,IF(LEN(A324)=2,FSB,FSA),VLOOKUP(LEFT(A324,1),Fteams,7,FALSE),FALSE))</f>
        <v/>
      </c>
      <c r="E324" s="41" t="str">
        <f t="shared" si="75"/>
        <v/>
      </c>
      <c r="F324" s="21"/>
      <c r="G324" s="31">
        <v>7</v>
      </c>
      <c r="I324" s="8" t="str">
        <f t="shared" si="76"/>
        <v/>
      </c>
      <c r="J324" s="8" t="str">
        <f t="shared" si="76"/>
        <v/>
      </c>
      <c r="K324" s="8" t="str">
        <f t="shared" si="76"/>
        <v/>
      </c>
      <c r="L324" s="8" t="str">
        <f t="shared" si="76"/>
        <v/>
      </c>
      <c r="M324" s="8" t="str">
        <f t="shared" si="76"/>
        <v/>
      </c>
      <c r="N324" s="8" t="str">
        <f t="shared" si="76"/>
        <v/>
      </c>
      <c r="O324" s="8" t="str">
        <f t="shared" si="76"/>
        <v/>
      </c>
      <c r="P324" s="8" t="str">
        <f t="shared" si="76"/>
        <v/>
      </c>
      <c r="Q324" s="8" t="str">
        <f t="shared" si="76"/>
        <v/>
      </c>
      <c r="R324" s="8" t="str">
        <f t="shared" si="76"/>
        <v/>
      </c>
      <c r="S324" s="8" t="str">
        <f t="shared" si="76"/>
        <v/>
      </c>
      <c r="T324" s="8" t="str">
        <f t="shared" si="76"/>
        <v/>
      </c>
      <c r="U324" s="8"/>
      <c r="V324" s="2"/>
      <c r="W324" s="13" t="str">
        <f>IF(F299="","",IF(F299-VLOOKUP($A293,AWstandards,VLOOKUP(D299,Age,2,FALSE),FALSE)&lt;0,"","aw"))</f>
        <v/>
      </c>
    </row>
    <row r="325" spans="1:23" hidden="1" x14ac:dyDescent="0.25">
      <c r="A325" s="16"/>
      <c r="B325" s="33">
        <v>6</v>
      </c>
      <c r="C325" s="41" t="str">
        <f t="shared" si="74"/>
        <v/>
      </c>
      <c r="D325" s="41" t="str">
        <f>IF(A325="","",VLOOKUP($A319,IF(LEN(A325)=2,FSB,FSA),VLOOKUP(LEFT(A325,1),Fteams,7,FALSE),FALSE))</f>
        <v/>
      </c>
      <c r="E325" s="41" t="str">
        <f t="shared" si="75"/>
        <v/>
      </c>
      <c r="F325" s="21"/>
      <c r="G325" s="31">
        <v>6</v>
      </c>
      <c r="I325" s="8" t="str">
        <f t="shared" si="76"/>
        <v/>
      </c>
      <c r="J325" s="8" t="str">
        <f t="shared" si="76"/>
        <v/>
      </c>
      <c r="K325" s="8" t="str">
        <f t="shared" si="76"/>
        <v/>
      </c>
      <c r="L325" s="8" t="str">
        <f t="shared" si="76"/>
        <v/>
      </c>
      <c r="M325" s="8" t="str">
        <f t="shared" si="76"/>
        <v/>
      </c>
      <c r="N325" s="8" t="str">
        <f t="shared" si="76"/>
        <v/>
      </c>
      <c r="O325" s="8" t="str">
        <f t="shared" si="76"/>
        <v/>
      </c>
      <c r="P325" s="8" t="str">
        <f t="shared" si="76"/>
        <v/>
      </c>
      <c r="Q325" s="8" t="str">
        <f t="shared" si="76"/>
        <v/>
      </c>
      <c r="R325" s="8" t="str">
        <f t="shared" si="76"/>
        <v/>
      </c>
      <c r="S325" s="8" t="str">
        <f t="shared" si="76"/>
        <v/>
      </c>
      <c r="T325" s="8" t="str">
        <f t="shared" si="76"/>
        <v/>
      </c>
      <c r="U325" s="8"/>
      <c r="V325" s="2"/>
      <c r="W325" s="13" t="str">
        <f>IF(F300="","",IF(F300-VLOOKUP($A293,AWstandards,VLOOKUP(D300,Age,2,FALSE),FALSE)&lt;0,"","aw"))</f>
        <v/>
      </c>
    </row>
    <row r="326" spans="1:23" hidden="1" x14ac:dyDescent="0.25">
      <c r="A326" s="16"/>
      <c r="B326" s="33">
        <v>7</v>
      </c>
      <c r="C326" s="41" t="str">
        <f t="shared" si="74"/>
        <v/>
      </c>
      <c r="D326" s="41" t="str">
        <f>IF(A326="","",VLOOKUP($A319,IF(LEN(A326)=2,FSB,FSA),VLOOKUP(LEFT(A326,1),Fteams,7,FALSE),FALSE))</f>
        <v/>
      </c>
      <c r="E326" s="41" t="str">
        <f t="shared" si="75"/>
        <v/>
      </c>
      <c r="F326" s="21"/>
      <c r="G326" s="31">
        <v>5</v>
      </c>
      <c r="I326" s="8" t="str">
        <f t="shared" si="76"/>
        <v/>
      </c>
      <c r="J326" s="8" t="str">
        <f t="shared" si="76"/>
        <v/>
      </c>
      <c r="K326" s="8" t="str">
        <f t="shared" si="76"/>
        <v/>
      </c>
      <c r="L326" s="8" t="str">
        <f t="shared" si="76"/>
        <v/>
      </c>
      <c r="M326" s="8" t="str">
        <f t="shared" si="76"/>
        <v/>
      </c>
      <c r="N326" s="8" t="str">
        <f t="shared" si="76"/>
        <v/>
      </c>
      <c r="O326" s="8" t="str">
        <f t="shared" si="76"/>
        <v/>
      </c>
      <c r="P326" s="8" t="str">
        <f t="shared" si="76"/>
        <v/>
      </c>
      <c r="Q326" s="8" t="str">
        <f t="shared" si="76"/>
        <v/>
      </c>
      <c r="R326" s="8" t="str">
        <f t="shared" si="76"/>
        <v/>
      </c>
      <c r="S326" s="8" t="str">
        <f t="shared" si="76"/>
        <v/>
      </c>
      <c r="T326" s="8" t="str">
        <f t="shared" si="76"/>
        <v/>
      </c>
      <c r="U326" s="8"/>
      <c r="V326" s="2"/>
      <c r="W326" s="13" t="str">
        <f>IF(F301="","",IF(F301-VLOOKUP($A293,AWstandards,VLOOKUP(D301,Age,2,FALSE),FALSE)&lt;0,"","aw"))</f>
        <v/>
      </c>
    </row>
    <row r="327" spans="1:23" hidden="1" x14ac:dyDescent="0.25">
      <c r="A327" s="16"/>
      <c r="B327" s="33">
        <v>8</v>
      </c>
      <c r="C327" s="41" t="str">
        <f t="shared" si="74"/>
        <v/>
      </c>
      <c r="D327" s="41" t="str">
        <f>IF(A327="","",VLOOKUP($A319,IF(LEN(A327)=2,FSB,FSA),VLOOKUP(LEFT(A327,1),Fteams,7,FALSE),FALSE))</f>
        <v/>
      </c>
      <c r="E327" s="41" t="str">
        <f t="shared" si="75"/>
        <v/>
      </c>
      <c r="F327" s="21"/>
      <c r="G327" s="31">
        <v>4</v>
      </c>
      <c r="I327" s="8" t="str">
        <f t="shared" si="76"/>
        <v/>
      </c>
      <c r="J327" s="8" t="str">
        <f t="shared" si="76"/>
        <v/>
      </c>
      <c r="K327" s="8" t="str">
        <f t="shared" si="76"/>
        <v/>
      </c>
      <c r="L327" s="8" t="str">
        <f t="shared" si="76"/>
        <v/>
      </c>
      <c r="M327" s="8" t="str">
        <f t="shared" si="76"/>
        <v/>
      </c>
      <c r="N327" s="8" t="str">
        <f t="shared" si="76"/>
        <v/>
      </c>
      <c r="O327" s="8" t="str">
        <f t="shared" si="76"/>
        <v/>
      </c>
      <c r="P327" s="8" t="str">
        <f t="shared" si="76"/>
        <v/>
      </c>
      <c r="Q327" s="8" t="str">
        <f t="shared" si="76"/>
        <v/>
      </c>
      <c r="R327" s="8" t="str">
        <f t="shared" si="76"/>
        <v/>
      </c>
      <c r="S327" s="8" t="str">
        <f t="shared" si="76"/>
        <v/>
      </c>
      <c r="T327" s="8" t="str">
        <f t="shared" si="76"/>
        <v/>
      </c>
      <c r="U327" s="8"/>
      <c r="V327" s="2"/>
      <c r="W327" s="13" t="str">
        <f>IF(F302="","",IF(F302-VLOOKUP($A293,AWstandards,VLOOKUP(D302,Age,2,FALSE),FALSE)&lt;0,"","aw"))</f>
        <v/>
      </c>
    </row>
    <row r="328" spans="1:23" hidden="1" x14ac:dyDescent="0.25">
      <c r="A328" s="16"/>
      <c r="B328" s="33">
        <v>9</v>
      </c>
      <c r="C328" s="41" t="str">
        <f t="shared" si="74"/>
        <v/>
      </c>
      <c r="D328" s="41" t="str">
        <f>IF(A328="","",VLOOKUP($A319,IF(LEN(A328)=2,FSB,FSA),VLOOKUP(LEFT(A328,1),Fteams,7,FALSE),FALSE))</f>
        <v/>
      </c>
      <c r="E328" s="41" t="str">
        <f t="shared" si="75"/>
        <v/>
      </c>
      <c r="F328" s="21"/>
      <c r="G328" s="31">
        <v>3</v>
      </c>
      <c r="I328" s="8" t="str">
        <f t="shared" si="76"/>
        <v/>
      </c>
      <c r="J328" s="8" t="str">
        <f t="shared" si="76"/>
        <v/>
      </c>
      <c r="K328" s="8" t="str">
        <f t="shared" si="76"/>
        <v/>
      </c>
      <c r="L328" s="8" t="str">
        <f t="shared" si="76"/>
        <v/>
      </c>
      <c r="M328" s="8" t="str">
        <f t="shared" si="76"/>
        <v/>
      </c>
      <c r="N328" s="8" t="str">
        <f t="shared" si="76"/>
        <v/>
      </c>
      <c r="O328" s="8" t="str">
        <f t="shared" si="76"/>
        <v/>
      </c>
      <c r="P328" s="8" t="str">
        <f t="shared" si="76"/>
        <v/>
      </c>
      <c r="Q328" s="8" t="str">
        <f t="shared" si="76"/>
        <v/>
      </c>
      <c r="R328" s="8" t="str">
        <f t="shared" si="76"/>
        <v/>
      </c>
      <c r="S328" s="8" t="str">
        <f t="shared" si="76"/>
        <v/>
      </c>
      <c r="T328" s="8" t="str">
        <f t="shared" si="76"/>
        <v/>
      </c>
      <c r="U328" s="8"/>
      <c r="V328" s="2"/>
      <c r="W328" s="13" t="str">
        <f>IF(F303="","",IF(F303-VLOOKUP($A293,AWstandards,VLOOKUP(D303,Age,2,FALSE),FALSE)&lt;0,"","aw"))</f>
        <v/>
      </c>
    </row>
    <row r="329" spans="1:23" hidden="1" x14ac:dyDescent="0.25">
      <c r="A329" s="16"/>
      <c r="B329" s="33">
        <v>10</v>
      </c>
      <c r="C329" s="41" t="str">
        <f t="shared" si="74"/>
        <v/>
      </c>
      <c r="D329" s="41" t="str">
        <f>IF(A329="","",VLOOKUP($A319,IF(LEN(A329)=2,FSB,FSA),VLOOKUP(LEFT(A329,1),Fteams,7,FALSE),FALSE))</f>
        <v/>
      </c>
      <c r="E329" s="41" t="str">
        <f t="shared" si="75"/>
        <v/>
      </c>
      <c r="F329" s="21"/>
      <c r="G329" s="31">
        <v>2</v>
      </c>
      <c r="I329" s="8" t="str">
        <f t="shared" si="76"/>
        <v/>
      </c>
      <c r="J329" s="8" t="str">
        <f t="shared" si="76"/>
        <v/>
      </c>
      <c r="K329" s="8" t="str">
        <f t="shared" si="76"/>
        <v/>
      </c>
      <c r="L329" s="8" t="str">
        <f t="shared" si="76"/>
        <v/>
      </c>
      <c r="M329" s="8" t="str">
        <f t="shared" si="76"/>
        <v/>
      </c>
      <c r="N329" s="8" t="str">
        <f t="shared" si="76"/>
        <v/>
      </c>
      <c r="O329" s="8" t="str">
        <f t="shared" si="76"/>
        <v/>
      </c>
      <c r="P329" s="8" t="str">
        <f t="shared" si="76"/>
        <v/>
      </c>
      <c r="Q329" s="8" t="str">
        <f t="shared" si="76"/>
        <v/>
      </c>
      <c r="R329" s="8" t="str">
        <f t="shared" si="76"/>
        <v/>
      </c>
      <c r="S329" s="8" t="str">
        <f t="shared" si="76"/>
        <v/>
      </c>
      <c r="T329" s="8" t="str">
        <f t="shared" si="76"/>
        <v/>
      </c>
      <c r="U329" s="8"/>
      <c r="V329" s="2"/>
      <c r="W329" s="13" t="str">
        <f>IF(F304="","",IF(F304-VLOOKUP($A293,AWstandards,VLOOKUP(D304,Age,2,FALSE),FALSE)&lt;0,"","aw"))</f>
        <v/>
      </c>
    </row>
    <row r="330" spans="1:23" hidden="1" x14ac:dyDescent="0.25">
      <c r="A330" s="16"/>
      <c r="B330" s="33">
        <v>11</v>
      </c>
      <c r="C330" s="41" t="str">
        <f t="shared" si="74"/>
        <v/>
      </c>
      <c r="D330" s="41" t="str">
        <f>IF(A330="","",VLOOKUP($A319,IF(LEN(A330)=2,FSB,FSA),VLOOKUP(LEFT(A330,1),Fteams,7,FALSE),FALSE))</f>
        <v/>
      </c>
      <c r="E330" s="41" t="str">
        <f t="shared" si="75"/>
        <v/>
      </c>
      <c r="F330" s="21"/>
      <c r="G330" s="31">
        <v>1</v>
      </c>
      <c r="I330" s="8" t="str">
        <f t="shared" si="76"/>
        <v/>
      </c>
      <c r="J330" s="8" t="str">
        <f t="shared" si="76"/>
        <v/>
      </c>
      <c r="K330" s="8" t="str">
        <f t="shared" si="76"/>
        <v/>
      </c>
      <c r="L330" s="8" t="str">
        <f t="shared" si="76"/>
        <v/>
      </c>
      <c r="M330" s="8" t="str">
        <f t="shared" si="76"/>
        <v/>
      </c>
      <c r="N330" s="8" t="str">
        <f t="shared" si="76"/>
        <v/>
      </c>
      <c r="O330" s="8" t="str">
        <f t="shared" si="76"/>
        <v/>
      </c>
      <c r="P330" s="8" t="str">
        <f t="shared" si="76"/>
        <v/>
      </c>
      <c r="Q330" s="8" t="str">
        <f t="shared" si="76"/>
        <v/>
      </c>
      <c r="R330" s="8" t="str">
        <f t="shared" si="76"/>
        <v/>
      </c>
      <c r="S330" s="8" t="str">
        <f t="shared" si="76"/>
        <v/>
      </c>
      <c r="T330" s="8" t="str">
        <f t="shared" si="76"/>
        <v/>
      </c>
      <c r="U330" s="8"/>
      <c r="V330" s="2"/>
      <c r="W330" s="13" t="str">
        <f>IF(F305="","",IF(F305-VLOOKUP($A293,AWstandards,VLOOKUP(D305,Age,2,FALSE),FALSE)&lt;0,"","aw"))</f>
        <v/>
      </c>
    </row>
    <row r="331" spans="1:23" hidden="1" x14ac:dyDescent="0.25">
      <c r="A331" s="16"/>
      <c r="B331" s="33">
        <v>12</v>
      </c>
      <c r="C331" s="41" t="str">
        <f t="shared" si="74"/>
        <v/>
      </c>
      <c r="D331" s="41" t="str">
        <f>IF(A331="","",VLOOKUP($A319,IF(LEN(A331)=2,FSB,FSA),VLOOKUP(LEFT(A331,1),Fteams,7,FALSE),FALSE))</f>
        <v/>
      </c>
      <c r="E331" s="41" t="str">
        <f t="shared" si="75"/>
        <v/>
      </c>
      <c r="F331" s="21"/>
      <c r="G331" s="31">
        <f>IF(Dec!$G$2-11&lt;0,0,Dec!$G$2-11)</f>
        <v>0</v>
      </c>
      <c r="H331" s="24"/>
      <c r="I331" s="8" t="str">
        <f t="shared" si="76"/>
        <v/>
      </c>
      <c r="J331" s="8" t="str">
        <f t="shared" si="76"/>
        <v/>
      </c>
      <c r="K331" s="8" t="str">
        <f t="shared" si="76"/>
        <v/>
      </c>
      <c r="L331" s="8" t="str">
        <f t="shared" si="76"/>
        <v/>
      </c>
      <c r="M331" s="8" t="str">
        <f t="shared" si="76"/>
        <v/>
      </c>
      <c r="N331" s="8" t="str">
        <f t="shared" si="76"/>
        <v/>
      </c>
      <c r="O331" s="8" t="str">
        <f t="shared" si="76"/>
        <v/>
      </c>
      <c r="P331" s="8" t="str">
        <f t="shared" si="76"/>
        <v/>
      </c>
      <c r="Q331" s="8" t="str">
        <f t="shared" si="76"/>
        <v/>
      </c>
      <c r="R331" s="8" t="str">
        <f t="shared" si="76"/>
        <v/>
      </c>
      <c r="S331" s="8" t="str">
        <f t="shared" si="76"/>
        <v/>
      </c>
      <c r="T331" s="8" t="str">
        <f t="shared" si="76"/>
        <v/>
      </c>
      <c r="U331" s="8">
        <f>(Dec!$G$2+1)*Dec!$G$2/2-SUM(I320:T331)</f>
        <v>45</v>
      </c>
      <c r="V331" s="2"/>
      <c r="W331" s="2"/>
    </row>
    <row r="332" spans="1:23" ht="13" x14ac:dyDescent="0.3">
      <c r="A332" s="16" t="s">
        <v>4</v>
      </c>
      <c r="B332" s="33"/>
      <c r="C332" s="52" t="s">
        <v>70</v>
      </c>
      <c r="D332" s="41"/>
      <c r="E332" s="41"/>
      <c r="F332" s="21"/>
      <c r="G332" s="31"/>
      <c r="H332" s="24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2" t="s">
        <v>18</v>
      </c>
      <c r="W332" s="2"/>
    </row>
    <row r="333" spans="1:23" x14ac:dyDescent="0.25">
      <c r="A333" s="16" t="s">
        <v>441</v>
      </c>
      <c r="B333" s="33">
        <v>1</v>
      </c>
      <c r="C333" s="41" t="str">
        <f t="shared" ref="C333:C341" si="77">IF(A333="","",VLOOKUP($A$332,IF(LEN(A333)=2,FSB,FSA),VLOOKUP(LEFT(A333,1),Fteams,6,FALSE),FALSE))</f>
        <v>Arthur Rogers</v>
      </c>
      <c r="D333" s="41" t="e">
        <f>IF(A333="","",VLOOKUP($A331,IF(LEN(A333)=2,FSB,FSA),VLOOKUP(LEFT(A333,1),Fteams,7,FALSE),FALSE))</f>
        <v>#N/A</v>
      </c>
      <c r="E333" s="41" t="str">
        <f t="shared" ref="E333:E344" si="78">IF(A333="","",VLOOKUP(LEFT(A333,1),Fteams,2,FALSE))</f>
        <v>Brighton &amp; Hove</v>
      </c>
      <c r="F333" s="21" t="s">
        <v>676</v>
      </c>
      <c r="G333" s="31">
        <v>11</v>
      </c>
      <c r="H333" s="24"/>
      <c r="I333" s="8" t="str">
        <f t="shared" ref="I333:T344" si="79">IF($A333="","",IF(LEFT($A333,1)=I$19,$G333,""))</f>
        <v/>
      </c>
      <c r="J333" s="8">
        <f t="shared" si="79"/>
        <v>11</v>
      </c>
      <c r="K333" s="8" t="str">
        <f t="shared" si="79"/>
        <v/>
      </c>
      <c r="L333" s="8" t="str">
        <f t="shared" si="79"/>
        <v/>
      </c>
      <c r="M333" s="8" t="str">
        <f t="shared" si="79"/>
        <v/>
      </c>
      <c r="N333" s="8" t="str">
        <f t="shared" si="79"/>
        <v/>
      </c>
      <c r="O333" s="8" t="str">
        <f t="shared" si="79"/>
        <v/>
      </c>
      <c r="P333" s="8" t="str">
        <f t="shared" si="79"/>
        <v/>
      </c>
      <c r="Q333" s="8" t="str">
        <f t="shared" si="79"/>
        <v/>
      </c>
      <c r="R333" s="8" t="str">
        <f t="shared" si="79"/>
        <v/>
      </c>
      <c r="S333" s="8" t="str">
        <f t="shared" si="79"/>
        <v/>
      </c>
      <c r="T333" s="8" t="str">
        <f t="shared" si="79"/>
        <v/>
      </c>
      <c r="U333" s="8"/>
      <c r="V333" s="2"/>
      <c r="W333" s="13" t="e">
        <f>IF(F333="","",IF(F333-VLOOKUP($A331,AWstandards,VLOOKUP(D333,Age,2,FALSE),FALSE)&lt;0,"","aw"))</f>
        <v>#N/A</v>
      </c>
    </row>
    <row r="334" spans="1:23" x14ac:dyDescent="0.25">
      <c r="A334" s="16" t="s">
        <v>458</v>
      </c>
      <c r="B334" s="33">
        <v>2</v>
      </c>
      <c r="C334" s="41" t="str">
        <f t="shared" si="77"/>
        <v>Eddie Rew</v>
      </c>
      <c r="D334" s="41" t="e">
        <f>IF(A334="","",VLOOKUP($A331,IF(LEN(A334)=2,FSB,FSA),VLOOKUP(LEFT(A334,1),Fteams,7,FALSE),FALSE))</f>
        <v>#N/A</v>
      </c>
      <c r="E334" s="41" t="str">
        <f t="shared" si="78"/>
        <v>East Grinstead</v>
      </c>
      <c r="F334" s="21" t="s">
        <v>677</v>
      </c>
      <c r="G334" s="31">
        <v>10</v>
      </c>
      <c r="H334" s="24"/>
      <c r="I334" s="8" t="str">
        <f t="shared" si="79"/>
        <v/>
      </c>
      <c r="J334" s="8" t="str">
        <f t="shared" si="79"/>
        <v/>
      </c>
      <c r="K334" s="8" t="str">
        <f t="shared" si="79"/>
        <v/>
      </c>
      <c r="L334" s="8" t="str">
        <f t="shared" si="79"/>
        <v/>
      </c>
      <c r="M334" s="8" t="str">
        <f t="shared" si="79"/>
        <v/>
      </c>
      <c r="N334" s="8" t="str">
        <f t="shared" si="79"/>
        <v/>
      </c>
      <c r="O334" s="8" t="str">
        <f t="shared" si="79"/>
        <v/>
      </c>
      <c r="P334" s="8" t="str">
        <f t="shared" si="79"/>
        <v/>
      </c>
      <c r="Q334" s="8" t="str">
        <f t="shared" si="79"/>
        <v/>
      </c>
      <c r="R334" s="8">
        <f t="shared" si="79"/>
        <v>10</v>
      </c>
      <c r="S334" s="8" t="str">
        <f t="shared" si="79"/>
        <v/>
      </c>
      <c r="T334" s="8" t="str">
        <f t="shared" si="79"/>
        <v/>
      </c>
      <c r="U334" s="8"/>
      <c r="V334" s="2"/>
      <c r="W334" s="13" t="e">
        <f>IF(F334="","",IF(F334-VLOOKUP($A331,AWstandards,VLOOKUP(D334,Age,2,FALSE),FALSE)&lt;0,"","aw"))</f>
        <v>#N/A</v>
      </c>
    </row>
    <row r="335" spans="1:23" x14ac:dyDescent="0.25">
      <c r="A335" s="16" t="s">
        <v>471</v>
      </c>
      <c r="B335" s="33">
        <v>3</v>
      </c>
      <c r="C335" s="41" t="str">
        <f t="shared" si="77"/>
        <v>Ethan Rowen</v>
      </c>
      <c r="D335" s="41" t="e">
        <f>IF(A335="","",VLOOKUP($A331,IF(LEN(A335)=2,FSB,FSA),VLOOKUP(LEFT(A335,1),Fteams,7,FALSE),FALSE))</f>
        <v>#N/A</v>
      </c>
      <c r="E335" s="41" t="str">
        <f t="shared" si="78"/>
        <v>Haywards Heath</v>
      </c>
      <c r="F335" s="21" t="s">
        <v>678</v>
      </c>
      <c r="G335" s="31">
        <v>9</v>
      </c>
      <c r="H335" s="24"/>
      <c r="I335" s="8" t="str">
        <f t="shared" si="79"/>
        <v/>
      </c>
      <c r="J335" s="8" t="str">
        <f t="shared" si="79"/>
        <v/>
      </c>
      <c r="K335" s="8" t="str">
        <f t="shared" si="79"/>
        <v/>
      </c>
      <c r="L335" s="8" t="str">
        <f t="shared" si="79"/>
        <v/>
      </c>
      <c r="M335" s="8" t="str">
        <f t="shared" si="79"/>
        <v/>
      </c>
      <c r="N335" s="8" t="str">
        <f t="shared" si="79"/>
        <v/>
      </c>
      <c r="O335" s="8" t="str">
        <f t="shared" si="79"/>
        <v/>
      </c>
      <c r="P335" s="8" t="str">
        <f t="shared" si="79"/>
        <v/>
      </c>
      <c r="Q335" s="8">
        <f t="shared" si="79"/>
        <v>9</v>
      </c>
      <c r="R335" s="8" t="str">
        <f t="shared" si="79"/>
        <v/>
      </c>
      <c r="S335" s="8" t="str">
        <f t="shared" si="79"/>
        <v/>
      </c>
      <c r="T335" s="8" t="str">
        <f t="shared" si="79"/>
        <v/>
      </c>
      <c r="U335" s="8"/>
      <c r="V335" s="2"/>
      <c r="W335" s="13" t="e">
        <f>IF(F335="","",IF(F335-VLOOKUP($A331,AWstandards,VLOOKUP(D335,Age,2,FALSE),FALSE)&lt;0,"","aw"))</f>
        <v>#N/A</v>
      </c>
    </row>
    <row r="336" spans="1:23" x14ac:dyDescent="0.25">
      <c r="A336" s="16" t="s">
        <v>470</v>
      </c>
      <c r="B336" s="33">
        <v>4</v>
      </c>
      <c r="C336" s="41" t="str">
        <f t="shared" si="77"/>
        <v>Jack Shires</v>
      </c>
      <c r="D336" s="41" t="e">
        <f>IF(A336="","",VLOOKUP($A331,IF(LEN(A336)=2,FSB,FSA),VLOOKUP(LEFT(A336,1),Fteams,7,FALSE),FALSE))</f>
        <v>#N/A</v>
      </c>
      <c r="E336" s="41" t="str">
        <f t="shared" si="78"/>
        <v>Eastbourne</v>
      </c>
      <c r="F336" s="21" t="s">
        <v>679</v>
      </c>
      <c r="G336" s="31">
        <v>8</v>
      </c>
      <c r="H336" s="24"/>
      <c r="I336" s="8" t="str">
        <f t="shared" si="79"/>
        <v/>
      </c>
      <c r="J336" s="8" t="str">
        <f t="shared" si="79"/>
        <v/>
      </c>
      <c r="K336" s="8" t="str">
        <f t="shared" si="79"/>
        <v/>
      </c>
      <c r="L336" s="8" t="str">
        <f t="shared" si="79"/>
        <v/>
      </c>
      <c r="M336" s="8">
        <f t="shared" si="79"/>
        <v>8</v>
      </c>
      <c r="N336" s="8" t="str">
        <f t="shared" si="79"/>
        <v/>
      </c>
      <c r="O336" s="8" t="str">
        <f t="shared" si="79"/>
        <v/>
      </c>
      <c r="P336" s="8" t="str">
        <f t="shared" si="79"/>
        <v/>
      </c>
      <c r="Q336" s="8" t="str">
        <f t="shared" si="79"/>
        <v/>
      </c>
      <c r="R336" s="8" t="str">
        <f t="shared" si="79"/>
        <v/>
      </c>
      <c r="S336" s="8" t="str">
        <f t="shared" si="79"/>
        <v/>
      </c>
      <c r="T336" s="8" t="str">
        <f t="shared" si="79"/>
        <v/>
      </c>
      <c r="U336" s="8"/>
      <c r="V336" s="2"/>
      <c r="W336" s="13" t="e">
        <f>IF(F336="","",IF(F336-VLOOKUP($A331,AWstandards,VLOOKUP(D336,Age,2,FALSE),FALSE)&lt;0,"","aw"))</f>
        <v>#N/A</v>
      </c>
    </row>
    <row r="337" spans="1:23" x14ac:dyDescent="0.25">
      <c r="A337" s="16" t="s">
        <v>432</v>
      </c>
      <c r="B337" s="33">
        <v>5</v>
      </c>
      <c r="C337" s="41" t="str">
        <f t="shared" si="77"/>
        <v>Arlo Betts</v>
      </c>
      <c r="D337" s="41" t="e">
        <f>IF(A337="","",VLOOKUP($A331,IF(LEN(A337)=2,FSB,FSA),VLOOKUP(LEFT(A337,1),Fteams,7,FALSE),FALSE))</f>
        <v>#N/A</v>
      </c>
      <c r="E337" s="41" t="str">
        <f t="shared" si="78"/>
        <v>Crawley</v>
      </c>
      <c r="F337" s="21" t="s">
        <v>680</v>
      </c>
      <c r="G337" s="31">
        <v>7</v>
      </c>
      <c r="H337" s="24"/>
      <c r="I337" s="8" t="str">
        <f t="shared" si="79"/>
        <v/>
      </c>
      <c r="J337" s="8" t="str">
        <f t="shared" si="79"/>
        <v/>
      </c>
      <c r="K337" s="8">
        <f t="shared" si="79"/>
        <v>7</v>
      </c>
      <c r="L337" s="8" t="str">
        <f t="shared" si="79"/>
        <v/>
      </c>
      <c r="M337" s="8" t="str">
        <f t="shared" si="79"/>
        <v/>
      </c>
      <c r="N337" s="8" t="str">
        <f t="shared" si="79"/>
        <v/>
      </c>
      <c r="O337" s="8" t="str">
        <f t="shared" si="79"/>
        <v/>
      </c>
      <c r="P337" s="8" t="str">
        <f t="shared" si="79"/>
        <v/>
      </c>
      <c r="Q337" s="8" t="str">
        <f t="shared" si="79"/>
        <v/>
      </c>
      <c r="R337" s="8" t="str">
        <f t="shared" si="79"/>
        <v/>
      </c>
      <c r="S337" s="8" t="str">
        <f t="shared" si="79"/>
        <v/>
      </c>
      <c r="T337" s="8" t="str">
        <f t="shared" si="79"/>
        <v/>
      </c>
      <c r="U337" s="8"/>
      <c r="V337" s="2"/>
      <c r="W337" s="13" t="e">
        <f>IF(F337="","",IF(F337-VLOOKUP($A331,AWstandards,VLOOKUP(D337,Age,2,FALSE),FALSE)&lt;0,"","aw"))</f>
        <v>#N/A</v>
      </c>
    </row>
    <row r="338" spans="1:23" x14ac:dyDescent="0.25">
      <c r="A338" s="16" t="s">
        <v>442</v>
      </c>
      <c r="B338" s="33">
        <v>6</v>
      </c>
      <c r="C338" s="41" t="str">
        <f t="shared" si="77"/>
        <v>Luke Ranner</v>
      </c>
      <c r="D338" s="41" t="e">
        <f>IF(A338="","",VLOOKUP($A331,IF(LEN(A338)=2,FSB,FSA),VLOOKUP(LEFT(A338,1),Fteams,7,FALSE),FALSE))</f>
        <v>#N/A</v>
      </c>
      <c r="E338" s="41" t="str">
        <f t="shared" si="78"/>
        <v>Horsham BS</v>
      </c>
      <c r="F338" s="21" t="s">
        <v>681</v>
      </c>
      <c r="G338" s="31">
        <v>6</v>
      </c>
      <c r="H338" s="24"/>
      <c r="I338" s="8" t="str">
        <f t="shared" si="79"/>
        <v/>
      </c>
      <c r="J338" s="8" t="str">
        <f t="shared" si="79"/>
        <v/>
      </c>
      <c r="K338" s="8" t="str">
        <f t="shared" si="79"/>
        <v/>
      </c>
      <c r="L338" s="8" t="str">
        <f t="shared" si="79"/>
        <v/>
      </c>
      <c r="M338" s="8" t="str">
        <f t="shared" si="79"/>
        <v/>
      </c>
      <c r="N338" s="8">
        <f t="shared" si="79"/>
        <v>6</v>
      </c>
      <c r="O338" s="8" t="str">
        <f t="shared" si="79"/>
        <v/>
      </c>
      <c r="P338" s="8" t="str">
        <f t="shared" si="79"/>
        <v/>
      </c>
      <c r="Q338" s="8" t="str">
        <f t="shared" si="79"/>
        <v/>
      </c>
      <c r="R338" s="8" t="str">
        <f t="shared" si="79"/>
        <v/>
      </c>
      <c r="S338" s="8" t="str">
        <f t="shared" si="79"/>
        <v/>
      </c>
      <c r="T338" s="8" t="str">
        <f t="shared" si="79"/>
        <v/>
      </c>
      <c r="U338" s="8"/>
      <c r="V338" s="2"/>
      <c r="W338" s="13" t="e">
        <f>IF(F338="","",IF(F338-VLOOKUP($A331,AWstandards,VLOOKUP(D338,Age,2,FALSE),FALSE)&lt;0,"","aw"))</f>
        <v>#N/A</v>
      </c>
    </row>
    <row r="339" spans="1:23" x14ac:dyDescent="0.25">
      <c r="A339" s="16" t="s">
        <v>464</v>
      </c>
      <c r="B339" s="33">
        <v>7</v>
      </c>
      <c r="C339" s="41" t="str">
        <f t="shared" si="77"/>
        <v>Cobey Buckley</v>
      </c>
      <c r="D339" s="41" t="e">
        <f>IF(A339="","",VLOOKUP($A331,IF(LEN(A339)=2,FSB,FSA),VLOOKUP(LEFT(A339,1),Fteams,7,FALSE),FALSE))</f>
        <v>#N/A</v>
      </c>
      <c r="E339" s="41" t="str">
        <f t="shared" si="78"/>
        <v>Hastings</v>
      </c>
      <c r="F339" s="21" t="s">
        <v>682</v>
      </c>
      <c r="G339" s="31">
        <v>5</v>
      </c>
      <c r="H339" s="24"/>
      <c r="I339" s="8" t="str">
        <f t="shared" si="79"/>
        <v/>
      </c>
      <c r="J339" s="8" t="str">
        <f t="shared" si="79"/>
        <v/>
      </c>
      <c r="K339" s="8" t="str">
        <f t="shared" si="79"/>
        <v/>
      </c>
      <c r="L339" s="8" t="str">
        <f t="shared" si="79"/>
        <v/>
      </c>
      <c r="M339" s="8" t="str">
        <f t="shared" si="79"/>
        <v/>
      </c>
      <c r="N339" s="8" t="str">
        <f t="shared" si="79"/>
        <v/>
      </c>
      <c r="O339" s="8" t="str">
        <f t="shared" si="79"/>
        <v/>
      </c>
      <c r="P339" s="8" t="str">
        <f t="shared" si="79"/>
        <v/>
      </c>
      <c r="Q339" s="8" t="str">
        <f t="shared" si="79"/>
        <v/>
      </c>
      <c r="R339" s="8" t="str">
        <f t="shared" si="79"/>
        <v/>
      </c>
      <c r="S339" s="8">
        <f t="shared" si="79"/>
        <v>5</v>
      </c>
      <c r="T339" s="8" t="str">
        <f t="shared" si="79"/>
        <v/>
      </c>
      <c r="U339" s="8"/>
      <c r="V339" s="2"/>
      <c r="W339" s="13" t="e">
        <f>IF(F339="","",IF(F339-VLOOKUP($A331,AWstandards,VLOOKUP(D339,Age,2,FALSE),FALSE)&lt;0,"","aw"))</f>
        <v>#N/A</v>
      </c>
    </row>
    <row r="340" spans="1:23" x14ac:dyDescent="0.25">
      <c r="A340" s="16" t="s">
        <v>434</v>
      </c>
      <c r="B340" s="33">
        <v>8</v>
      </c>
      <c r="C340" s="41" t="str">
        <f t="shared" si="77"/>
        <v>Jacques Dormer</v>
      </c>
      <c r="D340" s="41" t="e">
        <f>IF(A340="","",VLOOKUP($A331,IF(LEN(A340)=2,FSB,FSA),VLOOKUP(LEFT(A340,1),Fteams,7,FALSE),FALSE))</f>
        <v>#N/A</v>
      </c>
      <c r="E340" s="41" t="str">
        <f t="shared" si="78"/>
        <v>Chichester</v>
      </c>
      <c r="F340" s="21" t="s">
        <v>683</v>
      </c>
      <c r="G340" s="31">
        <v>4</v>
      </c>
      <c r="H340" s="24"/>
      <c r="I340" s="8" t="str">
        <f t="shared" si="79"/>
        <v/>
      </c>
      <c r="J340" s="8" t="str">
        <f t="shared" si="79"/>
        <v/>
      </c>
      <c r="K340" s="8" t="str">
        <f t="shared" si="79"/>
        <v/>
      </c>
      <c r="L340" s="8">
        <f t="shared" si="79"/>
        <v>4</v>
      </c>
      <c r="M340" s="8" t="str">
        <f t="shared" si="79"/>
        <v/>
      </c>
      <c r="N340" s="8" t="str">
        <f t="shared" si="79"/>
        <v/>
      </c>
      <c r="O340" s="8" t="str">
        <f t="shared" si="79"/>
        <v/>
      </c>
      <c r="P340" s="8" t="str">
        <f t="shared" si="79"/>
        <v/>
      </c>
      <c r="Q340" s="8" t="str">
        <f t="shared" si="79"/>
        <v/>
      </c>
      <c r="R340" s="8" t="str">
        <f t="shared" si="79"/>
        <v/>
      </c>
      <c r="S340" s="8" t="str">
        <f t="shared" si="79"/>
        <v/>
      </c>
      <c r="T340" s="8" t="str">
        <f t="shared" si="79"/>
        <v/>
      </c>
      <c r="U340" s="8"/>
      <c r="V340" s="2"/>
      <c r="W340" s="13" t="e">
        <f>IF(F340="","",IF(F340-VLOOKUP($A331,AWstandards,VLOOKUP(D340,Age,2,FALSE),FALSE)&lt;0,"","aw"))</f>
        <v>#N/A</v>
      </c>
    </row>
    <row r="341" spans="1:23" hidden="1" x14ac:dyDescent="0.25">
      <c r="A341" s="16"/>
      <c r="B341" s="33">
        <v>9</v>
      </c>
      <c r="C341" s="41" t="str">
        <f t="shared" si="77"/>
        <v/>
      </c>
      <c r="D341" s="41" t="str">
        <f>IF(A341="","",VLOOKUP($A331,IF(LEN(A341)=2,FSB,FSA),VLOOKUP(LEFT(A341,1),Fteams,7,FALSE),FALSE))</f>
        <v/>
      </c>
      <c r="E341" s="41" t="str">
        <f t="shared" si="78"/>
        <v/>
      </c>
      <c r="F341" s="21"/>
      <c r="G341" s="31">
        <v>3</v>
      </c>
      <c r="H341" s="24"/>
      <c r="I341" s="8" t="str">
        <f t="shared" si="79"/>
        <v/>
      </c>
      <c r="J341" s="8" t="str">
        <f t="shared" si="79"/>
        <v/>
      </c>
      <c r="K341" s="8" t="str">
        <f t="shared" si="79"/>
        <v/>
      </c>
      <c r="L341" s="8" t="str">
        <f t="shared" si="79"/>
        <v/>
      </c>
      <c r="M341" s="8" t="str">
        <f t="shared" si="79"/>
        <v/>
      </c>
      <c r="N341" s="8" t="str">
        <f t="shared" si="79"/>
        <v/>
      </c>
      <c r="O341" s="8" t="str">
        <f t="shared" si="79"/>
        <v/>
      </c>
      <c r="P341" s="8" t="str">
        <f t="shared" si="79"/>
        <v/>
      </c>
      <c r="Q341" s="8" t="str">
        <f t="shared" si="79"/>
        <v/>
      </c>
      <c r="R341" s="8" t="str">
        <f t="shared" si="79"/>
        <v/>
      </c>
      <c r="S341" s="8" t="str">
        <f t="shared" si="79"/>
        <v/>
      </c>
      <c r="T341" s="8" t="str">
        <f t="shared" si="79"/>
        <v/>
      </c>
      <c r="U341" s="8"/>
      <c r="V341" s="2"/>
      <c r="W341" s="13" t="str">
        <f>IF(F341="","",IF(F341-VLOOKUP($A331,AWstandards,VLOOKUP(D341,Age,2,FALSE),FALSE)&lt;0,"","aw"))</f>
        <v/>
      </c>
    </row>
    <row r="342" spans="1:23" hidden="1" x14ac:dyDescent="0.25">
      <c r="A342" s="16"/>
      <c r="B342" s="33">
        <v>10</v>
      </c>
      <c r="C342" s="41" t="str">
        <f>IF(A342="","",VLOOKUP($A$332,IF(LEN(A342)=2,FSB,FSA),VLOOKUP(LEFT(A342,1),Fteams,6,FALSE),FALSE))</f>
        <v/>
      </c>
      <c r="D342" s="41" t="str">
        <f>IF(A342="","",VLOOKUP($A331,IF(LEN(A342)=2,FSB,FSA),VLOOKUP(LEFT(A342,1),Fteams,7,FALSE),FALSE))</f>
        <v/>
      </c>
      <c r="E342" s="41" t="str">
        <f t="shared" si="78"/>
        <v/>
      </c>
      <c r="F342" s="21"/>
      <c r="G342" s="31">
        <v>2</v>
      </c>
      <c r="H342" s="24"/>
      <c r="I342" s="8" t="str">
        <f t="shared" si="79"/>
        <v/>
      </c>
      <c r="J342" s="8" t="str">
        <f t="shared" si="79"/>
        <v/>
      </c>
      <c r="K342" s="8" t="str">
        <f t="shared" si="79"/>
        <v/>
      </c>
      <c r="L342" s="8" t="str">
        <f t="shared" si="79"/>
        <v/>
      </c>
      <c r="M342" s="8" t="str">
        <f t="shared" si="79"/>
        <v/>
      </c>
      <c r="N342" s="8" t="str">
        <f t="shared" si="79"/>
        <v/>
      </c>
      <c r="O342" s="8" t="str">
        <f t="shared" si="79"/>
        <v/>
      </c>
      <c r="P342" s="8" t="str">
        <f t="shared" si="79"/>
        <v/>
      </c>
      <c r="Q342" s="8" t="str">
        <f t="shared" si="79"/>
        <v/>
      </c>
      <c r="R342" s="8" t="str">
        <f t="shared" si="79"/>
        <v/>
      </c>
      <c r="S342" s="8" t="str">
        <f t="shared" si="79"/>
        <v/>
      </c>
      <c r="T342" s="8" t="str">
        <f t="shared" si="79"/>
        <v/>
      </c>
      <c r="U342" s="8"/>
      <c r="V342" s="2"/>
      <c r="W342" s="13" t="str">
        <f>IF(F342="","",IF(F342-VLOOKUP($A331,AWstandards,VLOOKUP(D342,Age,2,FALSE),FALSE)&lt;0,"","aw"))</f>
        <v/>
      </c>
    </row>
    <row r="343" spans="1:23" hidden="1" x14ac:dyDescent="0.25">
      <c r="A343" s="16"/>
      <c r="B343" s="33">
        <v>11</v>
      </c>
      <c r="C343" s="41" t="str">
        <f>IF(A343="","",VLOOKUP($A$332,IF(LEN(A343)=2,FSB,FSA),VLOOKUP(LEFT(A343,1),Fteams,6,FALSE),FALSE))</f>
        <v/>
      </c>
      <c r="D343" s="41" t="str">
        <f>IF(A343="","",VLOOKUP($A331,IF(LEN(A343)=2,FSB,FSA),VLOOKUP(LEFT(A343,1),Fteams,7,FALSE),FALSE))</f>
        <v/>
      </c>
      <c r="E343" s="41" t="str">
        <f t="shared" si="78"/>
        <v/>
      </c>
      <c r="F343" s="21"/>
      <c r="G343" s="31">
        <v>1</v>
      </c>
      <c r="H343" s="24"/>
      <c r="I343" s="8" t="str">
        <f t="shared" si="79"/>
        <v/>
      </c>
      <c r="J343" s="8" t="str">
        <f t="shared" si="79"/>
        <v/>
      </c>
      <c r="K343" s="8" t="str">
        <f t="shared" si="79"/>
        <v/>
      </c>
      <c r="L343" s="8" t="str">
        <f t="shared" si="79"/>
        <v/>
      </c>
      <c r="M343" s="8" t="str">
        <f t="shared" si="79"/>
        <v/>
      </c>
      <c r="N343" s="8" t="str">
        <f t="shared" si="79"/>
        <v/>
      </c>
      <c r="O343" s="8" t="str">
        <f t="shared" si="79"/>
        <v/>
      </c>
      <c r="P343" s="8" t="str">
        <f t="shared" si="79"/>
        <v/>
      </c>
      <c r="Q343" s="8" t="str">
        <f t="shared" si="79"/>
        <v/>
      </c>
      <c r="R343" s="8" t="str">
        <f t="shared" si="79"/>
        <v/>
      </c>
      <c r="S343" s="8" t="str">
        <f t="shared" si="79"/>
        <v/>
      </c>
      <c r="T343" s="8" t="str">
        <f t="shared" si="79"/>
        <v/>
      </c>
      <c r="U343" s="8"/>
      <c r="V343" s="2"/>
      <c r="W343" s="13" t="str">
        <f>IF(F343="","",IF(F343-VLOOKUP($A331,AWstandards,VLOOKUP(D343,Age,2,FALSE),FALSE)&lt;0,"","aw"))</f>
        <v/>
      </c>
    </row>
    <row r="344" spans="1:23" hidden="1" x14ac:dyDescent="0.25">
      <c r="A344" s="16"/>
      <c r="B344" s="33">
        <v>12</v>
      </c>
      <c r="C344" s="41" t="str">
        <f>IF(A344="","",VLOOKUP($A$331,IF(LEN(A344)=2,FSB,FSA),VLOOKUP(LEFT(A344,1),Fteams,6,FALSE),FALSE))</f>
        <v/>
      </c>
      <c r="D344" s="41" t="str">
        <f>IF(A344="","",VLOOKUP($A331,IF(LEN(A344)=2,FSB,FSA),VLOOKUP(LEFT(A344,1),Fteams,7,FALSE),FALSE))</f>
        <v/>
      </c>
      <c r="E344" s="41" t="str">
        <f t="shared" si="78"/>
        <v/>
      </c>
      <c r="F344" s="21"/>
      <c r="G344" s="31">
        <f>IF(Dec!$G$2-11&lt;0,0,Dec!$G$2-11)</f>
        <v>0</v>
      </c>
      <c r="H344" s="24"/>
      <c r="I344" s="8" t="str">
        <f t="shared" si="79"/>
        <v/>
      </c>
      <c r="J344" s="8" t="str">
        <f t="shared" si="79"/>
        <v/>
      </c>
      <c r="K344" s="8" t="str">
        <f t="shared" si="79"/>
        <v/>
      </c>
      <c r="L344" s="8" t="str">
        <f t="shared" si="79"/>
        <v/>
      </c>
      <c r="M344" s="8" t="str">
        <f t="shared" si="79"/>
        <v/>
      </c>
      <c r="N344" s="8" t="str">
        <f t="shared" si="79"/>
        <v/>
      </c>
      <c r="O344" s="8" t="str">
        <f t="shared" si="79"/>
        <v/>
      </c>
      <c r="P344" s="8" t="str">
        <f t="shared" si="79"/>
        <v/>
      </c>
      <c r="Q344" s="8" t="str">
        <f t="shared" si="79"/>
        <v/>
      </c>
      <c r="R344" s="8" t="str">
        <f t="shared" si="79"/>
        <v/>
      </c>
      <c r="S344" s="8" t="str">
        <f t="shared" si="79"/>
        <v/>
      </c>
      <c r="T344" s="8" t="str">
        <f t="shared" si="79"/>
        <v/>
      </c>
      <c r="U344" s="8">
        <f>(Dec!$G$2+1)*Dec!$G$2/2-SUM(I333:T344)</f>
        <v>6</v>
      </c>
      <c r="V344" s="2"/>
      <c r="W344" s="13" t="str">
        <f>IF(F344="","",IF(F344-VLOOKUP($A331,AWstandards,VLOOKUP(D344,Age,2,FALSE),FALSE)&lt;0,"","aw"))</f>
        <v/>
      </c>
    </row>
    <row r="345" spans="1:23" ht="13" x14ac:dyDescent="0.3">
      <c r="A345" s="15" t="s">
        <v>4</v>
      </c>
      <c r="B345" s="29"/>
      <c r="C345" s="42" t="s">
        <v>71</v>
      </c>
      <c r="D345" s="4"/>
      <c r="E345" s="13"/>
      <c r="F345" s="19"/>
      <c r="G345" s="27"/>
      <c r="H345" s="24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2" t="s">
        <v>19</v>
      </c>
      <c r="W345" s="2"/>
    </row>
    <row r="346" spans="1:23" x14ac:dyDescent="0.25">
      <c r="A346" s="16" t="s">
        <v>450</v>
      </c>
      <c r="B346" s="33">
        <v>1</v>
      </c>
      <c r="C346" s="41" t="str">
        <f t="shared" ref="C346:C357" si="80">IF(A346="","",VLOOKUP($A$345,IF(LEN(A346)=2,FSB,FSA),VLOOKUP(LEFT(A346,1),Fteams,6,FALSE),FALSE))</f>
        <v>Rex Hastings</v>
      </c>
      <c r="D346" s="41">
        <f>IF(A346="","",VLOOKUP($A345,IF(LEN(A346)=2,FSB,FSA),VLOOKUP(LEFT(A346,1),Fteams,7,FALSE),FALSE))</f>
        <v>0</v>
      </c>
      <c r="E346" s="41" t="str">
        <f t="shared" ref="E346:E357" si="81">IF(A346="","",VLOOKUP(LEFT(A346,1),Fteams,2,FALSE))</f>
        <v>Brighton &amp; Hove</v>
      </c>
      <c r="F346" s="21" t="s">
        <v>684</v>
      </c>
      <c r="G346" s="31">
        <v>11</v>
      </c>
      <c r="H346" s="24"/>
      <c r="I346" s="8" t="str">
        <f t="shared" ref="I346:T361" si="82">IF($A346="","",IF(LEFT($A346,1)=I$19,$G346,""))</f>
        <v/>
      </c>
      <c r="J346" s="8">
        <f t="shared" si="82"/>
        <v>11</v>
      </c>
      <c r="K346" s="8" t="str">
        <f t="shared" si="82"/>
        <v/>
      </c>
      <c r="L346" s="8" t="str">
        <f t="shared" si="82"/>
        <v/>
      </c>
      <c r="M346" s="8" t="str">
        <f t="shared" si="82"/>
        <v/>
      </c>
      <c r="N346" s="8" t="str">
        <f t="shared" si="82"/>
        <v/>
      </c>
      <c r="O346" s="8" t="str">
        <f t="shared" si="82"/>
        <v/>
      </c>
      <c r="P346" s="8" t="str">
        <f t="shared" si="82"/>
        <v/>
      </c>
      <c r="Q346" s="8" t="str">
        <f t="shared" si="82"/>
        <v/>
      </c>
      <c r="R346" s="8" t="str">
        <f t="shared" si="82"/>
        <v/>
      </c>
      <c r="S346" s="8" t="str">
        <f t="shared" si="82"/>
        <v/>
      </c>
      <c r="T346" s="8" t="str">
        <f t="shared" si="82"/>
        <v/>
      </c>
      <c r="U346" s="8"/>
      <c r="V346" s="2"/>
      <c r="W346" s="13" t="e">
        <f>IF(F346="","",IF(F346-VLOOKUP($A345,AWstandards,VLOOKUP(D346,Age,2,FALSE),FALSE)&lt;0,"","aw"))</f>
        <v>#N/A</v>
      </c>
    </row>
    <row r="347" spans="1:23" x14ac:dyDescent="0.25">
      <c r="A347" s="16" t="s">
        <v>433</v>
      </c>
      <c r="B347" s="33">
        <v>2</v>
      </c>
      <c r="C347" s="41" t="str">
        <f t="shared" si="80"/>
        <v>Daniel Suarez Biberle</v>
      </c>
      <c r="D347" s="41">
        <f>IF(A347="","",VLOOKUP($A345,IF(LEN(A347)=2,FSB,FSA),VLOOKUP(LEFT(A347,1),Fteams,7,FALSE),FALSE))</f>
        <v>0</v>
      </c>
      <c r="E347" s="41" t="str">
        <f t="shared" si="81"/>
        <v>Eastbourne</v>
      </c>
      <c r="F347" s="21" t="s">
        <v>685</v>
      </c>
      <c r="G347" s="31">
        <v>10</v>
      </c>
      <c r="H347" s="24"/>
      <c r="I347" s="8" t="str">
        <f t="shared" si="82"/>
        <v/>
      </c>
      <c r="J347" s="8" t="str">
        <f t="shared" si="82"/>
        <v/>
      </c>
      <c r="K347" s="8" t="str">
        <f t="shared" si="82"/>
        <v/>
      </c>
      <c r="L347" s="8" t="str">
        <f t="shared" si="82"/>
        <v/>
      </c>
      <c r="M347" s="8">
        <f t="shared" si="82"/>
        <v>10</v>
      </c>
      <c r="N347" s="8" t="str">
        <f t="shared" si="82"/>
        <v/>
      </c>
      <c r="O347" s="8" t="str">
        <f t="shared" si="82"/>
        <v/>
      </c>
      <c r="P347" s="8" t="str">
        <f t="shared" si="82"/>
        <v/>
      </c>
      <c r="Q347" s="8" t="str">
        <f t="shared" si="82"/>
        <v/>
      </c>
      <c r="R347" s="8" t="str">
        <f t="shared" si="82"/>
        <v/>
      </c>
      <c r="S347" s="8" t="str">
        <f t="shared" si="82"/>
        <v/>
      </c>
      <c r="T347" s="8" t="str">
        <f t="shared" si="82"/>
        <v/>
      </c>
      <c r="U347" s="8"/>
      <c r="V347" s="2"/>
      <c r="W347" s="13" t="e">
        <f>IF(F347="","",IF(F347-VLOOKUP($A345,AWstandards,VLOOKUP(D347,Age,2,FALSE),FALSE)&lt;0,"","aw"))</f>
        <v>#N/A</v>
      </c>
    </row>
    <row r="348" spans="1:23" x14ac:dyDescent="0.25">
      <c r="A348" s="16" t="s">
        <v>525</v>
      </c>
      <c r="B348" s="33">
        <v>3</v>
      </c>
      <c r="C348" s="41" t="str">
        <f t="shared" si="80"/>
        <v>George Brewer</v>
      </c>
      <c r="D348" s="41">
        <f>IF(A348="","",VLOOKUP($A345,IF(LEN(A348)=2,FSB,FSA),VLOOKUP(LEFT(A348,1),Fteams,7,FALSE),FALSE))</f>
        <v>0</v>
      </c>
      <c r="E348" s="41" t="str">
        <f t="shared" si="81"/>
        <v>East Grinstead</v>
      </c>
      <c r="F348" s="21" t="s">
        <v>686</v>
      </c>
      <c r="G348" s="31">
        <v>9</v>
      </c>
      <c r="H348" s="24"/>
      <c r="I348" s="8" t="str">
        <f t="shared" si="82"/>
        <v/>
      </c>
      <c r="J348" s="8" t="str">
        <f t="shared" si="82"/>
        <v/>
      </c>
      <c r="K348" s="8" t="str">
        <f t="shared" si="82"/>
        <v/>
      </c>
      <c r="L348" s="8" t="str">
        <f t="shared" si="82"/>
        <v/>
      </c>
      <c r="M348" s="8" t="str">
        <f t="shared" si="82"/>
        <v/>
      </c>
      <c r="N348" s="8" t="str">
        <f t="shared" si="82"/>
        <v/>
      </c>
      <c r="O348" s="8" t="str">
        <f t="shared" si="82"/>
        <v/>
      </c>
      <c r="P348" s="8" t="str">
        <f t="shared" si="82"/>
        <v/>
      </c>
      <c r="Q348" s="8" t="str">
        <f t="shared" si="82"/>
        <v/>
      </c>
      <c r="R348" s="8">
        <f t="shared" si="82"/>
        <v>9</v>
      </c>
      <c r="S348" s="8" t="str">
        <f t="shared" si="82"/>
        <v/>
      </c>
      <c r="T348" s="8" t="str">
        <f t="shared" si="82"/>
        <v/>
      </c>
      <c r="U348" s="8"/>
      <c r="V348" s="2"/>
      <c r="W348" s="13" t="e">
        <f>IF(F348="","",IF(F348-VLOOKUP($A345,AWstandards,VLOOKUP(D348,Age,2,FALSE),FALSE)&lt;0,"","aw"))</f>
        <v>#N/A</v>
      </c>
    </row>
    <row r="349" spans="1:23" x14ac:dyDescent="0.25">
      <c r="A349" s="16" t="s">
        <v>435</v>
      </c>
      <c r="B349" s="33">
        <v>4</v>
      </c>
      <c r="C349" s="41" t="str">
        <f t="shared" si="80"/>
        <v>Dylan Walker</v>
      </c>
      <c r="D349" s="41">
        <f>IF(A349="","",VLOOKUP($A345,IF(LEN(A349)=2,FSB,FSA),VLOOKUP(LEFT(A349,1),Fteams,7,FALSE),FALSE))</f>
        <v>0</v>
      </c>
      <c r="E349" s="41" t="str">
        <f t="shared" si="81"/>
        <v>Crawley</v>
      </c>
      <c r="F349" s="21" t="s">
        <v>491</v>
      </c>
      <c r="G349" s="31">
        <v>8</v>
      </c>
      <c r="H349" s="24"/>
      <c r="I349" s="8" t="str">
        <f t="shared" si="82"/>
        <v/>
      </c>
      <c r="J349" s="8" t="str">
        <f t="shared" si="82"/>
        <v/>
      </c>
      <c r="K349" s="8">
        <f t="shared" si="82"/>
        <v>8</v>
      </c>
      <c r="L349" s="8" t="str">
        <f t="shared" si="82"/>
        <v/>
      </c>
      <c r="M349" s="8" t="str">
        <f t="shared" si="82"/>
        <v/>
      </c>
      <c r="N349" s="8" t="str">
        <f t="shared" si="82"/>
        <v/>
      </c>
      <c r="O349" s="8" t="str">
        <f t="shared" si="82"/>
        <v/>
      </c>
      <c r="P349" s="8" t="str">
        <f t="shared" si="82"/>
        <v/>
      </c>
      <c r="Q349" s="8" t="str">
        <f t="shared" si="82"/>
        <v/>
      </c>
      <c r="R349" s="8" t="str">
        <f t="shared" si="82"/>
        <v/>
      </c>
      <c r="S349" s="8" t="str">
        <f t="shared" si="82"/>
        <v/>
      </c>
      <c r="T349" s="8" t="str">
        <f t="shared" si="82"/>
        <v/>
      </c>
      <c r="U349" s="8"/>
      <c r="V349" s="2"/>
      <c r="W349" s="13" t="e">
        <f>IF(F349="","",IF(F349-VLOOKUP($A345,AWstandards,VLOOKUP(D349,Age,2,FALSE),FALSE)&lt;0,"","aw"))</f>
        <v>#N/A</v>
      </c>
    </row>
    <row r="350" spans="1:23" hidden="1" x14ac:dyDescent="0.25">
      <c r="A350" s="16"/>
      <c r="B350" s="33">
        <v>5</v>
      </c>
      <c r="C350" s="41" t="str">
        <f t="shared" si="80"/>
        <v/>
      </c>
      <c r="D350" s="41" t="str">
        <f>IF(A350="","",VLOOKUP($A345,IF(LEN(A350)=2,FSB,FSA),VLOOKUP(LEFT(A350,1),Fteams,7,FALSE),FALSE))</f>
        <v/>
      </c>
      <c r="E350" s="41" t="str">
        <f t="shared" si="81"/>
        <v/>
      </c>
      <c r="F350" s="21"/>
      <c r="G350" s="31">
        <v>7</v>
      </c>
      <c r="H350" s="24"/>
      <c r="I350" s="8" t="str">
        <f t="shared" si="82"/>
        <v/>
      </c>
      <c r="J350" s="8" t="str">
        <f t="shared" si="82"/>
        <v/>
      </c>
      <c r="K350" s="8" t="str">
        <f t="shared" si="82"/>
        <v/>
      </c>
      <c r="L350" s="8" t="str">
        <f t="shared" si="82"/>
        <v/>
      </c>
      <c r="M350" s="8" t="str">
        <f t="shared" si="82"/>
        <v/>
      </c>
      <c r="N350" s="8" t="str">
        <f t="shared" si="82"/>
        <v/>
      </c>
      <c r="O350" s="8" t="str">
        <f t="shared" si="82"/>
        <v/>
      </c>
      <c r="P350" s="8" t="str">
        <f t="shared" si="82"/>
        <v/>
      </c>
      <c r="Q350" s="8" t="str">
        <f t="shared" si="82"/>
        <v/>
      </c>
      <c r="R350" s="8" t="str">
        <f t="shared" si="82"/>
        <v/>
      </c>
      <c r="S350" s="8" t="str">
        <f t="shared" si="82"/>
        <v/>
      </c>
      <c r="T350" s="8" t="str">
        <f t="shared" si="82"/>
        <v/>
      </c>
      <c r="U350" s="8"/>
      <c r="V350" s="2"/>
      <c r="W350" s="13" t="str">
        <f>IF(F350="","",IF(F350-VLOOKUP($A345,AWstandards,VLOOKUP(D350,Age,2,FALSE),FALSE)&lt;0,"","aw"))</f>
        <v/>
      </c>
    </row>
    <row r="351" spans="1:23" hidden="1" x14ac:dyDescent="0.25">
      <c r="A351" s="16"/>
      <c r="B351" s="33">
        <v>6</v>
      </c>
      <c r="C351" s="41" t="str">
        <f t="shared" si="80"/>
        <v/>
      </c>
      <c r="D351" s="41" t="str">
        <f>IF(A351="","",VLOOKUP($A345,IF(LEN(A351)=2,FSB,FSA),VLOOKUP(LEFT(A351,1),Fteams,7,FALSE),FALSE))</f>
        <v/>
      </c>
      <c r="E351" s="41" t="str">
        <f t="shared" si="81"/>
        <v/>
      </c>
      <c r="F351" s="21"/>
      <c r="G351" s="31">
        <v>6</v>
      </c>
      <c r="H351" s="24"/>
      <c r="I351" s="8" t="str">
        <f t="shared" si="82"/>
        <v/>
      </c>
      <c r="J351" s="8" t="str">
        <f t="shared" si="82"/>
        <v/>
      </c>
      <c r="K351" s="8" t="str">
        <f t="shared" si="82"/>
        <v/>
      </c>
      <c r="L351" s="8" t="str">
        <f t="shared" si="82"/>
        <v/>
      </c>
      <c r="M351" s="8" t="str">
        <f t="shared" si="82"/>
        <v/>
      </c>
      <c r="N351" s="8" t="str">
        <f t="shared" si="82"/>
        <v/>
      </c>
      <c r="O351" s="8" t="str">
        <f t="shared" si="82"/>
        <v/>
      </c>
      <c r="P351" s="8" t="str">
        <f t="shared" si="82"/>
        <v/>
      </c>
      <c r="Q351" s="8" t="str">
        <f t="shared" si="82"/>
        <v/>
      </c>
      <c r="R351" s="8" t="str">
        <f t="shared" si="82"/>
        <v/>
      </c>
      <c r="S351" s="8" t="str">
        <f t="shared" si="82"/>
        <v/>
      </c>
      <c r="T351" s="8" t="str">
        <f t="shared" si="82"/>
        <v/>
      </c>
      <c r="U351" s="8"/>
      <c r="V351" s="2"/>
      <c r="W351" s="13" t="str">
        <f>IF(F351="","",IF(F351-VLOOKUP($A345,AWstandards,VLOOKUP(D351,Age,2,FALSE),FALSE)&lt;0,"","aw"))</f>
        <v/>
      </c>
    </row>
    <row r="352" spans="1:23" hidden="1" x14ac:dyDescent="0.25">
      <c r="A352" s="16"/>
      <c r="B352" s="33">
        <v>7</v>
      </c>
      <c r="C352" s="41" t="str">
        <f t="shared" si="80"/>
        <v/>
      </c>
      <c r="D352" s="41" t="str">
        <f>IF(A352="","",VLOOKUP($A345,IF(LEN(A352)=2,FSB,FSA),VLOOKUP(LEFT(A352,1),Fteams,7,FALSE),FALSE))</f>
        <v/>
      </c>
      <c r="E352" s="41" t="str">
        <f t="shared" si="81"/>
        <v/>
      </c>
      <c r="F352" s="21"/>
      <c r="G352" s="31">
        <v>5</v>
      </c>
      <c r="H352" s="24"/>
      <c r="I352" s="8" t="str">
        <f t="shared" si="82"/>
        <v/>
      </c>
      <c r="J352" s="8" t="str">
        <f t="shared" si="82"/>
        <v/>
      </c>
      <c r="K352" s="8" t="str">
        <f t="shared" si="82"/>
        <v/>
      </c>
      <c r="L352" s="8" t="str">
        <f t="shared" si="82"/>
        <v/>
      </c>
      <c r="M352" s="8" t="str">
        <f t="shared" si="82"/>
        <v/>
      </c>
      <c r="N352" s="8" t="str">
        <f t="shared" si="82"/>
        <v/>
      </c>
      <c r="O352" s="8" t="str">
        <f t="shared" si="82"/>
        <v/>
      </c>
      <c r="P352" s="8" t="str">
        <f t="shared" si="82"/>
        <v/>
      </c>
      <c r="Q352" s="8" t="str">
        <f t="shared" si="82"/>
        <v/>
      </c>
      <c r="R352" s="8" t="str">
        <f t="shared" si="82"/>
        <v/>
      </c>
      <c r="S352" s="8" t="str">
        <f t="shared" si="82"/>
        <v/>
      </c>
      <c r="T352" s="8" t="str">
        <f t="shared" si="82"/>
        <v/>
      </c>
      <c r="U352" s="8"/>
      <c r="V352" s="2"/>
      <c r="W352" s="13" t="str">
        <f>IF(F352="","",IF(F352-VLOOKUP($A345,AWstandards,VLOOKUP(D352,Age,2,FALSE),FALSE)&lt;0,"","aw"))</f>
        <v/>
      </c>
    </row>
    <row r="353" spans="1:23" hidden="1" x14ac:dyDescent="0.25">
      <c r="A353" s="16"/>
      <c r="B353" s="33">
        <v>8</v>
      </c>
      <c r="C353" s="41" t="str">
        <f t="shared" si="80"/>
        <v/>
      </c>
      <c r="D353" s="41" t="str">
        <f>IF(A353="","",VLOOKUP($A345,IF(LEN(A353)=2,FSB,FSA),VLOOKUP(LEFT(A353,1),Fteams,7,FALSE),FALSE))</f>
        <v/>
      </c>
      <c r="E353" s="41" t="str">
        <f t="shared" si="81"/>
        <v/>
      </c>
      <c r="F353" s="21"/>
      <c r="G353" s="31">
        <v>4</v>
      </c>
      <c r="H353" s="24"/>
      <c r="I353" s="8" t="str">
        <f t="shared" si="82"/>
        <v/>
      </c>
      <c r="J353" s="8" t="str">
        <f t="shared" si="82"/>
        <v/>
      </c>
      <c r="K353" s="8" t="str">
        <f t="shared" si="82"/>
        <v/>
      </c>
      <c r="L353" s="8" t="str">
        <f t="shared" si="82"/>
        <v/>
      </c>
      <c r="M353" s="8" t="str">
        <f t="shared" si="82"/>
        <v/>
      </c>
      <c r="N353" s="8" t="str">
        <f t="shared" si="82"/>
        <v/>
      </c>
      <c r="O353" s="8" t="str">
        <f t="shared" si="82"/>
        <v/>
      </c>
      <c r="P353" s="8" t="str">
        <f t="shared" si="82"/>
        <v/>
      </c>
      <c r="Q353" s="8" t="str">
        <f t="shared" si="82"/>
        <v/>
      </c>
      <c r="R353" s="8" t="str">
        <f t="shared" si="82"/>
        <v/>
      </c>
      <c r="S353" s="8" t="str">
        <f t="shared" si="82"/>
        <v/>
      </c>
      <c r="T353" s="8" t="str">
        <f t="shared" si="82"/>
        <v/>
      </c>
      <c r="U353" s="8"/>
      <c r="V353" s="2"/>
      <c r="W353" s="13" t="str">
        <f>IF(F353="","",IF(F353-VLOOKUP($A345,AWstandards,VLOOKUP(D353,Age,2,FALSE),FALSE)&lt;0,"","aw"))</f>
        <v/>
      </c>
    </row>
    <row r="354" spans="1:23" hidden="1" x14ac:dyDescent="0.25">
      <c r="A354" s="16"/>
      <c r="B354" s="33">
        <v>9</v>
      </c>
      <c r="C354" s="41" t="str">
        <f t="shared" si="80"/>
        <v/>
      </c>
      <c r="D354" s="41" t="str">
        <f>IF(A354="","",VLOOKUP($A345,IF(LEN(A354)=2,FSB,FSA),VLOOKUP(LEFT(A354,1),Fteams,7,FALSE),FALSE))</f>
        <v/>
      </c>
      <c r="E354" s="41" t="str">
        <f t="shared" si="81"/>
        <v/>
      </c>
      <c r="F354" s="21"/>
      <c r="G354" s="31">
        <v>3</v>
      </c>
      <c r="H354" s="24"/>
      <c r="I354" s="8" t="str">
        <f t="shared" si="82"/>
        <v/>
      </c>
      <c r="J354" s="8" t="str">
        <f t="shared" si="82"/>
        <v/>
      </c>
      <c r="K354" s="8" t="str">
        <f t="shared" si="82"/>
        <v/>
      </c>
      <c r="L354" s="8" t="str">
        <f t="shared" si="82"/>
        <v/>
      </c>
      <c r="M354" s="8" t="str">
        <f t="shared" si="82"/>
        <v/>
      </c>
      <c r="N354" s="8" t="str">
        <f t="shared" si="82"/>
        <v/>
      </c>
      <c r="O354" s="8" t="str">
        <f t="shared" si="82"/>
        <v/>
      </c>
      <c r="P354" s="8" t="str">
        <f t="shared" si="82"/>
        <v/>
      </c>
      <c r="Q354" s="8" t="str">
        <f t="shared" si="82"/>
        <v/>
      </c>
      <c r="R354" s="8" t="str">
        <f t="shared" si="82"/>
        <v/>
      </c>
      <c r="S354" s="8" t="str">
        <f t="shared" si="82"/>
        <v/>
      </c>
      <c r="T354" s="8" t="str">
        <f t="shared" si="82"/>
        <v/>
      </c>
      <c r="U354" s="8"/>
      <c r="V354" s="2"/>
      <c r="W354" s="13" t="str">
        <f>IF(F354="","",IF(F354-VLOOKUP($A345,AWstandards,VLOOKUP(D354,Age,2,FALSE),FALSE)&lt;0,"","aw"))</f>
        <v/>
      </c>
    </row>
    <row r="355" spans="1:23" hidden="1" x14ac:dyDescent="0.25">
      <c r="A355" s="16"/>
      <c r="B355" s="33">
        <v>10</v>
      </c>
      <c r="C355" s="41" t="str">
        <f t="shared" si="80"/>
        <v/>
      </c>
      <c r="D355" s="41" t="str">
        <f>IF(A355="","",VLOOKUP($A345,IF(LEN(A355)=2,FSB,FSA),VLOOKUP(LEFT(A355,1),Fteams,7,FALSE),FALSE))</f>
        <v/>
      </c>
      <c r="E355" s="41" t="str">
        <f t="shared" si="81"/>
        <v/>
      </c>
      <c r="F355" s="21"/>
      <c r="G355" s="31">
        <v>2</v>
      </c>
      <c r="H355" s="24"/>
      <c r="I355" s="8" t="str">
        <f t="shared" si="82"/>
        <v/>
      </c>
      <c r="J355" s="8" t="str">
        <f t="shared" si="82"/>
        <v/>
      </c>
      <c r="K355" s="8" t="str">
        <f t="shared" si="82"/>
        <v/>
      </c>
      <c r="L355" s="8" t="str">
        <f t="shared" si="82"/>
        <v/>
      </c>
      <c r="M355" s="8" t="str">
        <f t="shared" si="82"/>
        <v/>
      </c>
      <c r="N355" s="8" t="str">
        <f t="shared" si="82"/>
        <v/>
      </c>
      <c r="O355" s="8" t="str">
        <f t="shared" si="82"/>
        <v/>
      </c>
      <c r="P355" s="8" t="str">
        <f t="shared" si="82"/>
        <v/>
      </c>
      <c r="Q355" s="8" t="str">
        <f t="shared" si="82"/>
        <v/>
      </c>
      <c r="R355" s="8" t="str">
        <f t="shared" si="82"/>
        <v/>
      </c>
      <c r="S355" s="8" t="str">
        <f t="shared" si="82"/>
        <v/>
      </c>
      <c r="T355" s="8" t="str">
        <f t="shared" si="82"/>
        <v/>
      </c>
      <c r="U355" s="8"/>
      <c r="V355" s="2"/>
      <c r="W355" s="13" t="str">
        <f>IF(F355="","",IF(F355-VLOOKUP($A345,AWstandards,VLOOKUP(D355,Age,2,FALSE),FALSE)&lt;0,"","aw"))</f>
        <v/>
      </c>
    </row>
    <row r="356" spans="1:23" hidden="1" x14ac:dyDescent="0.25">
      <c r="A356" s="16"/>
      <c r="B356" s="33">
        <v>11</v>
      </c>
      <c r="C356" s="41" t="str">
        <f t="shared" si="80"/>
        <v/>
      </c>
      <c r="D356" s="41" t="str">
        <f>IF(A356="","",VLOOKUP($A345,IF(LEN(A356)=2,FSB,FSA),VLOOKUP(LEFT(A356,1),Fteams,7,FALSE),FALSE))</f>
        <v/>
      </c>
      <c r="E356" s="41" t="str">
        <f t="shared" si="81"/>
        <v/>
      </c>
      <c r="F356" s="21"/>
      <c r="G356" s="31">
        <v>1</v>
      </c>
      <c r="H356" s="24"/>
      <c r="I356" s="8" t="str">
        <f t="shared" si="82"/>
        <v/>
      </c>
      <c r="J356" s="8" t="str">
        <f t="shared" si="82"/>
        <v/>
      </c>
      <c r="K356" s="8" t="str">
        <f t="shared" si="82"/>
        <v/>
      </c>
      <c r="L356" s="8" t="str">
        <f t="shared" si="82"/>
        <v/>
      </c>
      <c r="M356" s="8" t="str">
        <f t="shared" si="82"/>
        <v/>
      </c>
      <c r="N356" s="8" t="str">
        <f t="shared" si="82"/>
        <v/>
      </c>
      <c r="O356" s="8" t="str">
        <f t="shared" si="82"/>
        <v/>
      </c>
      <c r="P356" s="8" t="str">
        <f t="shared" si="82"/>
        <v/>
      </c>
      <c r="Q356" s="8" t="str">
        <f t="shared" si="82"/>
        <v/>
      </c>
      <c r="R356" s="8" t="str">
        <f t="shared" si="82"/>
        <v/>
      </c>
      <c r="S356" s="8" t="str">
        <f t="shared" si="82"/>
        <v/>
      </c>
      <c r="T356" s="8" t="str">
        <f t="shared" si="82"/>
        <v/>
      </c>
      <c r="U356" s="8"/>
      <c r="V356" s="2"/>
      <c r="W356" s="13" t="str">
        <f>IF(F356="","",IF(F356-VLOOKUP($A345,AWstandards,VLOOKUP(D356,Age,2,FALSE),FALSE)&lt;0,"","aw"))</f>
        <v/>
      </c>
    </row>
    <row r="357" spans="1:23" hidden="1" x14ac:dyDescent="0.25">
      <c r="A357" s="16"/>
      <c r="B357" s="33">
        <v>12</v>
      </c>
      <c r="C357" s="41" t="str">
        <f t="shared" si="80"/>
        <v/>
      </c>
      <c r="D357" s="41" t="str">
        <f>IF(A357="","",VLOOKUP($A345,IF(LEN(A357)=2,FSB,FSA),VLOOKUP(LEFT(A357,1),Fteams,7,FALSE),FALSE))</f>
        <v/>
      </c>
      <c r="E357" s="41" t="str">
        <f t="shared" si="81"/>
        <v/>
      </c>
      <c r="F357" s="21"/>
      <c r="G357" s="31">
        <f>IF(Dec!$G$2-11&lt;0,0,Dec!$G$2-11)</f>
        <v>0</v>
      </c>
      <c r="H357" s="24"/>
      <c r="I357" s="8" t="str">
        <f t="shared" si="82"/>
        <v/>
      </c>
      <c r="J357" s="8" t="str">
        <f t="shared" si="82"/>
        <v/>
      </c>
      <c r="K357" s="8" t="str">
        <f t="shared" si="82"/>
        <v/>
      </c>
      <c r="L357" s="8" t="str">
        <f t="shared" si="82"/>
        <v/>
      </c>
      <c r="M357" s="8" t="str">
        <f t="shared" si="82"/>
        <v/>
      </c>
      <c r="N357" s="8" t="str">
        <f t="shared" si="82"/>
        <v/>
      </c>
      <c r="O357" s="8" t="str">
        <f t="shared" si="82"/>
        <v/>
      </c>
      <c r="P357" s="8" t="str">
        <f t="shared" si="82"/>
        <v/>
      </c>
      <c r="Q357" s="8" t="str">
        <f t="shared" si="82"/>
        <v/>
      </c>
      <c r="R357" s="8" t="str">
        <f t="shared" si="82"/>
        <v/>
      </c>
      <c r="S357" s="8" t="str">
        <f t="shared" si="82"/>
        <v/>
      </c>
      <c r="T357" s="8" t="str">
        <f t="shared" si="82"/>
        <v/>
      </c>
      <c r="U357" s="8">
        <f>(Dec!$G$2+1)*Dec!$G$2/2-SUM(I346:T357)</f>
        <v>28</v>
      </c>
      <c r="V357" s="2"/>
      <c r="W357" s="13" t="str">
        <f>IF(F357="","",IF(F357-VLOOKUP($A345,AWstandards,VLOOKUP(D357,Age,2,FALSE),FALSE)&lt;0,"","aw"))</f>
        <v/>
      </c>
    </row>
    <row r="358" spans="1:23" ht="13" x14ac:dyDescent="0.3">
      <c r="A358" s="15" t="s">
        <v>9</v>
      </c>
      <c r="B358" s="29"/>
      <c r="C358" s="42" t="s">
        <v>141</v>
      </c>
      <c r="D358" s="4"/>
      <c r="E358" s="13"/>
      <c r="F358" s="19"/>
      <c r="G358" s="27"/>
      <c r="H358" s="24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2" t="s">
        <v>9</v>
      </c>
      <c r="W358" s="3"/>
    </row>
    <row r="359" spans="1:23" x14ac:dyDescent="0.25">
      <c r="A359" s="16" t="s">
        <v>433</v>
      </c>
      <c r="B359" s="33">
        <v>1</v>
      </c>
      <c r="C359" s="41">
        <f t="shared" ref="C359:C370" si="83">IF(A359="","",VLOOKUP($A$358,IF(LEN(A359)=2,FSB,FSA),VLOOKUP(LEFT(A359,1),Fteams,6,FALSE),FALSE))</f>
        <v>0</v>
      </c>
      <c r="D359" s="41">
        <f>IF(A359="","",VLOOKUP($A358,IF(LEN(A359)=2,FSB,FSA),VLOOKUP(LEFT(A359,1),Fteams,7,FALSE),FALSE))</f>
        <v>0</v>
      </c>
      <c r="E359" s="41" t="str">
        <f t="shared" ref="E359:E370" si="84">IF(A359="","",VLOOKUP(LEFT(A359,1),Fteams,2,FALSE))</f>
        <v>Eastbourne</v>
      </c>
      <c r="F359" s="21" t="s">
        <v>709</v>
      </c>
      <c r="G359" s="31">
        <v>11</v>
      </c>
      <c r="H359" s="24"/>
      <c r="I359" s="8" t="str">
        <f t="shared" si="82"/>
        <v/>
      </c>
      <c r="J359" s="8" t="str">
        <f t="shared" si="82"/>
        <v/>
      </c>
      <c r="K359" s="8" t="str">
        <f t="shared" si="82"/>
        <v/>
      </c>
      <c r="L359" s="8" t="str">
        <f t="shared" si="82"/>
        <v/>
      </c>
      <c r="M359" s="8">
        <f t="shared" si="82"/>
        <v>11</v>
      </c>
      <c r="N359" s="8" t="str">
        <f t="shared" si="82"/>
        <v/>
      </c>
      <c r="O359" s="8" t="str">
        <f t="shared" si="82"/>
        <v/>
      </c>
      <c r="P359" s="8" t="str">
        <f t="shared" si="82"/>
        <v/>
      </c>
      <c r="Q359" s="8" t="str">
        <f t="shared" si="82"/>
        <v/>
      </c>
      <c r="R359" s="8" t="str">
        <f t="shared" si="82"/>
        <v/>
      </c>
      <c r="S359" s="8" t="str">
        <f t="shared" si="82"/>
        <v/>
      </c>
      <c r="T359" s="8" t="str">
        <f t="shared" si="82"/>
        <v/>
      </c>
      <c r="U359" s="8"/>
      <c r="V359" s="2"/>
      <c r="W359" s="13" t="e">
        <f>IF(F359="","",IF(F359-VLOOKUP($A358,AWstandards,VLOOKUP(D359,Age,2,FALSE),FALSE)&gt;0,"","aw"))</f>
        <v>#N/A</v>
      </c>
    </row>
    <row r="360" spans="1:23" x14ac:dyDescent="0.25">
      <c r="A360" s="16" t="s">
        <v>432</v>
      </c>
      <c r="B360" s="33">
        <v>2</v>
      </c>
      <c r="C360" s="41">
        <f t="shared" si="83"/>
        <v>0</v>
      </c>
      <c r="D360" s="41">
        <f>IF(A360="","",VLOOKUP($A358,IF(LEN(A360)=2,FSB,FSA),VLOOKUP(LEFT(A360,1),Fteams,7,FALSE),FALSE))</f>
        <v>0</v>
      </c>
      <c r="E360" s="41" t="str">
        <f t="shared" si="84"/>
        <v>Crawley</v>
      </c>
      <c r="F360" s="21" t="s">
        <v>710</v>
      </c>
      <c r="G360" s="31">
        <v>10</v>
      </c>
      <c r="H360" s="24"/>
      <c r="I360" s="8" t="str">
        <f t="shared" si="82"/>
        <v/>
      </c>
      <c r="J360" s="8" t="str">
        <f t="shared" si="82"/>
        <v/>
      </c>
      <c r="K360" s="8">
        <f t="shared" si="82"/>
        <v>10</v>
      </c>
      <c r="L360" s="8" t="str">
        <f t="shared" si="82"/>
        <v/>
      </c>
      <c r="M360" s="8" t="str">
        <f t="shared" si="82"/>
        <v/>
      </c>
      <c r="N360" s="8" t="str">
        <f t="shared" si="82"/>
        <v/>
      </c>
      <c r="O360" s="8" t="str">
        <f t="shared" si="82"/>
        <v/>
      </c>
      <c r="P360" s="8" t="str">
        <f t="shared" si="82"/>
        <v/>
      </c>
      <c r="Q360" s="8" t="str">
        <f t="shared" si="82"/>
        <v/>
      </c>
      <c r="R360" s="8" t="str">
        <f t="shared" si="82"/>
        <v/>
      </c>
      <c r="S360" s="8" t="str">
        <f t="shared" si="82"/>
        <v/>
      </c>
      <c r="T360" s="8" t="str">
        <f t="shared" si="82"/>
        <v/>
      </c>
      <c r="U360" s="8"/>
      <c r="V360" s="2"/>
      <c r="W360" s="13" t="e">
        <f>IF(F360="","",IF(F360-VLOOKUP($A358,AWstandards,VLOOKUP(D360,Age,2,FALSE),FALSE)&gt;0,"","aw"))</f>
        <v>#N/A</v>
      </c>
    </row>
    <row r="361" spans="1:23" x14ac:dyDescent="0.25">
      <c r="A361" s="16" t="s">
        <v>441</v>
      </c>
      <c r="B361" s="33">
        <v>3</v>
      </c>
      <c r="C361" s="41">
        <f t="shared" si="83"/>
        <v>0</v>
      </c>
      <c r="D361" s="41">
        <f>IF(A361="","",VLOOKUP($A358,IF(LEN(A361)=2,FSB,FSA),VLOOKUP(LEFT(A361,1),Fteams,7,FALSE),FALSE))</f>
        <v>0</v>
      </c>
      <c r="E361" s="41" t="str">
        <f t="shared" si="84"/>
        <v>Brighton &amp; Hove</v>
      </c>
      <c r="F361" s="21" t="s">
        <v>711</v>
      </c>
      <c r="G361" s="31">
        <v>9</v>
      </c>
      <c r="H361" s="24"/>
      <c r="I361" s="8" t="str">
        <f t="shared" si="82"/>
        <v/>
      </c>
      <c r="J361" s="8">
        <f t="shared" si="82"/>
        <v>9</v>
      </c>
      <c r="K361" s="8" t="str">
        <f t="shared" si="82"/>
        <v/>
      </c>
      <c r="L361" s="8" t="str">
        <f t="shared" si="82"/>
        <v/>
      </c>
      <c r="M361" s="8" t="str">
        <f t="shared" si="82"/>
        <v/>
      </c>
      <c r="N361" s="8" t="str">
        <f t="shared" si="82"/>
        <v/>
      </c>
      <c r="O361" s="8" t="str">
        <f t="shared" si="82"/>
        <v/>
      </c>
      <c r="P361" s="8" t="str">
        <f t="shared" si="82"/>
        <v/>
      </c>
      <c r="Q361" s="8" t="str">
        <f t="shared" si="82"/>
        <v/>
      </c>
      <c r="R361" s="8" t="str">
        <f t="shared" si="82"/>
        <v/>
      </c>
      <c r="S361" s="8" t="str">
        <f t="shared" si="82"/>
        <v/>
      </c>
      <c r="T361" s="8" t="str">
        <f t="shared" si="82"/>
        <v/>
      </c>
      <c r="U361" s="8"/>
      <c r="V361" s="2"/>
      <c r="W361" s="13" t="e">
        <f>IF(F361="","",IF(F361-VLOOKUP($A358,AWstandards,VLOOKUP(D361,Age,2,FALSE),FALSE)&gt;0,"","aw"))</f>
        <v>#N/A</v>
      </c>
    </row>
    <row r="362" spans="1:23" x14ac:dyDescent="0.25">
      <c r="A362" s="16" t="s">
        <v>458</v>
      </c>
      <c r="B362" s="33">
        <v>4</v>
      </c>
      <c r="C362" s="41">
        <f t="shared" si="83"/>
        <v>0</v>
      </c>
      <c r="D362" s="41">
        <f>IF(A362="","",VLOOKUP($A358,IF(LEN(A362)=2,FSB,FSA),VLOOKUP(LEFT(A362,1),Fteams,7,FALSE),FALSE))</f>
        <v>0</v>
      </c>
      <c r="E362" s="41" t="str">
        <f t="shared" si="84"/>
        <v>East Grinstead</v>
      </c>
      <c r="F362" s="21" t="s">
        <v>712</v>
      </c>
      <c r="G362" s="31">
        <v>8</v>
      </c>
      <c r="H362" s="24"/>
      <c r="I362" s="8" t="str">
        <f t="shared" ref="I362:T370" si="85">IF($A362="","",IF(LEFT($A362,1)=I$19,$G362,""))</f>
        <v/>
      </c>
      <c r="J362" s="8" t="str">
        <f t="shared" si="85"/>
        <v/>
      </c>
      <c r="K362" s="8" t="str">
        <f t="shared" si="85"/>
        <v/>
      </c>
      <c r="L362" s="8" t="str">
        <f t="shared" si="85"/>
        <v/>
      </c>
      <c r="M362" s="8" t="str">
        <f t="shared" si="85"/>
        <v/>
      </c>
      <c r="N362" s="8" t="str">
        <f t="shared" si="85"/>
        <v/>
      </c>
      <c r="O362" s="8" t="str">
        <f t="shared" si="85"/>
        <v/>
      </c>
      <c r="P362" s="8" t="str">
        <f t="shared" si="85"/>
        <v/>
      </c>
      <c r="Q362" s="8" t="str">
        <f t="shared" si="85"/>
        <v/>
      </c>
      <c r="R362" s="8">
        <f t="shared" si="85"/>
        <v>8</v>
      </c>
      <c r="S362" s="8" t="str">
        <f t="shared" si="85"/>
        <v/>
      </c>
      <c r="T362" s="8" t="str">
        <f t="shared" si="85"/>
        <v/>
      </c>
      <c r="U362" s="8"/>
      <c r="V362" s="2"/>
      <c r="W362" s="13" t="e">
        <f>IF(F362="","",IF(F362-VLOOKUP($A358,AWstandards,VLOOKUP(D362,Age,2,FALSE),FALSE)&gt;0,"","aw"))</f>
        <v>#N/A</v>
      </c>
    </row>
    <row r="363" spans="1:23" x14ac:dyDescent="0.25">
      <c r="A363" s="16" t="s">
        <v>434</v>
      </c>
      <c r="B363" s="33" t="s">
        <v>576</v>
      </c>
      <c r="C363" s="41">
        <f t="shared" si="83"/>
        <v>0</v>
      </c>
      <c r="D363" s="41">
        <f>IF(A363="","",VLOOKUP($A358,IF(LEN(A363)=2,FSB,FSA),VLOOKUP(LEFT(A363,1),Fteams,7,FALSE),FALSE))</f>
        <v>0</v>
      </c>
      <c r="E363" s="41" t="str">
        <f t="shared" si="84"/>
        <v>Chichester</v>
      </c>
      <c r="F363" s="21" t="s">
        <v>713</v>
      </c>
      <c r="G363" s="31">
        <v>6.5</v>
      </c>
      <c r="H363" s="24"/>
      <c r="I363" s="8" t="str">
        <f t="shared" si="85"/>
        <v/>
      </c>
      <c r="J363" s="8" t="str">
        <f t="shared" si="85"/>
        <v/>
      </c>
      <c r="K363" s="8" t="str">
        <f t="shared" si="85"/>
        <v/>
      </c>
      <c r="L363" s="8">
        <f t="shared" si="85"/>
        <v>6.5</v>
      </c>
      <c r="M363" s="8" t="str">
        <f t="shared" si="85"/>
        <v/>
      </c>
      <c r="N363" s="8" t="str">
        <f t="shared" si="85"/>
        <v/>
      </c>
      <c r="O363" s="8" t="str">
        <f t="shared" si="85"/>
        <v/>
      </c>
      <c r="P363" s="8" t="str">
        <f t="shared" si="85"/>
        <v/>
      </c>
      <c r="Q363" s="8" t="str">
        <f t="shared" si="85"/>
        <v/>
      </c>
      <c r="R363" s="8" t="str">
        <f t="shared" si="85"/>
        <v/>
      </c>
      <c r="S363" s="8" t="str">
        <f t="shared" si="85"/>
        <v/>
      </c>
      <c r="T363" s="8" t="str">
        <f t="shared" si="85"/>
        <v/>
      </c>
      <c r="U363" s="8"/>
      <c r="V363" s="2"/>
      <c r="W363" s="13" t="e">
        <f>IF(F363="","",IF(F363-VLOOKUP($A358,AWstandards,VLOOKUP(D363,Age,2,FALSE),FALSE)&gt;0,"","aw"))</f>
        <v>#N/A</v>
      </c>
    </row>
    <row r="364" spans="1:23" x14ac:dyDescent="0.25">
      <c r="A364" s="16" t="s">
        <v>440</v>
      </c>
      <c r="B364" s="33" t="s">
        <v>576</v>
      </c>
      <c r="C364" s="41">
        <f t="shared" si="83"/>
        <v>0</v>
      </c>
      <c r="D364" s="41">
        <f>IF(A364="","",VLOOKUP($A358,IF(LEN(A364)=2,FSB,FSA),VLOOKUP(LEFT(A364,1),Fteams,7,FALSE),FALSE))</f>
        <v>0</v>
      </c>
      <c r="E364" s="41" t="str">
        <f t="shared" si="84"/>
        <v>Lewes</v>
      </c>
      <c r="F364" s="21" t="s">
        <v>713</v>
      </c>
      <c r="G364" s="31">
        <v>6.5</v>
      </c>
      <c r="H364" s="24"/>
      <c r="I364" s="8" t="str">
        <f t="shared" si="85"/>
        <v/>
      </c>
      <c r="J364" s="8" t="str">
        <f t="shared" si="85"/>
        <v/>
      </c>
      <c r="K364" s="8" t="str">
        <f t="shared" si="85"/>
        <v/>
      </c>
      <c r="L364" s="8" t="str">
        <f t="shared" si="85"/>
        <v/>
      </c>
      <c r="M364" s="8" t="str">
        <f t="shared" si="85"/>
        <v/>
      </c>
      <c r="N364" s="8" t="str">
        <f t="shared" si="85"/>
        <v/>
      </c>
      <c r="O364" s="8">
        <f t="shared" si="85"/>
        <v>6.5</v>
      </c>
      <c r="P364" s="8" t="str">
        <f t="shared" si="85"/>
        <v/>
      </c>
      <c r="Q364" s="8" t="str">
        <f t="shared" si="85"/>
        <v/>
      </c>
      <c r="R364" s="8" t="str">
        <f t="shared" si="85"/>
        <v/>
      </c>
      <c r="S364" s="8" t="str">
        <f t="shared" si="85"/>
        <v/>
      </c>
      <c r="T364" s="8" t="str">
        <f t="shared" si="85"/>
        <v/>
      </c>
      <c r="U364" s="8"/>
      <c r="V364" s="2"/>
      <c r="W364" s="13" t="e">
        <f>IF(F364="","",IF(F364-VLOOKUP($A358,AWstandards,VLOOKUP(D364,Age,2,FALSE),FALSE)&gt;0,"","aw"))</f>
        <v>#N/A</v>
      </c>
    </row>
    <row r="365" spans="1:23" x14ac:dyDescent="0.25">
      <c r="A365" s="16" t="s">
        <v>442</v>
      </c>
      <c r="B365" s="33">
        <v>7</v>
      </c>
      <c r="C365" s="41">
        <f t="shared" si="83"/>
        <v>0</v>
      </c>
      <c r="D365" s="41">
        <f>IF(A365="","",VLOOKUP($A358,IF(LEN(A365)=2,FSB,FSA),VLOOKUP(LEFT(A365,1),Fteams,7,FALSE),FALSE))</f>
        <v>0</v>
      </c>
      <c r="E365" s="41" t="str">
        <f t="shared" si="84"/>
        <v>Horsham BS</v>
      </c>
      <c r="F365" s="21" t="s">
        <v>714</v>
      </c>
      <c r="G365" s="31">
        <v>5</v>
      </c>
      <c r="H365" s="24"/>
      <c r="I365" s="8" t="str">
        <f t="shared" si="85"/>
        <v/>
      </c>
      <c r="J365" s="8" t="str">
        <f t="shared" si="85"/>
        <v/>
      </c>
      <c r="K365" s="8" t="str">
        <f t="shared" si="85"/>
        <v/>
      </c>
      <c r="L365" s="8" t="str">
        <f t="shared" si="85"/>
        <v/>
      </c>
      <c r="M365" s="8" t="str">
        <f t="shared" si="85"/>
        <v/>
      </c>
      <c r="N365" s="8">
        <f t="shared" si="85"/>
        <v>5</v>
      </c>
      <c r="O365" s="8" t="str">
        <f t="shared" si="85"/>
        <v/>
      </c>
      <c r="P365" s="8" t="str">
        <f t="shared" si="85"/>
        <v/>
      </c>
      <c r="Q365" s="8" t="str">
        <f t="shared" si="85"/>
        <v/>
      </c>
      <c r="R365" s="8" t="str">
        <f t="shared" si="85"/>
        <v/>
      </c>
      <c r="S365" s="8" t="str">
        <f t="shared" si="85"/>
        <v/>
      </c>
      <c r="T365" s="8" t="str">
        <f t="shared" si="85"/>
        <v/>
      </c>
      <c r="U365" s="8"/>
      <c r="V365" s="2"/>
      <c r="W365" s="13" t="e">
        <f>IF(F365="","",IF(F365-VLOOKUP($A358,AWstandards,VLOOKUP(D365,Age,2,FALSE),FALSE)&gt;0,"","aw"))</f>
        <v>#N/A</v>
      </c>
    </row>
    <row r="366" spans="1:23" x14ac:dyDescent="0.25">
      <c r="A366" s="16" t="s">
        <v>467</v>
      </c>
      <c r="B366" s="33">
        <v>8</v>
      </c>
      <c r="C366" s="41">
        <f t="shared" si="83"/>
        <v>0</v>
      </c>
      <c r="D366" s="41">
        <f>IF(A366="","",VLOOKUP($A358,IF(LEN(A366)=2,FSB,FSA),VLOOKUP(LEFT(A366,1),Fteams,7,FALSE),FALSE))</f>
        <v>0</v>
      </c>
      <c r="E366" s="41" t="str">
        <f t="shared" si="84"/>
        <v>Haywards Heath</v>
      </c>
      <c r="F366" s="21" t="s">
        <v>715</v>
      </c>
      <c r="G366" s="31">
        <v>4</v>
      </c>
      <c r="H366" s="24"/>
      <c r="I366" s="8" t="str">
        <f t="shared" si="85"/>
        <v/>
      </c>
      <c r="J366" s="8" t="str">
        <f t="shared" si="85"/>
        <v/>
      </c>
      <c r="K366" s="8" t="str">
        <f t="shared" si="85"/>
        <v/>
      </c>
      <c r="L366" s="8" t="str">
        <f t="shared" si="85"/>
        <v/>
      </c>
      <c r="M366" s="8" t="str">
        <f t="shared" si="85"/>
        <v/>
      </c>
      <c r="N366" s="8" t="str">
        <f t="shared" si="85"/>
        <v/>
      </c>
      <c r="O366" s="8" t="str">
        <f t="shared" si="85"/>
        <v/>
      </c>
      <c r="P366" s="8" t="str">
        <f t="shared" si="85"/>
        <v/>
      </c>
      <c r="Q366" s="8">
        <f t="shared" si="85"/>
        <v>4</v>
      </c>
      <c r="R366" s="8" t="str">
        <f t="shared" si="85"/>
        <v/>
      </c>
      <c r="S366" s="8" t="str">
        <f t="shared" si="85"/>
        <v/>
      </c>
      <c r="T366" s="8" t="str">
        <f t="shared" si="85"/>
        <v/>
      </c>
      <c r="U366" s="8"/>
      <c r="V366" s="2"/>
      <c r="W366" s="13" t="e">
        <f>IF(F366="","",IF(F366-VLOOKUP($A358,AWstandards,VLOOKUP(D366,Age,2,FALSE),FALSE)&gt;0,"","aw"))</f>
        <v>#N/A</v>
      </c>
    </row>
    <row r="367" spans="1:23" x14ac:dyDescent="0.25">
      <c r="A367" s="16" t="s">
        <v>484</v>
      </c>
      <c r="B367" s="33">
        <v>9</v>
      </c>
      <c r="C367" s="41">
        <f t="shared" si="83"/>
        <v>0</v>
      </c>
      <c r="D367" s="41">
        <f>IF(A367="","",VLOOKUP($A358,IF(LEN(A367)=2,FSB,FSA),VLOOKUP(LEFT(A367,1),Fteams,7,FALSE),FALSE))</f>
        <v>0</v>
      </c>
      <c r="E367" s="41" t="str">
        <f t="shared" si="84"/>
        <v>Worthing</v>
      </c>
      <c r="F367" s="21" t="s">
        <v>716</v>
      </c>
      <c r="G367" s="31">
        <v>3</v>
      </c>
      <c r="H367" s="24"/>
      <c r="I367" s="8" t="str">
        <f t="shared" si="85"/>
        <v/>
      </c>
      <c r="J367" s="8" t="str">
        <f t="shared" si="85"/>
        <v/>
      </c>
      <c r="K367" s="8" t="str">
        <f t="shared" si="85"/>
        <v/>
      </c>
      <c r="L367" s="8" t="str">
        <f t="shared" si="85"/>
        <v/>
      </c>
      <c r="M367" s="8" t="str">
        <f t="shared" si="85"/>
        <v/>
      </c>
      <c r="N367" s="8" t="str">
        <f t="shared" si="85"/>
        <v/>
      </c>
      <c r="O367" s="8" t="str">
        <f t="shared" si="85"/>
        <v/>
      </c>
      <c r="P367" s="8">
        <f t="shared" si="85"/>
        <v>3</v>
      </c>
      <c r="Q367" s="8" t="str">
        <f t="shared" si="85"/>
        <v/>
      </c>
      <c r="R367" s="8" t="str">
        <f t="shared" si="85"/>
        <v/>
      </c>
      <c r="S367" s="8" t="str">
        <f t="shared" si="85"/>
        <v/>
      </c>
      <c r="T367" s="8" t="str">
        <f t="shared" si="85"/>
        <v/>
      </c>
      <c r="U367" s="8"/>
      <c r="V367" s="2"/>
      <c r="W367" s="13" t="e">
        <f>IF(F367="","",IF(F367-VLOOKUP($A358,AWstandards,VLOOKUP(D367,Age,2,FALSE),FALSE)&gt;0,"","aw"))</f>
        <v>#N/A</v>
      </c>
    </row>
    <row r="368" spans="1:23" ht="12" customHeight="1" x14ac:dyDescent="0.25">
      <c r="A368" s="16" t="s">
        <v>464</v>
      </c>
      <c r="B368" s="33">
        <v>10</v>
      </c>
      <c r="C368" s="41">
        <f t="shared" si="83"/>
        <v>0</v>
      </c>
      <c r="D368" s="41">
        <f>IF(A368="","",VLOOKUP($A358,IF(LEN(A368)=2,FSB,FSA),VLOOKUP(LEFT(A368,1),Fteams,7,FALSE),FALSE))</f>
        <v>0</v>
      </c>
      <c r="E368" s="41" t="str">
        <f t="shared" si="84"/>
        <v>Hastings</v>
      </c>
      <c r="F368" s="21" t="s">
        <v>717</v>
      </c>
      <c r="G368" s="31">
        <v>2</v>
      </c>
      <c r="H368" s="24"/>
      <c r="I368" s="8" t="str">
        <f t="shared" si="85"/>
        <v/>
      </c>
      <c r="J368" s="8" t="str">
        <f t="shared" si="85"/>
        <v/>
      </c>
      <c r="K368" s="8" t="str">
        <f t="shared" si="85"/>
        <v/>
      </c>
      <c r="L368" s="8" t="str">
        <f t="shared" si="85"/>
        <v/>
      </c>
      <c r="M368" s="8" t="str">
        <f t="shared" si="85"/>
        <v/>
      </c>
      <c r="N368" s="8" t="str">
        <f t="shared" si="85"/>
        <v/>
      </c>
      <c r="O368" s="8" t="str">
        <f t="shared" si="85"/>
        <v/>
      </c>
      <c r="P368" s="8" t="str">
        <f t="shared" si="85"/>
        <v/>
      </c>
      <c r="Q368" s="8" t="str">
        <f t="shared" si="85"/>
        <v/>
      </c>
      <c r="R368" s="8" t="str">
        <f t="shared" si="85"/>
        <v/>
      </c>
      <c r="S368" s="8">
        <f t="shared" si="85"/>
        <v>2</v>
      </c>
      <c r="T368" s="8" t="str">
        <f t="shared" si="85"/>
        <v/>
      </c>
      <c r="U368" s="8"/>
      <c r="V368" s="2"/>
      <c r="W368" s="13" t="e">
        <f>IF(F368="","",IF(F368-VLOOKUP($A358,AWstandards,VLOOKUP(D368,Age,2,FALSE),FALSE)&gt;0,"","aw"))</f>
        <v>#N/A</v>
      </c>
    </row>
    <row r="369" spans="1:23" hidden="1" x14ac:dyDescent="0.25">
      <c r="A369" s="16"/>
      <c r="B369" s="33">
        <v>11</v>
      </c>
      <c r="C369" s="41" t="str">
        <f t="shared" si="83"/>
        <v/>
      </c>
      <c r="D369" s="41" t="str">
        <f>IF(A369="","",VLOOKUP($A358,IF(LEN(A369)=2,FSB,FSA),VLOOKUP(LEFT(A369,1),Fteams,7,FALSE),FALSE))</f>
        <v/>
      </c>
      <c r="E369" s="41" t="str">
        <f t="shared" si="84"/>
        <v/>
      </c>
      <c r="F369" s="21"/>
      <c r="G369" s="31">
        <v>1</v>
      </c>
      <c r="H369" s="24"/>
      <c r="I369" s="8" t="str">
        <f t="shared" si="85"/>
        <v/>
      </c>
      <c r="J369" s="8" t="str">
        <f t="shared" si="85"/>
        <v/>
      </c>
      <c r="K369" s="8" t="str">
        <f t="shared" si="85"/>
        <v/>
      </c>
      <c r="L369" s="8" t="str">
        <f t="shared" si="85"/>
        <v/>
      </c>
      <c r="M369" s="8" t="str">
        <f t="shared" si="85"/>
        <v/>
      </c>
      <c r="N369" s="8" t="str">
        <f t="shared" si="85"/>
        <v/>
      </c>
      <c r="O369" s="8" t="str">
        <f t="shared" si="85"/>
        <v/>
      </c>
      <c r="P369" s="8" t="str">
        <f t="shared" si="85"/>
        <v/>
      </c>
      <c r="Q369" s="8" t="str">
        <f t="shared" si="85"/>
        <v/>
      </c>
      <c r="R369" s="8" t="str">
        <f t="shared" si="85"/>
        <v/>
      </c>
      <c r="S369" s="8" t="str">
        <f t="shared" si="85"/>
        <v/>
      </c>
      <c r="T369" s="8" t="str">
        <f t="shared" si="85"/>
        <v/>
      </c>
      <c r="U369" s="8"/>
      <c r="V369" s="2"/>
      <c r="W369" s="13" t="str">
        <f>IF(F369="","",IF(F369-VLOOKUP($A358,AWstandards,VLOOKUP(D369,Age,2,FALSE),FALSE)&gt;0,"","aw"))</f>
        <v/>
      </c>
    </row>
    <row r="370" spans="1:23" hidden="1" x14ac:dyDescent="0.25">
      <c r="A370" s="16"/>
      <c r="B370" s="33">
        <v>12</v>
      </c>
      <c r="C370" s="41" t="str">
        <f t="shared" si="83"/>
        <v/>
      </c>
      <c r="D370" s="41" t="str">
        <f>IF(A370="","",VLOOKUP($A358,IF(LEN(A370)=2,FSB,FSA),VLOOKUP(LEFT(A370,1),Fteams,7,FALSE),FALSE))</f>
        <v/>
      </c>
      <c r="E370" s="41" t="str">
        <f t="shared" si="84"/>
        <v/>
      </c>
      <c r="F370" s="21"/>
      <c r="G370" s="31">
        <f>IF(Dec!$G$2-11&lt;0,0,Dec!$G$2-11)</f>
        <v>0</v>
      </c>
      <c r="H370" s="24"/>
      <c r="I370" s="8" t="str">
        <f t="shared" si="85"/>
        <v/>
      </c>
      <c r="J370" s="8" t="str">
        <f t="shared" si="85"/>
        <v/>
      </c>
      <c r="K370" s="8" t="str">
        <f t="shared" si="85"/>
        <v/>
      </c>
      <c r="L370" s="8" t="str">
        <f t="shared" si="85"/>
        <v/>
      </c>
      <c r="M370" s="8" t="str">
        <f t="shared" si="85"/>
        <v/>
      </c>
      <c r="N370" s="8" t="str">
        <f t="shared" si="85"/>
        <v/>
      </c>
      <c r="O370" s="8" t="str">
        <f t="shared" si="85"/>
        <v/>
      </c>
      <c r="P370" s="8" t="str">
        <f t="shared" si="85"/>
        <v/>
      </c>
      <c r="Q370" s="8" t="str">
        <f t="shared" si="85"/>
        <v/>
      </c>
      <c r="R370" s="8" t="str">
        <f t="shared" si="85"/>
        <v/>
      </c>
      <c r="S370" s="8" t="str">
        <f t="shared" si="85"/>
        <v/>
      </c>
      <c r="T370" s="8" t="str">
        <f t="shared" si="85"/>
        <v/>
      </c>
      <c r="U370" s="8">
        <f>(Dec!$G$2+1)*Dec!$G$2/2-SUM(I359:T370)</f>
        <v>1</v>
      </c>
      <c r="V370" s="2"/>
      <c r="W370" s="13" t="str">
        <f>IF(F370="","",IF(F370-VLOOKUP($A358,AWstandards,VLOOKUP(D370,Age,2,FALSE),FALSE)&gt;0,"","aw"))</f>
        <v/>
      </c>
    </row>
    <row r="371" spans="1:23" ht="13" hidden="1" x14ac:dyDescent="0.3">
      <c r="A371" s="15" t="s">
        <v>153</v>
      </c>
      <c r="B371" s="29"/>
      <c r="C371" s="42" t="s">
        <v>154</v>
      </c>
      <c r="D371" s="4"/>
      <c r="E371" s="13"/>
      <c r="F371" s="19"/>
      <c r="G371" s="27"/>
      <c r="H371" s="24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2"/>
      <c r="W371" s="13"/>
    </row>
    <row r="372" spans="1:23" hidden="1" x14ac:dyDescent="0.25">
      <c r="A372" s="16"/>
      <c r="B372" s="33">
        <v>1</v>
      </c>
      <c r="C372" s="41" t="str">
        <f t="shared" ref="C372:C383" si="86">IF(A372="","",VLOOKUP($A$371,IF(LEN(A372)=2,FSB,FSA),VLOOKUP(LEFT(A372,1),Fteams,6,FALSE),FALSE))</f>
        <v/>
      </c>
      <c r="D372" s="41" t="str">
        <f>IF(A372="","",VLOOKUP($A371,IF(LEN(A372)=2,FSB,FSA),VLOOKUP(LEFT(A372,1),Fteams,7,FALSE),FALSE))</f>
        <v/>
      </c>
      <c r="E372" s="41" t="str">
        <f t="shared" ref="E372:E383" si="87">IF(A372="","",VLOOKUP(LEFT(A372,1),Fteams,2,FALSE))</f>
        <v/>
      </c>
      <c r="F372" s="21"/>
      <c r="G372" s="31">
        <v>11</v>
      </c>
      <c r="H372" s="24"/>
      <c r="I372" s="8" t="str">
        <f t="shared" ref="I372:T383" si="88">IF($A372="","",IF(LEFT($A372,1)=I$19,$G372,""))</f>
        <v/>
      </c>
      <c r="J372" s="8" t="str">
        <f t="shared" si="88"/>
        <v/>
      </c>
      <c r="K372" s="8" t="str">
        <f t="shared" si="88"/>
        <v/>
      </c>
      <c r="L372" s="8" t="str">
        <f t="shared" si="88"/>
        <v/>
      </c>
      <c r="M372" s="8" t="str">
        <f t="shared" si="88"/>
        <v/>
      </c>
      <c r="N372" s="8" t="str">
        <f t="shared" si="88"/>
        <v/>
      </c>
      <c r="O372" s="8" t="str">
        <f t="shared" si="88"/>
        <v/>
      </c>
      <c r="P372" s="8" t="str">
        <f t="shared" si="88"/>
        <v/>
      </c>
      <c r="Q372" s="8" t="str">
        <f t="shared" si="88"/>
        <v/>
      </c>
      <c r="R372" s="8" t="str">
        <f t="shared" si="88"/>
        <v/>
      </c>
      <c r="S372" s="8" t="str">
        <f t="shared" si="88"/>
        <v/>
      </c>
      <c r="T372" s="8" t="str">
        <f t="shared" si="88"/>
        <v/>
      </c>
      <c r="U372" s="8"/>
      <c r="V372" s="2"/>
      <c r="W372" s="13"/>
    </row>
    <row r="373" spans="1:23" hidden="1" x14ac:dyDescent="0.25">
      <c r="A373" s="16"/>
      <c r="B373" s="33">
        <v>2</v>
      </c>
      <c r="C373" s="41" t="str">
        <f t="shared" si="86"/>
        <v/>
      </c>
      <c r="D373" s="41" t="str">
        <f>IF(A373="","",VLOOKUP($A371,IF(LEN(A373)=2,FSB,FSA),VLOOKUP(LEFT(A373,1),Fteams,7,FALSE),FALSE))</f>
        <v/>
      </c>
      <c r="E373" s="41" t="str">
        <f t="shared" si="87"/>
        <v/>
      </c>
      <c r="F373" s="21"/>
      <c r="G373" s="31">
        <v>10</v>
      </c>
      <c r="H373" s="24"/>
      <c r="I373" s="8" t="str">
        <f t="shared" si="88"/>
        <v/>
      </c>
      <c r="J373" s="8" t="str">
        <f t="shared" si="88"/>
        <v/>
      </c>
      <c r="K373" s="8" t="str">
        <f t="shared" si="88"/>
        <v/>
      </c>
      <c r="L373" s="8" t="str">
        <f t="shared" si="88"/>
        <v/>
      </c>
      <c r="M373" s="8" t="str">
        <f t="shared" si="88"/>
        <v/>
      </c>
      <c r="N373" s="8" t="str">
        <f t="shared" si="88"/>
        <v/>
      </c>
      <c r="O373" s="8" t="str">
        <f t="shared" si="88"/>
        <v/>
      </c>
      <c r="P373" s="8" t="str">
        <f t="shared" si="88"/>
        <v/>
      </c>
      <c r="Q373" s="8" t="str">
        <f t="shared" si="88"/>
        <v/>
      </c>
      <c r="R373" s="8" t="str">
        <f t="shared" si="88"/>
        <v/>
      </c>
      <c r="S373" s="8" t="str">
        <f t="shared" si="88"/>
        <v/>
      </c>
      <c r="T373" s="8" t="str">
        <f t="shared" si="88"/>
        <v/>
      </c>
      <c r="U373" s="8"/>
      <c r="V373" s="2"/>
      <c r="W373" s="13"/>
    </row>
    <row r="374" spans="1:23" hidden="1" x14ac:dyDescent="0.25">
      <c r="A374" s="16"/>
      <c r="B374" s="33">
        <v>3</v>
      </c>
      <c r="C374" s="41" t="str">
        <f t="shared" si="86"/>
        <v/>
      </c>
      <c r="D374" s="41" t="str">
        <f>IF(A374="","",VLOOKUP($A371,IF(LEN(A374)=2,FSB,FSA),VLOOKUP(LEFT(A374,1),Fteams,7,FALSE),FALSE))</f>
        <v/>
      </c>
      <c r="E374" s="41" t="str">
        <f t="shared" si="87"/>
        <v/>
      </c>
      <c r="F374" s="21"/>
      <c r="G374" s="31">
        <v>9</v>
      </c>
      <c r="H374" s="24"/>
      <c r="I374" s="8" t="str">
        <f t="shared" si="88"/>
        <v/>
      </c>
      <c r="J374" s="8" t="str">
        <f t="shared" si="88"/>
        <v/>
      </c>
      <c r="K374" s="8" t="str">
        <f t="shared" si="88"/>
        <v/>
      </c>
      <c r="L374" s="8" t="str">
        <f t="shared" si="88"/>
        <v/>
      </c>
      <c r="M374" s="8" t="str">
        <f t="shared" si="88"/>
        <v/>
      </c>
      <c r="N374" s="8" t="str">
        <f t="shared" si="88"/>
        <v/>
      </c>
      <c r="O374" s="8" t="str">
        <f t="shared" si="88"/>
        <v/>
      </c>
      <c r="P374" s="8" t="str">
        <f t="shared" si="88"/>
        <v/>
      </c>
      <c r="Q374" s="8" t="str">
        <f t="shared" si="88"/>
        <v/>
      </c>
      <c r="R374" s="8" t="str">
        <f t="shared" si="88"/>
        <v/>
      </c>
      <c r="S374" s="8" t="str">
        <f t="shared" si="88"/>
        <v/>
      </c>
      <c r="T374" s="8" t="str">
        <f t="shared" si="88"/>
        <v/>
      </c>
      <c r="U374" s="8"/>
      <c r="V374" s="2"/>
      <c r="W374" s="13"/>
    </row>
    <row r="375" spans="1:23" hidden="1" x14ac:dyDescent="0.25">
      <c r="A375" s="16"/>
      <c r="B375" s="33">
        <v>4</v>
      </c>
      <c r="C375" s="41" t="str">
        <f t="shared" si="86"/>
        <v/>
      </c>
      <c r="D375" s="41" t="str">
        <f>IF(A375="","",VLOOKUP($A371,IF(LEN(A375)=2,FSB,FSA),VLOOKUP(LEFT(A375,1),Fteams,7,FALSE),FALSE))</f>
        <v/>
      </c>
      <c r="E375" s="41" t="str">
        <f t="shared" si="87"/>
        <v/>
      </c>
      <c r="F375" s="21"/>
      <c r="G375" s="31">
        <v>8</v>
      </c>
      <c r="H375" s="24"/>
      <c r="I375" s="8" t="str">
        <f t="shared" si="88"/>
        <v/>
      </c>
      <c r="J375" s="8" t="str">
        <f t="shared" si="88"/>
        <v/>
      </c>
      <c r="K375" s="8" t="str">
        <f t="shared" si="88"/>
        <v/>
      </c>
      <c r="L375" s="8" t="str">
        <f t="shared" si="88"/>
        <v/>
      </c>
      <c r="M375" s="8" t="str">
        <f t="shared" si="88"/>
        <v/>
      </c>
      <c r="N375" s="8" t="str">
        <f t="shared" si="88"/>
        <v/>
      </c>
      <c r="O375" s="8" t="str">
        <f t="shared" si="88"/>
        <v/>
      </c>
      <c r="P375" s="8" t="str">
        <f t="shared" si="88"/>
        <v/>
      </c>
      <c r="Q375" s="8" t="str">
        <f t="shared" si="88"/>
        <v/>
      </c>
      <c r="R375" s="8" t="str">
        <f t="shared" si="88"/>
        <v/>
      </c>
      <c r="S375" s="8" t="str">
        <f t="shared" si="88"/>
        <v/>
      </c>
      <c r="T375" s="8" t="str">
        <f t="shared" si="88"/>
        <v/>
      </c>
      <c r="U375" s="8"/>
      <c r="V375" s="2"/>
      <c r="W375" s="13"/>
    </row>
    <row r="376" spans="1:23" hidden="1" x14ac:dyDescent="0.25">
      <c r="A376" s="16"/>
      <c r="B376" s="33">
        <v>5</v>
      </c>
      <c r="C376" s="41" t="str">
        <f t="shared" si="86"/>
        <v/>
      </c>
      <c r="D376" s="41" t="str">
        <f>IF(A376="","",VLOOKUP($A371,IF(LEN(A376)=2,FSB,FSA),VLOOKUP(LEFT(A376,1),Fteams,7,FALSE),FALSE))</f>
        <v/>
      </c>
      <c r="E376" s="41" t="str">
        <f t="shared" si="87"/>
        <v/>
      </c>
      <c r="F376" s="21"/>
      <c r="G376" s="31">
        <v>7</v>
      </c>
      <c r="H376" s="24"/>
      <c r="I376" s="8" t="str">
        <f t="shared" si="88"/>
        <v/>
      </c>
      <c r="J376" s="8" t="str">
        <f t="shared" si="88"/>
        <v/>
      </c>
      <c r="K376" s="8" t="str">
        <f t="shared" si="88"/>
        <v/>
      </c>
      <c r="L376" s="8" t="str">
        <f t="shared" si="88"/>
        <v/>
      </c>
      <c r="M376" s="8" t="str">
        <f t="shared" si="88"/>
        <v/>
      </c>
      <c r="N376" s="8" t="str">
        <f t="shared" si="88"/>
        <v/>
      </c>
      <c r="O376" s="8" t="str">
        <f t="shared" si="88"/>
        <v/>
      </c>
      <c r="P376" s="8" t="str">
        <f t="shared" si="88"/>
        <v/>
      </c>
      <c r="Q376" s="8" t="str">
        <f t="shared" si="88"/>
        <v/>
      </c>
      <c r="R376" s="8" t="str">
        <f t="shared" si="88"/>
        <v/>
      </c>
      <c r="S376" s="8" t="str">
        <f t="shared" si="88"/>
        <v/>
      </c>
      <c r="T376" s="8" t="str">
        <f t="shared" si="88"/>
        <v/>
      </c>
      <c r="U376" s="8"/>
      <c r="V376" s="2"/>
      <c r="W376" s="13"/>
    </row>
    <row r="377" spans="1:23" hidden="1" x14ac:dyDescent="0.25">
      <c r="A377" s="16"/>
      <c r="B377" s="33">
        <v>6</v>
      </c>
      <c r="C377" s="41" t="str">
        <f t="shared" si="86"/>
        <v/>
      </c>
      <c r="D377" s="41" t="str">
        <f>IF(A377="","",VLOOKUP($A371,IF(LEN(A377)=2,FSB,FSA),VLOOKUP(LEFT(A377,1),Fteams,7,FALSE),FALSE))</f>
        <v/>
      </c>
      <c r="E377" s="41" t="str">
        <f t="shared" si="87"/>
        <v/>
      </c>
      <c r="F377" s="21"/>
      <c r="G377" s="31">
        <v>6</v>
      </c>
      <c r="H377" s="24"/>
      <c r="I377" s="8" t="str">
        <f t="shared" si="88"/>
        <v/>
      </c>
      <c r="J377" s="8" t="str">
        <f t="shared" si="88"/>
        <v/>
      </c>
      <c r="K377" s="8" t="str">
        <f t="shared" si="88"/>
        <v/>
      </c>
      <c r="L377" s="8" t="str">
        <f t="shared" si="88"/>
        <v/>
      </c>
      <c r="M377" s="8" t="str">
        <f t="shared" si="88"/>
        <v/>
      </c>
      <c r="N377" s="8" t="str">
        <f t="shared" si="88"/>
        <v/>
      </c>
      <c r="O377" s="8" t="str">
        <f t="shared" si="88"/>
        <v/>
      </c>
      <c r="P377" s="8" t="str">
        <f t="shared" si="88"/>
        <v/>
      </c>
      <c r="Q377" s="8" t="str">
        <f t="shared" si="88"/>
        <v/>
      </c>
      <c r="R377" s="8" t="str">
        <f t="shared" si="88"/>
        <v/>
      </c>
      <c r="S377" s="8" t="str">
        <f t="shared" si="88"/>
        <v/>
      </c>
      <c r="T377" s="8" t="str">
        <f t="shared" si="88"/>
        <v/>
      </c>
      <c r="U377" s="8"/>
      <c r="V377" s="2"/>
      <c r="W377" s="13"/>
    </row>
    <row r="378" spans="1:23" hidden="1" x14ac:dyDescent="0.25">
      <c r="A378" s="16"/>
      <c r="B378" s="33">
        <v>7</v>
      </c>
      <c r="C378" s="41" t="str">
        <f t="shared" si="86"/>
        <v/>
      </c>
      <c r="D378" s="41" t="str">
        <f>IF(A378="","",VLOOKUP($A371,IF(LEN(A378)=2,FSB,FSA),VLOOKUP(LEFT(A378,1),Fteams,7,FALSE),FALSE))</f>
        <v/>
      </c>
      <c r="E378" s="41" t="str">
        <f t="shared" si="87"/>
        <v/>
      </c>
      <c r="F378" s="21"/>
      <c r="G378" s="31">
        <v>5</v>
      </c>
      <c r="H378" s="24"/>
      <c r="I378" s="8" t="str">
        <f t="shared" si="88"/>
        <v/>
      </c>
      <c r="J378" s="8" t="str">
        <f t="shared" si="88"/>
        <v/>
      </c>
      <c r="K378" s="8" t="str">
        <f t="shared" si="88"/>
        <v/>
      </c>
      <c r="L378" s="8" t="str">
        <f t="shared" si="88"/>
        <v/>
      </c>
      <c r="M378" s="8" t="str">
        <f t="shared" si="88"/>
        <v/>
      </c>
      <c r="N378" s="8" t="str">
        <f t="shared" si="88"/>
        <v/>
      </c>
      <c r="O378" s="8" t="str">
        <f t="shared" si="88"/>
        <v/>
      </c>
      <c r="P378" s="8" t="str">
        <f t="shared" si="88"/>
        <v/>
      </c>
      <c r="Q378" s="8" t="str">
        <f t="shared" si="88"/>
        <v/>
      </c>
      <c r="R378" s="8" t="str">
        <f t="shared" si="88"/>
        <v/>
      </c>
      <c r="S378" s="8" t="str">
        <f t="shared" si="88"/>
        <v/>
      </c>
      <c r="T378" s="8" t="str">
        <f t="shared" si="88"/>
        <v/>
      </c>
      <c r="U378" s="8"/>
      <c r="V378" s="2"/>
      <c r="W378" s="13"/>
    </row>
    <row r="379" spans="1:23" hidden="1" x14ac:dyDescent="0.25">
      <c r="A379" s="16"/>
      <c r="B379" s="33">
        <v>8</v>
      </c>
      <c r="C379" s="41" t="str">
        <f t="shared" si="86"/>
        <v/>
      </c>
      <c r="D379" s="41" t="str">
        <f>IF(A379="","",VLOOKUP($A371,IF(LEN(A379)=2,FSB,FSA),VLOOKUP(LEFT(A379,1),Fteams,7,FALSE),FALSE))</f>
        <v/>
      </c>
      <c r="E379" s="41" t="str">
        <f t="shared" si="87"/>
        <v/>
      </c>
      <c r="F379" s="21"/>
      <c r="G379" s="31">
        <v>4</v>
      </c>
      <c r="H379" s="24"/>
      <c r="I379" s="8" t="str">
        <f t="shared" si="88"/>
        <v/>
      </c>
      <c r="J379" s="8" t="str">
        <f t="shared" si="88"/>
        <v/>
      </c>
      <c r="K379" s="8" t="str">
        <f t="shared" si="88"/>
        <v/>
      </c>
      <c r="L379" s="8" t="str">
        <f t="shared" si="88"/>
        <v/>
      </c>
      <c r="M379" s="8" t="str">
        <f t="shared" si="88"/>
        <v/>
      </c>
      <c r="N379" s="8" t="str">
        <f t="shared" si="88"/>
        <v/>
      </c>
      <c r="O379" s="8" t="str">
        <f t="shared" si="88"/>
        <v/>
      </c>
      <c r="P379" s="8" t="str">
        <f t="shared" si="88"/>
        <v/>
      </c>
      <c r="Q379" s="8" t="str">
        <f t="shared" si="88"/>
        <v/>
      </c>
      <c r="R379" s="8" t="str">
        <f t="shared" si="88"/>
        <v/>
      </c>
      <c r="S379" s="8" t="str">
        <f t="shared" si="88"/>
        <v/>
      </c>
      <c r="T379" s="8" t="str">
        <f t="shared" si="88"/>
        <v/>
      </c>
      <c r="U379" s="8"/>
      <c r="V379" s="2"/>
      <c r="W379" s="13"/>
    </row>
    <row r="380" spans="1:23" hidden="1" x14ac:dyDescent="0.25">
      <c r="A380" s="16"/>
      <c r="B380" s="33">
        <v>9</v>
      </c>
      <c r="C380" s="41" t="str">
        <f t="shared" si="86"/>
        <v/>
      </c>
      <c r="D380" s="41" t="str">
        <f>IF(A380="","",VLOOKUP($A371,IF(LEN(A380)=2,FSB,FSA),VLOOKUP(LEFT(A380,1),Fteams,7,FALSE),FALSE))</f>
        <v/>
      </c>
      <c r="E380" s="41" t="str">
        <f t="shared" si="87"/>
        <v/>
      </c>
      <c r="F380" s="21"/>
      <c r="G380" s="31">
        <v>3</v>
      </c>
      <c r="H380" s="24"/>
      <c r="I380" s="8" t="str">
        <f t="shared" si="88"/>
        <v/>
      </c>
      <c r="J380" s="8" t="str">
        <f t="shared" si="88"/>
        <v/>
      </c>
      <c r="K380" s="8" t="str">
        <f t="shared" si="88"/>
        <v/>
      </c>
      <c r="L380" s="8" t="str">
        <f t="shared" si="88"/>
        <v/>
      </c>
      <c r="M380" s="8" t="str">
        <f t="shared" si="88"/>
        <v/>
      </c>
      <c r="N380" s="8" t="str">
        <f t="shared" si="88"/>
        <v/>
      </c>
      <c r="O380" s="8" t="str">
        <f t="shared" si="88"/>
        <v/>
      </c>
      <c r="P380" s="8" t="str">
        <f t="shared" si="88"/>
        <v/>
      </c>
      <c r="Q380" s="8" t="str">
        <f t="shared" si="88"/>
        <v/>
      </c>
      <c r="R380" s="8" t="str">
        <f t="shared" si="88"/>
        <v/>
      </c>
      <c r="S380" s="8" t="str">
        <f t="shared" si="88"/>
        <v/>
      </c>
      <c r="T380" s="8" t="str">
        <f t="shared" si="88"/>
        <v/>
      </c>
      <c r="U380" s="8"/>
      <c r="V380" s="2"/>
      <c r="W380" s="13"/>
    </row>
    <row r="381" spans="1:23" hidden="1" x14ac:dyDescent="0.25">
      <c r="A381" s="16"/>
      <c r="B381" s="33">
        <v>10</v>
      </c>
      <c r="C381" s="41" t="str">
        <f t="shared" si="86"/>
        <v/>
      </c>
      <c r="D381" s="41" t="str">
        <f>IF(A381="","",VLOOKUP($A371,IF(LEN(A381)=2,FSB,FSA),VLOOKUP(LEFT(A381,1),Fteams,7,FALSE),FALSE))</f>
        <v/>
      </c>
      <c r="E381" s="41" t="str">
        <f t="shared" si="87"/>
        <v/>
      </c>
      <c r="F381" s="21"/>
      <c r="G381" s="31">
        <v>2</v>
      </c>
      <c r="H381" s="24"/>
      <c r="I381" s="8" t="str">
        <f t="shared" si="88"/>
        <v/>
      </c>
      <c r="J381" s="8" t="str">
        <f t="shared" si="88"/>
        <v/>
      </c>
      <c r="K381" s="8" t="str">
        <f t="shared" si="88"/>
        <v/>
      </c>
      <c r="L381" s="8" t="str">
        <f t="shared" si="88"/>
        <v/>
      </c>
      <c r="M381" s="8" t="str">
        <f t="shared" si="88"/>
        <v/>
      </c>
      <c r="N381" s="8" t="str">
        <f t="shared" si="88"/>
        <v/>
      </c>
      <c r="O381" s="8" t="str">
        <f t="shared" si="88"/>
        <v/>
      </c>
      <c r="P381" s="8" t="str">
        <f t="shared" si="88"/>
        <v/>
      </c>
      <c r="Q381" s="8" t="str">
        <f t="shared" si="88"/>
        <v/>
      </c>
      <c r="R381" s="8" t="str">
        <f t="shared" si="88"/>
        <v/>
      </c>
      <c r="S381" s="8" t="str">
        <f t="shared" si="88"/>
        <v/>
      </c>
      <c r="T381" s="8" t="str">
        <f t="shared" si="88"/>
        <v/>
      </c>
      <c r="U381" s="8"/>
      <c r="V381" s="2"/>
      <c r="W381" s="13"/>
    </row>
    <row r="382" spans="1:23" hidden="1" x14ac:dyDescent="0.25">
      <c r="A382" s="16"/>
      <c r="B382" s="33">
        <v>11</v>
      </c>
      <c r="C382" s="41" t="str">
        <f t="shared" si="86"/>
        <v/>
      </c>
      <c r="D382" s="41" t="str">
        <f>IF(A382="","",VLOOKUP($A371,IF(LEN(A382)=2,FSB,FSA),VLOOKUP(LEFT(A382,1),Fteams,7,FALSE),FALSE))</f>
        <v/>
      </c>
      <c r="E382" s="41" t="str">
        <f t="shared" si="87"/>
        <v/>
      </c>
      <c r="F382" s="21"/>
      <c r="G382" s="31">
        <v>1</v>
      </c>
      <c r="H382" s="24"/>
      <c r="I382" s="8" t="str">
        <f t="shared" si="88"/>
        <v/>
      </c>
      <c r="J382" s="8" t="str">
        <f t="shared" si="88"/>
        <v/>
      </c>
      <c r="K382" s="8" t="str">
        <f t="shared" si="88"/>
        <v/>
      </c>
      <c r="L382" s="8" t="str">
        <f t="shared" si="88"/>
        <v/>
      </c>
      <c r="M382" s="8" t="str">
        <f t="shared" si="88"/>
        <v/>
      </c>
      <c r="N382" s="8" t="str">
        <f t="shared" si="88"/>
        <v/>
      </c>
      <c r="O382" s="8" t="str">
        <f t="shared" si="88"/>
        <v/>
      </c>
      <c r="P382" s="8" t="str">
        <f t="shared" si="88"/>
        <v/>
      </c>
      <c r="Q382" s="8" t="str">
        <f t="shared" si="88"/>
        <v/>
      </c>
      <c r="R382" s="8" t="str">
        <f t="shared" si="88"/>
        <v/>
      </c>
      <c r="S382" s="8" t="str">
        <f t="shared" si="88"/>
        <v/>
      </c>
      <c r="T382" s="8" t="str">
        <f t="shared" si="88"/>
        <v/>
      </c>
      <c r="U382" s="8"/>
      <c r="V382" s="2"/>
      <c r="W382" s="13"/>
    </row>
    <row r="383" spans="1:23" hidden="1" x14ac:dyDescent="0.25">
      <c r="A383" s="16"/>
      <c r="B383" s="33">
        <v>12</v>
      </c>
      <c r="C383" s="41" t="str">
        <f t="shared" si="86"/>
        <v/>
      </c>
      <c r="D383" s="41" t="str">
        <f>IF(A383="","",VLOOKUP($A371,IF(LEN(A383)=2,FSB,FSA),VLOOKUP(LEFT(A383,1),Fteams,7,FALSE),FALSE))</f>
        <v/>
      </c>
      <c r="E383" s="41" t="str">
        <f t="shared" si="87"/>
        <v/>
      </c>
      <c r="F383" s="21"/>
      <c r="G383" s="31">
        <f>IF(Dec!$G$2-11&lt;0,0,Dec!$G$2-11)</f>
        <v>0</v>
      </c>
      <c r="H383" s="24"/>
      <c r="I383" s="8" t="str">
        <f t="shared" si="88"/>
        <v/>
      </c>
      <c r="J383" s="8" t="str">
        <f t="shared" si="88"/>
        <v/>
      </c>
      <c r="K383" s="8" t="str">
        <f t="shared" si="88"/>
        <v/>
      </c>
      <c r="L383" s="8" t="str">
        <f t="shared" si="88"/>
        <v/>
      </c>
      <c r="M383" s="8" t="str">
        <f t="shared" si="88"/>
        <v/>
      </c>
      <c r="N383" s="8" t="str">
        <f t="shared" si="88"/>
        <v/>
      </c>
      <c r="O383" s="8" t="str">
        <f t="shared" si="88"/>
        <v/>
      </c>
      <c r="P383" s="8" t="str">
        <f t="shared" si="88"/>
        <v/>
      </c>
      <c r="Q383" s="8" t="str">
        <f t="shared" si="88"/>
        <v/>
      </c>
      <c r="R383" s="8" t="str">
        <f t="shared" si="88"/>
        <v/>
      </c>
      <c r="S383" s="8" t="str">
        <f t="shared" si="88"/>
        <v/>
      </c>
      <c r="T383" s="8" t="str">
        <f t="shared" si="88"/>
        <v/>
      </c>
      <c r="U383" s="8">
        <f>(Dec!$G$2+1)*Dec!$G$2/2-SUM(I372:T383)</f>
        <v>66</v>
      </c>
      <c r="V383" s="2"/>
      <c r="W383" s="13"/>
    </row>
    <row r="384" spans="1:23" ht="13" x14ac:dyDescent="0.3">
      <c r="A384" s="15">
        <v>100</v>
      </c>
      <c r="B384" s="29"/>
      <c r="C384" s="35" t="s">
        <v>124</v>
      </c>
      <c r="D384" s="35"/>
      <c r="E384" s="39"/>
      <c r="F384" s="20"/>
      <c r="G384" s="27"/>
      <c r="H384" s="24" t="s">
        <v>35</v>
      </c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2" t="s">
        <v>105</v>
      </c>
      <c r="W384" s="2"/>
    </row>
    <row r="385" spans="1:23" x14ac:dyDescent="0.25">
      <c r="A385" s="58" t="s">
        <v>433</v>
      </c>
      <c r="B385" s="33" t="s">
        <v>574</v>
      </c>
      <c r="C385" s="41" t="str">
        <f t="shared" ref="C385:C396" si="89">IF(A385="","",VLOOKUP($A$384,IF(LEN(A385)=2,F15B,F15A),VLOOKUP(LEFT(A385,1),Fteams,6,FALSE),FALSE))</f>
        <v>Kristi Prifti</v>
      </c>
      <c r="D385" s="41">
        <f>IF(A385="","",VLOOKUP($A384,IF(LEN(A385)=2,F15B,F15A),VLOOKUP(LEFT(A385,1),Fteams,7,FALSE),FALSE))</f>
        <v>0</v>
      </c>
      <c r="E385" s="41" t="str">
        <f t="shared" ref="E385:E396" si="90">IF(A385="","",VLOOKUP(LEFT(A385,1),Fteams,2,FALSE))</f>
        <v>Eastbourne</v>
      </c>
      <c r="F385" s="59" t="s">
        <v>568</v>
      </c>
      <c r="G385" s="60">
        <v>10.5</v>
      </c>
      <c r="H385" s="61"/>
      <c r="I385" s="8" t="str">
        <f t="shared" ref="I385:T387" si="91">IF($A385="","",IF(LEFT($A385,1)=I$19,$G385,""))</f>
        <v/>
      </c>
      <c r="J385" s="8" t="str">
        <f t="shared" si="91"/>
        <v/>
      </c>
      <c r="K385" s="8" t="str">
        <f t="shared" si="91"/>
        <v/>
      </c>
      <c r="L385" s="8" t="str">
        <f t="shared" si="91"/>
        <v/>
      </c>
      <c r="M385" s="8">
        <v>10.5</v>
      </c>
      <c r="N385" s="8" t="str">
        <f t="shared" si="91"/>
        <v/>
      </c>
      <c r="O385" s="8" t="str">
        <f t="shared" si="91"/>
        <v/>
      </c>
      <c r="P385" s="8" t="str">
        <f t="shared" si="91"/>
        <v/>
      </c>
      <c r="Q385" s="8" t="str">
        <f t="shared" si="91"/>
        <v/>
      </c>
      <c r="R385" s="8" t="str">
        <f t="shared" si="91"/>
        <v/>
      </c>
      <c r="S385" s="8" t="str">
        <f t="shared" si="91"/>
        <v/>
      </c>
      <c r="T385" s="8" t="str">
        <f t="shared" si="91"/>
        <v/>
      </c>
      <c r="U385" s="8"/>
      <c r="V385" s="2"/>
      <c r="W385" s="13" t="e">
        <f>IF(F385="","",IF(F385-VLOOKUP($A384,AWstandards,VLOOKUP(D385,Age,2,FALSE),FALSE)&gt;0,"","aw"))</f>
        <v>#N/A</v>
      </c>
    </row>
    <row r="386" spans="1:23" x14ac:dyDescent="0.25">
      <c r="A386" s="58" t="s">
        <v>475</v>
      </c>
      <c r="B386" s="33" t="s">
        <v>575</v>
      </c>
      <c r="C386" s="41" t="str">
        <f t="shared" si="89"/>
        <v>Olivia Henham</v>
      </c>
      <c r="D386" s="41">
        <f>IF(A386="","",VLOOKUP($A384,IF(LEN(A386)=2,F15B,F15A),VLOOKUP(LEFT(A386,1),Fteams,7,FALSE),FALSE))</f>
        <v>0</v>
      </c>
      <c r="E386" s="41" t="str">
        <f t="shared" si="90"/>
        <v>HYAC</v>
      </c>
      <c r="F386" s="59" t="s">
        <v>568</v>
      </c>
      <c r="G386" s="60">
        <v>10</v>
      </c>
      <c r="H386" s="61"/>
      <c r="I386" s="8">
        <v>10.5</v>
      </c>
      <c r="J386" s="8" t="str">
        <f t="shared" si="91"/>
        <v/>
      </c>
      <c r="K386" s="8" t="str">
        <f t="shared" si="91"/>
        <v/>
      </c>
      <c r="L386" s="8" t="str">
        <f t="shared" si="91"/>
        <v/>
      </c>
      <c r="M386" s="8" t="str">
        <f t="shared" si="91"/>
        <v/>
      </c>
      <c r="N386" s="8" t="str">
        <f t="shared" si="91"/>
        <v/>
      </c>
      <c r="O386" s="8" t="str">
        <f t="shared" si="91"/>
        <v/>
      </c>
      <c r="P386" s="8" t="str">
        <f t="shared" si="91"/>
        <v/>
      </c>
      <c r="Q386" s="8" t="str">
        <f t="shared" si="91"/>
        <v/>
      </c>
      <c r="R386" s="8" t="str">
        <f t="shared" si="91"/>
        <v/>
      </c>
      <c r="S386" s="8" t="str">
        <f t="shared" si="91"/>
        <v/>
      </c>
      <c r="T386" s="8" t="str">
        <f t="shared" si="91"/>
        <v/>
      </c>
      <c r="U386" s="8"/>
      <c r="V386" s="2"/>
      <c r="W386" s="13" t="e">
        <f>IF(F386="","",IF(F386-VLOOKUP($A384,AWstandards,VLOOKUP(D386,Age,2,FALSE),FALSE)&gt;0,"","aw"))</f>
        <v>#N/A</v>
      </c>
    </row>
    <row r="387" spans="1:23" x14ac:dyDescent="0.25">
      <c r="A387" s="58" t="s">
        <v>432</v>
      </c>
      <c r="B387" s="33">
        <v>3</v>
      </c>
      <c r="C387" s="41" t="str">
        <f t="shared" si="89"/>
        <v>Sophie Duncan</v>
      </c>
      <c r="D387" s="41">
        <f>IF(A387="","",VLOOKUP($A384,IF(LEN(A387)=2,F15B,F15A),VLOOKUP(LEFT(A387,1),Fteams,7,FALSE),FALSE))</f>
        <v>0</v>
      </c>
      <c r="E387" s="41" t="str">
        <f t="shared" si="90"/>
        <v>Crawley</v>
      </c>
      <c r="F387" s="59" t="s">
        <v>569</v>
      </c>
      <c r="G387" s="60">
        <v>9</v>
      </c>
      <c r="H387" s="61"/>
      <c r="I387" s="8" t="str">
        <f t="shared" si="91"/>
        <v/>
      </c>
      <c r="J387" s="8" t="str">
        <f t="shared" si="91"/>
        <v/>
      </c>
      <c r="K387" s="8">
        <f t="shared" si="91"/>
        <v>9</v>
      </c>
      <c r="L387" s="8" t="str">
        <f t="shared" si="91"/>
        <v/>
      </c>
      <c r="M387" s="8" t="str">
        <f t="shared" si="91"/>
        <v/>
      </c>
      <c r="N387" s="8" t="str">
        <f t="shared" si="91"/>
        <v/>
      </c>
      <c r="O387" s="8" t="str">
        <f t="shared" si="91"/>
        <v/>
      </c>
      <c r="P387" s="8" t="str">
        <f t="shared" si="91"/>
        <v/>
      </c>
      <c r="Q387" s="8" t="str">
        <f t="shared" si="91"/>
        <v/>
      </c>
      <c r="R387" s="8" t="str">
        <f t="shared" si="91"/>
        <v/>
      </c>
      <c r="S387" s="8" t="str">
        <f t="shared" si="91"/>
        <v/>
      </c>
      <c r="T387" s="8" t="str">
        <f t="shared" si="91"/>
        <v/>
      </c>
      <c r="U387" s="8"/>
      <c r="V387" s="2"/>
      <c r="W387" s="13" t="e">
        <f>IF(F387="","",IF(F387-VLOOKUP($A384,AWstandards,VLOOKUP(D387,Age,2,FALSE),FALSE)&gt;0,"","aw"))</f>
        <v>#N/A</v>
      </c>
    </row>
    <row r="388" spans="1:23" x14ac:dyDescent="0.25">
      <c r="A388" s="58" t="s">
        <v>458</v>
      </c>
      <c r="B388" s="33">
        <v>4</v>
      </c>
      <c r="C388" s="41" t="str">
        <f t="shared" si="89"/>
        <v>Lauren Reynard</v>
      </c>
      <c r="D388" s="41">
        <f>IF(A388="","",VLOOKUP($A384,IF(LEN(A388)=2,F15B,F15A),VLOOKUP(LEFT(A388,1),Fteams,7,FALSE),FALSE))</f>
        <v>0</v>
      </c>
      <c r="E388" s="41" t="str">
        <f t="shared" si="90"/>
        <v>East Grinstead</v>
      </c>
      <c r="F388" s="59" t="s">
        <v>569</v>
      </c>
      <c r="G388" s="60">
        <v>8</v>
      </c>
      <c r="H388" s="61"/>
      <c r="I388" s="8" t="str">
        <f t="shared" ref="I388:T396" si="92">IF($A388="","",IF(LEFT($A388,1)=I$19,$G388,""))</f>
        <v/>
      </c>
      <c r="J388" s="8" t="str">
        <f t="shared" si="92"/>
        <v/>
      </c>
      <c r="K388" s="8" t="str">
        <f t="shared" si="92"/>
        <v/>
      </c>
      <c r="L388" s="8" t="str">
        <f t="shared" si="92"/>
        <v/>
      </c>
      <c r="M388" s="8" t="str">
        <f t="shared" si="92"/>
        <v/>
      </c>
      <c r="N388" s="8" t="str">
        <f t="shared" si="92"/>
        <v/>
      </c>
      <c r="O388" s="8" t="str">
        <f t="shared" si="92"/>
        <v/>
      </c>
      <c r="P388" s="8" t="str">
        <f t="shared" si="92"/>
        <v/>
      </c>
      <c r="Q388" s="8" t="str">
        <f t="shared" si="92"/>
        <v/>
      </c>
      <c r="R388" s="8">
        <f t="shared" si="92"/>
        <v>8</v>
      </c>
      <c r="S388" s="8" t="str">
        <f t="shared" si="92"/>
        <v/>
      </c>
      <c r="T388" s="8" t="str">
        <f t="shared" si="92"/>
        <v/>
      </c>
      <c r="U388" s="8"/>
      <c r="V388" s="2"/>
      <c r="W388" s="13" t="e">
        <f>IF(F388="","",IF(F388-VLOOKUP($A384,AWstandards,VLOOKUP(D388,Age,2,FALSE),FALSE)&gt;0,"","aw"))</f>
        <v>#N/A</v>
      </c>
    </row>
    <row r="389" spans="1:23" x14ac:dyDescent="0.25">
      <c r="A389" s="58" t="s">
        <v>442</v>
      </c>
      <c r="B389" s="33">
        <v>5</v>
      </c>
      <c r="C389" s="41" t="str">
        <f t="shared" si="89"/>
        <v>Phoebe Gillman- Davis</v>
      </c>
      <c r="D389" s="41">
        <f>IF(A389="","",VLOOKUP($A384,IF(LEN(A389)=2,F15B,F15A),VLOOKUP(LEFT(A389,1),Fteams,7,FALSE),FALSE))</f>
        <v>0</v>
      </c>
      <c r="E389" s="41" t="str">
        <f t="shared" si="90"/>
        <v>Horsham BS</v>
      </c>
      <c r="F389" s="59" t="s">
        <v>571</v>
      </c>
      <c r="G389" s="60">
        <v>7</v>
      </c>
      <c r="H389" s="61"/>
      <c r="I389" s="8" t="str">
        <f t="shared" si="92"/>
        <v/>
      </c>
      <c r="J389" s="8" t="str">
        <f t="shared" si="92"/>
        <v/>
      </c>
      <c r="K389" s="8" t="str">
        <f t="shared" si="92"/>
        <v/>
      </c>
      <c r="L389" s="8" t="str">
        <f t="shared" si="92"/>
        <v/>
      </c>
      <c r="M389" s="8" t="str">
        <f t="shared" si="92"/>
        <v/>
      </c>
      <c r="N389" s="8">
        <f t="shared" si="92"/>
        <v>7</v>
      </c>
      <c r="O389" s="8" t="str">
        <f t="shared" si="92"/>
        <v/>
      </c>
      <c r="P389" s="8" t="str">
        <f t="shared" si="92"/>
        <v/>
      </c>
      <c r="Q389" s="8" t="str">
        <f t="shared" si="92"/>
        <v/>
      </c>
      <c r="R389" s="8" t="str">
        <f t="shared" si="92"/>
        <v/>
      </c>
      <c r="S389" s="8" t="str">
        <f t="shared" si="92"/>
        <v/>
      </c>
      <c r="T389" s="8" t="str">
        <f t="shared" si="92"/>
        <v/>
      </c>
      <c r="U389" s="8"/>
      <c r="V389" s="2"/>
      <c r="W389" s="13" t="e">
        <f>IF(F389="","",IF(F389-VLOOKUP($A384,AWstandards,VLOOKUP(D389,Age,2,FALSE),FALSE)&gt;0,"","aw"))</f>
        <v>#N/A</v>
      </c>
    </row>
    <row r="390" spans="1:23" x14ac:dyDescent="0.25">
      <c r="A390" s="58" t="s">
        <v>440</v>
      </c>
      <c r="B390" s="33">
        <v>6</v>
      </c>
      <c r="C390" s="41" t="str">
        <f t="shared" si="89"/>
        <v>Molly Jones</v>
      </c>
      <c r="D390" s="41">
        <f>IF(A390="","",VLOOKUP($A384,IF(LEN(A390)=2,F15B,F15A),VLOOKUP(LEFT(A390,1),Fteams,7,FALSE),FALSE))</f>
        <v>0</v>
      </c>
      <c r="E390" s="41" t="str">
        <f t="shared" si="90"/>
        <v>Lewes</v>
      </c>
      <c r="F390" s="59" t="s">
        <v>437</v>
      </c>
      <c r="G390" s="60">
        <v>6</v>
      </c>
      <c r="H390" s="61"/>
      <c r="I390" s="8" t="str">
        <f t="shared" si="92"/>
        <v/>
      </c>
      <c r="J390" s="8" t="str">
        <f t="shared" si="92"/>
        <v/>
      </c>
      <c r="K390" s="8" t="str">
        <f t="shared" si="92"/>
        <v/>
      </c>
      <c r="L390" s="8" t="str">
        <f t="shared" si="92"/>
        <v/>
      </c>
      <c r="M390" s="8" t="str">
        <f t="shared" si="92"/>
        <v/>
      </c>
      <c r="N390" s="8" t="str">
        <f t="shared" si="92"/>
        <v/>
      </c>
      <c r="O390" s="8">
        <f t="shared" si="92"/>
        <v>6</v>
      </c>
      <c r="P390" s="8" t="str">
        <f t="shared" si="92"/>
        <v/>
      </c>
      <c r="Q390" s="8" t="str">
        <f t="shared" si="92"/>
        <v/>
      </c>
      <c r="R390" s="8" t="str">
        <f t="shared" si="92"/>
        <v/>
      </c>
      <c r="S390" s="8" t="str">
        <f t="shared" si="92"/>
        <v/>
      </c>
      <c r="T390" s="8" t="str">
        <f t="shared" si="92"/>
        <v/>
      </c>
      <c r="U390" s="8"/>
      <c r="V390" s="2"/>
      <c r="W390" s="13" t="e">
        <f>IF(F390="","",IF(F390-VLOOKUP($A384,AWstandards,VLOOKUP(D390,Age,2,FALSE),FALSE)&gt;0,"","aw"))</f>
        <v>#N/A</v>
      </c>
    </row>
    <row r="391" spans="1:23" x14ac:dyDescent="0.25">
      <c r="A391" s="58" t="s">
        <v>484</v>
      </c>
      <c r="B391" s="33">
        <v>7</v>
      </c>
      <c r="C391" s="41" t="str">
        <f t="shared" si="89"/>
        <v>Isla Leadbetter</v>
      </c>
      <c r="D391" s="41">
        <f>IF(A391="","",VLOOKUP($A384,IF(LEN(A391)=2,F15B,F15A),VLOOKUP(LEFT(A391,1),Fteams,7,FALSE),FALSE))</f>
        <v>0</v>
      </c>
      <c r="E391" s="41" t="str">
        <f t="shared" si="90"/>
        <v>Worthing</v>
      </c>
      <c r="F391" s="59" t="s">
        <v>564</v>
      </c>
      <c r="G391" s="60">
        <v>5</v>
      </c>
      <c r="H391" s="61"/>
      <c r="I391" s="8" t="str">
        <f t="shared" si="92"/>
        <v/>
      </c>
      <c r="J391" s="8" t="str">
        <f t="shared" si="92"/>
        <v/>
      </c>
      <c r="K391" s="8" t="str">
        <f t="shared" si="92"/>
        <v/>
      </c>
      <c r="L391" s="8" t="str">
        <f t="shared" si="92"/>
        <v/>
      </c>
      <c r="M391" s="8" t="str">
        <f t="shared" si="92"/>
        <v/>
      </c>
      <c r="N391" s="8" t="str">
        <f t="shared" si="92"/>
        <v/>
      </c>
      <c r="O391" s="8" t="str">
        <f t="shared" si="92"/>
        <v/>
      </c>
      <c r="P391" s="8">
        <f t="shared" si="92"/>
        <v>5</v>
      </c>
      <c r="Q391" s="8" t="str">
        <f t="shared" si="92"/>
        <v/>
      </c>
      <c r="R391" s="8" t="str">
        <f t="shared" si="92"/>
        <v/>
      </c>
      <c r="S391" s="8" t="str">
        <f t="shared" si="92"/>
        <v/>
      </c>
      <c r="T391" s="8" t="str">
        <f t="shared" si="92"/>
        <v/>
      </c>
      <c r="U391" s="8"/>
      <c r="V391" s="2"/>
      <c r="W391" s="13" t="e">
        <f>IF(F391="","",IF(F391-VLOOKUP($A384,AWstandards,VLOOKUP(D391,Age,2,FALSE),FALSE)&gt;0,"","aw"))</f>
        <v>#N/A</v>
      </c>
    </row>
    <row r="392" spans="1:23" x14ac:dyDescent="0.25">
      <c r="A392" s="58" t="s">
        <v>441</v>
      </c>
      <c r="B392" s="33" t="s">
        <v>573</v>
      </c>
      <c r="C392" s="41" t="str">
        <f t="shared" si="89"/>
        <v>Bobbie Murray</v>
      </c>
      <c r="D392" s="41">
        <f>IF(A392="","",VLOOKUP($A384,IF(LEN(A392)=2,F15B,F15A),VLOOKUP(LEFT(A392,1),Fteams,7,FALSE),FALSE))</f>
        <v>0</v>
      </c>
      <c r="E392" s="41" t="str">
        <f t="shared" si="90"/>
        <v>Brighton &amp; Hove</v>
      </c>
      <c r="F392" s="59" t="s">
        <v>570</v>
      </c>
      <c r="G392" s="60">
        <v>3</v>
      </c>
      <c r="H392" s="61"/>
      <c r="I392" s="8" t="str">
        <f t="shared" si="92"/>
        <v/>
      </c>
      <c r="J392" s="8">
        <f t="shared" si="92"/>
        <v>3</v>
      </c>
      <c r="K392" s="8" t="str">
        <f t="shared" si="92"/>
        <v/>
      </c>
      <c r="L392" s="8" t="str">
        <f t="shared" si="92"/>
        <v/>
      </c>
      <c r="M392" s="8" t="str">
        <f t="shared" si="92"/>
        <v/>
      </c>
      <c r="N392" s="8" t="str">
        <f t="shared" si="92"/>
        <v/>
      </c>
      <c r="O392" s="8" t="str">
        <f t="shared" si="92"/>
        <v/>
      </c>
      <c r="P392" s="8" t="str">
        <f t="shared" si="92"/>
        <v/>
      </c>
      <c r="Q392" s="8" t="str">
        <f t="shared" si="92"/>
        <v/>
      </c>
      <c r="R392" s="8" t="str">
        <f t="shared" si="92"/>
        <v/>
      </c>
      <c r="S392" s="8" t="str">
        <f t="shared" si="92"/>
        <v/>
      </c>
      <c r="T392" s="8" t="str">
        <f t="shared" si="92"/>
        <v/>
      </c>
      <c r="U392" s="8"/>
      <c r="V392" s="2"/>
      <c r="W392" s="13" t="e">
        <f>IF(F392="","",IF(F392-VLOOKUP($A384,AWstandards,VLOOKUP(D392,Age,2,FALSE),FALSE)&gt;0,"","aw"))</f>
        <v>#N/A</v>
      </c>
    </row>
    <row r="393" spans="1:23" x14ac:dyDescent="0.25">
      <c r="A393" s="58" t="s">
        <v>464</v>
      </c>
      <c r="B393" s="33" t="s">
        <v>573</v>
      </c>
      <c r="C393" s="41" t="str">
        <f t="shared" si="89"/>
        <v>Alice Goring</v>
      </c>
      <c r="D393" s="41">
        <f>IF(A393="","",VLOOKUP($A384,IF(LEN(A393)=2,F15B,F15A),VLOOKUP(LEFT(A393,1),Fteams,7,FALSE),FALSE))</f>
        <v>0</v>
      </c>
      <c r="E393" s="41" t="str">
        <f t="shared" si="90"/>
        <v>Hastings</v>
      </c>
      <c r="F393" s="59" t="s">
        <v>570</v>
      </c>
      <c r="G393" s="60">
        <v>3</v>
      </c>
      <c r="H393" s="61"/>
      <c r="I393" s="8" t="str">
        <f t="shared" si="92"/>
        <v/>
      </c>
      <c r="J393" s="8" t="str">
        <f t="shared" si="92"/>
        <v/>
      </c>
      <c r="K393" s="8" t="str">
        <f t="shared" si="92"/>
        <v/>
      </c>
      <c r="L393" s="8" t="str">
        <f t="shared" si="92"/>
        <v/>
      </c>
      <c r="M393" s="8" t="str">
        <f t="shared" si="92"/>
        <v/>
      </c>
      <c r="N393" s="8" t="str">
        <f t="shared" si="92"/>
        <v/>
      </c>
      <c r="O393" s="8" t="str">
        <f t="shared" si="92"/>
        <v/>
      </c>
      <c r="P393" s="8" t="str">
        <f t="shared" si="92"/>
        <v/>
      </c>
      <c r="Q393" s="8" t="str">
        <f t="shared" si="92"/>
        <v/>
      </c>
      <c r="R393" s="8" t="str">
        <f t="shared" si="92"/>
        <v/>
      </c>
      <c r="S393" s="8">
        <f t="shared" si="92"/>
        <v>3</v>
      </c>
      <c r="T393" s="8" t="str">
        <f t="shared" si="92"/>
        <v/>
      </c>
      <c r="U393" s="8"/>
      <c r="V393" s="2"/>
      <c r="W393" s="13" t="e">
        <f>IF(F393="","",IF(F393-VLOOKUP($A384,AWstandards,VLOOKUP(D393,Age,2,FALSE),FALSE)&gt;0,"","aw"))</f>
        <v>#N/A</v>
      </c>
    </row>
    <row r="394" spans="1:23" x14ac:dyDescent="0.25">
      <c r="A394" s="58" t="s">
        <v>467</v>
      </c>
      <c r="B394" s="33" t="s">
        <v>573</v>
      </c>
      <c r="C394" s="41" t="str">
        <f t="shared" si="89"/>
        <v>Molly-Ann Clarke</v>
      </c>
      <c r="D394" s="41">
        <f>IF(A394="","",VLOOKUP($A384,IF(LEN(A394)=2,F15B,F15A),VLOOKUP(LEFT(A394,1),Fteams,7,FALSE),FALSE))</f>
        <v>0</v>
      </c>
      <c r="E394" s="41" t="str">
        <f t="shared" si="90"/>
        <v>Haywards Heath</v>
      </c>
      <c r="F394" s="59" t="s">
        <v>570</v>
      </c>
      <c r="G394" s="60">
        <v>3</v>
      </c>
      <c r="H394" s="61"/>
      <c r="I394" s="8" t="str">
        <f t="shared" si="92"/>
        <v/>
      </c>
      <c r="J394" s="8" t="str">
        <f t="shared" si="92"/>
        <v/>
      </c>
      <c r="K394" s="8" t="str">
        <f t="shared" si="92"/>
        <v/>
      </c>
      <c r="L394" s="8" t="str">
        <f t="shared" si="92"/>
        <v/>
      </c>
      <c r="M394" s="8" t="str">
        <f t="shared" si="92"/>
        <v/>
      </c>
      <c r="N394" s="8" t="str">
        <f t="shared" si="92"/>
        <v/>
      </c>
      <c r="O394" s="8" t="str">
        <f t="shared" si="92"/>
        <v/>
      </c>
      <c r="P394" s="8" t="str">
        <f t="shared" si="92"/>
        <v/>
      </c>
      <c r="Q394" s="8">
        <f t="shared" si="92"/>
        <v>3</v>
      </c>
      <c r="R394" s="8" t="str">
        <f t="shared" si="92"/>
        <v/>
      </c>
      <c r="S394" s="8" t="str">
        <f t="shared" si="92"/>
        <v/>
      </c>
      <c r="T394" s="8" t="str">
        <f t="shared" si="92"/>
        <v/>
      </c>
      <c r="U394" s="8"/>
      <c r="V394" s="2"/>
      <c r="W394" s="13" t="e">
        <f>IF(F394="","",IF(F394-VLOOKUP($A384,AWstandards,VLOOKUP(D394,Age,2,FALSE),FALSE)&gt;0,"","aw"))</f>
        <v>#N/A</v>
      </c>
    </row>
    <row r="395" spans="1:23" x14ac:dyDescent="0.25">
      <c r="A395" s="58" t="s">
        <v>434</v>
      </c>
      <c r="B395" s="33">
        <v>11</v>
      </c>
      <c r="C395" s="41" t="str">
        <f t="shared" si="89"/>
        <v>Mila Dobson</v>
      </c>
      <c r="D395" s="41">
        <f>IF(A395="","",VLOOKUP($A384,IF(LEN(A395)=2,F15B,F15A),VLOOKUP(LEFT(A395,1),Fteams,7,FALSE),FALSE))</f>
        <v>0</v>
      </c>
      <c r="E395" s="41" t="str">
        <f t="shared" si="90"/>
        <v>Chichester</v>
      </c>
      <c r="F395" s="59" t="s">
        <v>572</v>
      </c>
      <c r="G395" s="60">
        <v>1</v>
      </c>
      <c r="H395" s="61"/>
      <c r="I395" s="8" t="str">
        <f t="shared" si="92"/>
        <v/>
      </c>
      <c r="J395" s="8" t="str">
        <f t="shared" si="92"/>
        <v/>
      </c>
      <c r="K395" s="8" t="str">
        <f t="shared" si="92"/>
        <v/>
      </c>
      <c r="L395" s="8">
        <f t="shared" si="92"/>
        <v>1</v>
      </c>
      <c r="M395" s="8" t="str">
        <f t="shared" si="92"/>
        <v/>
      </c>
      <c r="N395" s="8" t="str">
        <f t="shared" si="92"/>
        <v/>
      </c>
      <c r="O395" s="8" t="str">
        <f t="shared" si="92"/>
        <v/>
      </c>
      <c r="P395" s="8" t="str">
        <f t="shared" si="92"/>
        <v/>
      </c>
      <c r="Q395" s="8" t="str">
        <f t="shared" si="92"/>
        <v/>
      </c>
      <c r="R395" s="8" t="str">
        <f t="shared" si="92"/>
        <v/>
      </c>
      <c r="S395" s="8" t="str">
        <f t="shared" si="92"/>
        <v/>
      </c>
      <c r="T395" s="8" t="str">
        <f t="shared" si="92"/>
        <v/>
      </c>
      <c r="U395" s="8"/>
      <c r="V395" s="2"/>
      <c r="W395" s="13" t="e">
        <f>IF(F395="","",IF(F395-VLOOKUP($A384,AWstandards,VLOOKUP(D395,Age,2,FALSE),FALSE)&gt;0,"","aw"))</f>
        <v>#N/A</v>
      </c>
    </row>
    <row r="396" spans="1:23" hidden="1" x14ac:dyDescent="0.25">
      <c r="A396" s="58"/>
      <c r="B396" s="33">
        <v>12</v>
      </c>
      <c r="C396" s="41" t="str">
        <f t="shared" si="89"/>
        <v/>
      </c>
      <c r="D396" s="41" t="str">
        <f>IF(A396="","",VLOOKUP($A384,IF(LEN(A396)=2,F15B,F15A),VLOOKUP(LEFT(A396,1),Fteams,7,FALSE),FALSE))</f>
        <v/>
      </c>
      <c r="E396" s="41" t="str">
        <f t="shared" si="90"/>
        <v/>
      </c>
      <c r="F396" s="59"/>
      <c r="G396" s="60">
        <f>IF(Dec!$G$2-11&lt;0,0,Dec!$G$2-11)</f>
        <v>0</v>
      </c>
      <c r="H396" s="61"/>
      <c r="I396" s="8" t="str">
        <f t="shared" si="92"/>
        <v/>
      </c>
      <c r="J396" s="8" t="str">
        <f t="shared" si="92"/>
        <v/>
      </c>
      <c r="K396" s="8" t="str">
        <f t="shared" si="92"/>
        <v/>
      </c>
      <c r="L396" s="8" t="str">
        <f t="shared" si="92"/>
        <v/>
      </c>
      <c r="M396" s="8" t="str">
        <f t="shared" si="92"/>
        <v/>
      </c>
      <c r="N396" s="8" t="str">
        <f t="shared" si="92"/>
        <v/>
      </c>
      <c r="O396" s="8" t="str">
        <f t="shared" si="92"/>
        <v/>
      </c>
      <c r="P396" s="8" t="str">
        <f t="shared" si="92"/>
        <v/>
      </c>
      <c r="Q396" s="8" t="str">
        <f t="shared" si="92"/>
        <v/>
      </c>
      <c r="R396" s="8" t="str">
        <f t="shared" si="92"/>
        <v/>
      </c>
      <c r="S396" s="8" t="str">
        <f t="shared" si="92"/>
        <v/>
      </c>
      <c r="T396" s="8" t="str">
        <f t="shared" si="92"/>
        <v/>
      </c>
      <c r="U396" s="8">
        <f>(Dec!$G$2+1)*Dec!$G$2/2-SUM(I385:T396)</f>
        <v>0</v>
      </c>
      <c r="V396" s="2"/>
      <c r="W396" s="13" t="str">
        <f>IF(F396="","",IF(F396-VLOOKUP($A384,AWstandards,VLOOKUP(D396,Age,2,FALSE),FALSE)&gt;0,"","aw"))</f>
        <v/>
      </c>
    </row>
    <row r="397" spans="1:23" ht="13" x14ac:dyDescent="0.3">
      <c r="A397" s="15">
        <v>100</v>
      </c>
      <c r="B397" s="29"/>
      <c r="C397" s="42" t="s">
        <v>125</v>
      </c>
      <c r="D397" s="4"/>
      <c r="E397" s="39"/>
      <c r="F397" s="20"/>
      <c r="G397" s="27"/>
      <c r="H397" s="24" t="s">
        <v>35</v>
      </c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2" t="s">
        <v>106</v>
      </c>
      <c r="W397" s="2"/>
    </row>
    <row r="398" spans="1:23" x14ac:dyDescent="0.25">
      <c r="A398" s="58" t="s">
        <v>520</v>
      </c>
      <c r="B398" s="33">
        <v>1</v>
      </c>
      <c r="C398" s="41" t="str">
        <f t="shared" ref="C398:C409" si="93">IF(A398="","",VLOOKUP($A$397,IF(LEN(A398)=2,F15B,F15A),VLOOKUP(LEFT(A398,1),Fteams,6,FALSE),FALSE))</f>
        <v>Sophie Smith</v>
      </c>
      <c r="D398" s="41">
        <f>IF(A398="","",VLOOKUP($A397,IF(LEN(A398)=2,F15B,F15A),VLOOKUP(LEFT(A398,1),Fteams,7,FALSE),FALSE))</f>
        <v>0</v>
      </c>
      <c r="E398" s="41" t="str">
        <f t="shared" ref="E398:E409" si="94">IF(A398="","",VLOOKUP(LEFT(A398,1),Fteams,2,FALSE))</f>
        <v>HYAC</v>
      </c>
      <c r="F398" s="59" t="s">
        <v>437</v>
      </c>
      <c r="G398" s="60">
        <v>11</v>
      </c>
      <c r="H398" s="61"/>
      <c r="I398" s="8">
        <f t="shared" ref="I398:T409" si="95">IF($A398="","",IF(LEFT($A398,1)=I$19,$G398,""))</f>
        <v>11</v>
      </c>
      <c r="J398" s="8" t="str">
        <f t="shared" si="95"/>
        <v/>
      </c>
      <c r="K398" s="8" t="str">
        <f t="shared" si="95"/>
        <v/>
      </c>
      <c r="L398" s="8" t="str">
        <f t="shared" si="95"/>
        <v/>
      </c>
      <c r="M398" s="8" t="str">
        <f t="shared" si="95"/>
        <v/>
      </c>
      <c r="N398" s="8" t="str">
        <f t="shared" si="95"/>
        <v/>
      </c>
      <c r="O398" s="8" t="str">
        <f t="shared" si="95"/>
        <v/>
      </c>
      <c r="P398" s="8" t="str">
        <f t="shared" si="95"/>
        <v/>
      </c>
      <c r="Q398" s="8" t="str">
        <f t="shared" si="95"/>
        <v/>
      </c>
      <c r="R398" s="8" t="str">
        <f t="shared" si="95"/>
        <v/>
      </c>
      <c r="S398" s="8" t="str">
        <f t="shared" si="95"/>
        <v/>
      </c>
      <c r="T398" s="8" t="str">
        <f t="shared" si="95"/>
        <v/>
      </c>
      <c r="U398" s="8"/>
      <c r="V398" s="2"/>
      <c r="W398" s="13" t="e">
        <f>IF(F398="","",IF(F398-VLOOKUP($A397,AWstandards,VLOOKUP(D398,Age,2,FALSE),FALSE)&gt;0,"","aw"))</f>
        <v>#N/A</v>
      </c>
    </row>
    <row r="399" spans="1:23" x14ac:dyDescent="0.25">
      <c r="A399" s="58" t="s">
        <v>435</v>
      </c>
      <c r="B399" s="33">
        <v>2</v>
      </c>
      <c r="C399" s="41" t="str">
        <f t="shared" si="93"/>
        <v>Ivy Barbary</v>
      </c>
      <c r="D399" s="41">
        <f>IF(A399="","",VLOOKUP($A397,IF(LEN(A399)=2,F15B,F15A),VLOOKUP(LEFT(A399,1),Fteams,7,FALSE),FALSE))</f>
        <v>0</v>
      </c>
      <c r="E399" s="41" t="str">
        <f t="shared" si="94"/>
        <v>Crawley</v>
      </c>
      <c r="F399" s="59" t="s">
        <v>562</v>
      </c>
      <c r="G399" s="60">
        <v>10</v>
      </c>
      <c r="H399" s="61"/>
      <c r="I399" s="8" t="str">
        <f t="shared" si="95"/>
        <v/>
      </c>
      <c r="J399" s="8" t="str">
        <f t="shared" si="95"/>
        <v/>
      </c>
      <c r="K399" s="8">
        <f t="shared" si="95"/>
        <v>10</v>
      </c>
      <c r="L399" s="8" t="str">
        <f t="shared" si="95"/>
        <v/>
      </c>
      <c r="M399" s="8" t="str">
        <f t="shared" si="95"/>
        <v/>
      </c>
      <c r="N399" s="8" t="str">
        <f t="shared" si="95"/>
        <v/>
      </c>
      <c r="O399" s="8" t="str">
        <f t="shared" si="95"/>
        <v/>
      </c>
      <c r="P399" s="8" t="str">
        <f t="shared" si="95"/>
        <v/>
      </c>
      <c r="Q399" s="8" t="str">
        <f t="shared" si="95"/>
        <v/>
      </c>
      <c r="R399" s="8" t="str">
        <f t="shared" si="95"/>
        <v/>
      </c>
      <c r="S399" s="8" t="str">
        <f t="shared" si="95"/>
        <v/>
      </c>
      <c r="T399" s="8" t="str">
        <f t="shared" si="95"/>
        <v/>
      </c>
      <c r="U399" s="8"/>
      <c r="V399" s="2"/>
      <c r="W399" s="13" t="e">
        <f>IF(F399="","",IF(F399-VLOOKUP($A397,AWstandards,VLOOKUP(D399,Age,2,FALSE),FALSE)&gt;0,"","aw"))</f>
        <v>#N/A</v>
      </c>
    </row>
    <row r="400" spans="1:23" x14ac:dyDescent="0.25">
      <c r="A400" s="58" t="s">
        <v>450</v>
      </c>
      <c r="B400" s="33">
        <v>3</v>
      </c>
      <c r="C400" s="41" t="str">
        <f t="shared" si="93"/>
        <v>Georgia McCrae</v>
      </c>
      <c r="D400" s="41">
        <f>IF(A400="","",VLOOKUP($A397,IF(LEN(A400)=2,F15B,F15A),VLOOKUP(LEFT(A400,1),Fteams,7,FALSE),FALSE))</f>
        <v>0</v>
      </c>
      <c r="E400" s="41" t="str">
        <f t="shared" si="94"/>
        <v>Brighton &amp; Hove</v>
      </c>
      <c r="F400" s="59" t="s">
        <v>447</v>
      </c>
      <c r="G400" s="60">
        <v>9</v>
      </c>
      <c r="H400" s="61"/>
      <c r="I400" s="8" t="str">
        <f t="shared" si="95"/>
        <v/>
      </c>
      <c r="J400" s="8">
        <f t="shared" si="95"/>
        <v>9</v>
      </c>
      <c r="K400" s="8" t="str">
        <f t="shared" si="95"/>
        <v/>
      </c>
      <c r="L400" s="8" t="str">
        <f t="shared" si="95"/>
        <v/>
      </c>
      <c r="M400" s="8" t="str">
        <f t="shared" si="95"/>
        <v/>
      </c>
      <c r="N400" s="8" t="str">
        <f t="shared" si="95"/>
        <v/>
      </c>
      <c r="O400" s="8" t="str">
        <f t="shared" si="95"/>
        <v/>
      </c>
      <c r="P400" s="8" t="str">
        <f t="shared" si="95"/>
        <v/>
      </c>
      <c r="Q400" s="8" t="str">
        <f t="shared" si="95"/>
        <v/>
      </c>
      <c r="R400" s="8" t="str">
        <f t="shared" si="95"/>
        <v/>
      </c>
      <c r="S400" s="8" t="str">
        <f t="shared" si="95"/>
        <v/>
      </c>
      <c r="T400" s="8" t="str">
        <f t="shared" si="95"/>
        <v/>
      </c>
      <c r="U400" s="8"/>
      <c r="V400" s="2"/>
      <c r="W400" s="13" t="e">
        <f>IF(F400="","",IF(F400-VLOOKUP($A397,AWstandards,VLOOKUP(D400,Age,2,FALSE),FALSE)&gt;0,"","aw"))</f>
        <v>#N/A</v>
      </c>
    </row>
    <row r="401" spans="1:23" x14ac:dyDescent="0.25">
      <c r="A401" s="58" t="s">
        <v>452</v>
      </c>
      <c r="B401" s="33">
        <v>4</v>
      </c>
      <c r="C401" s="41" t="str">
        <f t="shared" si="93"/>
        <v>Joanna Nicholls</v>
      </c>
      <c r="D401" s="41">
        <f>IF(A401="","",VLOOKUP($A397,IF(LEN(A401)=2,F15B,F15A),VLOOKUP(LEFT(A401,1),Fteams,7,FALSE),FALSE))</f>
        <v>0</v>
      </c>
      <c r="E401" s="41" t="str">
        <f t="shared" si="94"/>
        <v>Horsham BS</v>
      </c>
      <c r="F401" s="59" t="s">
        <v>563</v>
      </c>
      <c r="G401" s="60">
        <v>8</v>
      </c>
      <c r="H401" s="61"/>
      <c r="I401" s="8" t="str">
        <f t="shared" si="95"/>
        <v/>
      </c>
      <c r="J401" s="8" t="str">
        <f t="shared" si="95"/>
        <v/>
      </c>
      <c r="K401" s="8" t="str">
        <f t="shared" si="95"/>
        <v/>
      </c>
      <c r="L401" s="8" t="str">
        <f t="shared" si="95"/>
        <v/>
      </c>
      <c r="M401" s="8" t="str">
        <f t="shared" si="95"/>
        <v/>
      </c>
      <c r="N401" s="8">
        <f t="shared" si="95"/>
        <v>8</v>
      </c>
      <c r="O401" s="8" t="str">
        <f t="shared" si="95"/>
        <v/>
      </c>
      <c r="P401" s="8" t="str">
        <f t="shared" si="95"/>
        <v/>
      </c>
      <c r="Q401" s="8" t="str">
        <f t="shared" si="95"/>
        <v/>
      </c>
      <c r="R401" s="8" t="str">
        <f t="shared" si="95"/>
        <v/>
      </c>
      <c r="S401" s="8" t="str">
        <f t="shared" si="95"/>
        <v/>
      </c>
      <c r="T401" s="8" t="str">
        <f t="shared" si="95"/>
        <v/>
      </c>
      <c r="U401" s="8"/>
      <c r="V401" s="2"/>
      <c r="W401" s="13" t="e">
        <f>IF(F401="","",IF(F401-VLOOKUP($A397,AWstandards,VLOOKUP(D401,Age,2,FALSE),FALSE)&gt;0,"","aw"))</f>
        <v>#VALUE!</v>
      </c>
    </row>
    <row r="402" spans="1:23" x14ac:dyDescent="0.25">
      <c r="A402" s="58" t="s">
        <v>470</v>
      </c>
      <c r="B402" s="33">
        <v>5</v>
      </c>
      <c r="C402" s="41" t="str">
        <f t="shared" si="93"/>
        <v>Rosalie McMahon</v>
      </c>
      <c r="D402" s="41">
        <f>IF(A402="","",VLOOKUP($A397,IF(LEN(A402)=2,F15B,F15A),VLOOKUP(LEFT(A402,1),Fteams,7,FALSE),FALSE))</f>
        <v>0</v>
      </c>
      <c r="E402" s="41" t="str">
        <f t="shared" si="94"/>
        <v>Eastbourne</v>
      </c>
      <c r="F402" s="59" t="s">
        <v>564</v>
      </c>
      <c r="G402" s="60">
        <v>7</v>
      </c>
      <c r="H402" s="61"/>
      <c r="I402" s="8" t="str">
        <f t="shared" si="95"/>
        <v/>
      </c>
      <c r="J402" s="8" t="str">
        <f t="shared" si="95"/>
        <v/>
      </c>
      <c r="K402" s="8" t="str">
        <f t="shared" si="95"/>
        <v/>
      </c>
      <c r="L402" s="8" t="str">
        <f t="shared" si="95"/>
        <v/>
      </c>
      <c r="M402" s="8">
        <f t="shared" si="95"/>
        <v>7</v>
      </c>
      <c r="N402" s="8" t="str">
        <f t="shared" si="95"/>
        <v/>
      </c>
      <c r="O402" s="8" t="str">
        <f t="shared" si="95"/>
        <v/>
      </c>
      <c r="P402" s="8" t="str">
        <f t="shared" si="95"/>
        <v/>
      </c>
      <c r="Q402" s="8" t="str">
        <f t="shared" si="95"/>
        <v/>
      </c>
      <c r="R402" s="8" t="str">
        <f t="shared" si="95"/>
        <v/>
      </c>
      <c r="S402" s="8" t="str">
        <f t="shared" si="95"/>
        <v/>
      </c>
      <c r="T402" s="8" t="str">
        <f t="shared" si="95"/>
        <v/>
      </c>
      <c r="U402" s="8"/>
      <c r="V402" s="2"/>
      <c r="W402" s="13" t="e">
        <f>IF(F402="","",IF(F402-VLOOKUP($A397,AWstandards,VLOOKUP(D402,Age,2,FALSE),FALSE)&gt;0,"","aw"))</f>
        <v>#N/A</v>
      </c>
    </row>
    <row r="403" spans="1:23" x14ac:dyDescent="0.25">
      <c r="A403" s="58" t="s">
        <v>525</v>
      </c>
      <c r="B403" s="33">
        <v>6</v>
      </c>
      <c r="C403" s="41" t="str">
        <f t="shared" si="93"/>
        <v>Grace Bleach</v>
      </c>
      <c r="D403" s="41">
        <f>IF(A403="","",VLOOKUP($A397,IF(LEN(A403)=2,F15B,F15A),VLOOKUP(LEFT(A403,1),Fteams,7,FALSE),FALSE))</f>
        <v>0</v>
      </c>
      <c r="E403" s="41" t="str">
        <f t="shared" si="94"/>
        <v>East Grinstead</v>
      </c>
      <c r="F403" s="59" t="s">
        <v>454</v>
      </c>
      <c r="G403" s="60">
        <v>6</v>
      </c>
      <c r="H403" s="61"/>
      <c r="I403" s="8" t="str">
        <f t="shared" si="95"/>
        <v/>
      </c>
      <c r="J403" s="8" t="str">
        <f t="shared" si="95"/>
        <v/>
      </c>
      <c r="K403" s="8" t="str">
        <f t="shared" si="95"/>
        <v/>
      </c>
      <c r="L403" s="8" t="str">
        <f t="shared" si="95"/>
        <v/>
      </c>
      <c r="M403" s="8" t="str">
        <f t="shared" si="95"/>
        <v/>
      </c>
      <c r="N403" s="8" t="str">
        <f t="shared" si="95"/>
        <v/>
      </c>
      <c r="O403" s="8" t="str">
        <f t="shared" si="95"/>
        <v/>
      </c>
      <c r="P403" s="8" t="str">
        <f t="shared" si="95"/>
        <v/>
      </c>
      <c r="Q403" s="8" t="str">
        <f t="shared" si="95"/>
        <v/>
      </c>
      <c r="R403" s="8">
        <f t="shared" si="95"/>
        <v>6</v>
      </c>
      <c r="S403" s="8" t="str">
        <f t="shared" si="95"/>
        <v/>
      </c>
      <c r="T403" s="8" t="str">
        <f t="shared" si="95"/>
        <v/>
      </c>
      <c r="U403" s="8"/>
      <c r="V403" s="2"/>
      <c r="W403" s="13" t="e">
        <f>IF(F403="","",IF(F403-VLOOKUP($A397,AWstandards,VLOOKUP(D403,Age,2,FALSE),FALSE)&gt;0,"","aw"))</f>
        <v>#N/A</v>
      </c>
    </row>
    <row r="404" spans="1:23" x14ac:dyDescent="0.25">
      <c r="A404" s="58" t="s">
        <v>451</v>
      </c>
      <c r="B404" s="33">
        <v>7</v>
      </c>
      <c r="C404" s="41" t="str">
        <f t="shared" si="93"/>
        <v>Sophia Witchell</v>
      </c>
      <c r="D404" s="41">
        <f>IF(A404="","",VLOOKUP($A397,IF(LEN(A404)=2,F15B,F15A),VLOOKUP(LEFT(A404,1),Fteams,7,FALSE),FALSE))</f>
        <v>0</v>
      </c>
      <c r="E404" s="41" t="str">
        <f t="shared" si="94"/>
        <v>Lewes</v>
      </c>
      <c r="F404" s="59" t="s">
        <v>565</v>
      </c>
      <c r="G404" s="60">
        <v>5</v>
      </c>
      <c r="H404" s="61"/>
      <c r="I404" s="8" t="str">
        <f t="shared" si="95"/>
        <v/>
      </c>
      <c r="J404" s="8" t="str">
        <f t="shared" si="95"/>
        <v/>
      </c>
      <c r="K404" s="8" t="str">
        <f t="shared" si="95"/>
        <v/>
      </c>
      <c r="L404" s="8" t="str">
        <f t="shared" si="95"/>
        <v/>
      </c>
      <c r="M404" s="8" t="str">
        <f t="shared" si="95"/>
        <v/>
      </c>
      <c r="N404" s="8" t="str">
        <f t="shared" si="95"/>
        <v/>
      </c>
      <c r="O404" s="8">
        <f t="shared" si="95"/>
        <v>5</v>
      </c>
      <c r="P404" s="8" t="str">
        <f t="shared" si="95"/>
        <v/>
      </c>
      <c r="Q404" s="8" t="str">
        <f t="shared" si="95"/>
        <v/>
      </c>
      <c r="R404" s="8" t="str">
        <f t="shared" si="95"/>
        <v/>
      </c>
      <c r="S404" s="8" t="str">
        <f t="shared" si="95"/>
        <v/>
      </c>
      <c r="T404" s="8" t="str">
        <f t="shared" si="95"/>
        <v/>
      </c>
      <c r="U404" s="8"/>
      <c r="V404" s="2"/>
      <c r="W404" s="13" t="e">
        <f>IF(F404="","",IF(F404-VLOOKUP($A397,AWstandards,VLOOKUP(D404,Age,2,FALSE),FALSE)&gt;0,"","aw"))</f>
        <v>#N/A</v>
      </c>
    </row>
    <row r="405" spans="1:23" x14ac:dyDescent="0.25">
      <c r="A405" s="58" t="s">
        <v>449</v>
      </c>
      <c r="B405" s="33">
        <v>8</v>
      </c>
      <c r="C405" s="41" t="str">
        <f t="shared" si="93"/>
        <v>Sofia Snelling</v>
      </c>
      <c r="D405" s="41">
        <f>IF(A405="","",VLOOKUP($A397,IF(LEN(A405)=2,F15B,F15A),VLOOKUP(LEFT(A405,1),Fteams,7,FALSE),FALSE))</f>
        <v>0</v>
      </c>
      <c r="E405" s="41" t="str">
        <f t="shared" si="94"/>
        <v>Chichester</v>
      </c>
      <c r="F405" s="59" t="s">
        <v>566</v>
      </c>
      <c r="G405" s="60">
        <v>4</v>
      </c>
      <c r="H405" s="61"/>
      <c r="I405" s="8" t="str">
        <f t="shared" si="95"/>
        <v/>
      </c>
      <c r="J405" s="8" t="str">
        <f t="shared" si="95"/>
        <v/>
      </c>
      <c r="K405" s="8" t="str">
        <f t="shared" si="95"/>
        <v/>
      </c>
      <c r="L405" s="8">
        <f t="shared" si="95"/>
        <v>4</v>
      </c>
      <c r="M405" s="8" t="str">
        <f t="shared" si="95"/>
        <v/>
      </c>
      <c r="N405" s="8" t="str">
        <f t="shared" si="95"/>
        <v/>
      </c>
      <c r="O405" s="8" t="str">
        <f t="shared" si="95"/>
        <v/>
      </c>
      <c r="P405" s="8" t="str">
        <f t="shared" si="95"/>
        <v/>
      </c>
      <c r="Q405" s="8" t="str">
        <f t="shared" si="95"/>
        <v/>
      </c>
      <c r="R405" s="8" t="str">
        <f t="shared" si="95"/>
        <v/>
      </c>
      <c r="S405" s="8" t="str">
        <f t="shared" si="95"/>
        <v/>
      </c>
      <c r="T405" s="8" t="str">
        <f t="shared" si="95"/>
        <v/>
      </c>
      <c r="U405" s="8"/>
      <c r="V405" s="2"/>
      <c r="W405" s="13" t="e">
        <f>IF(F405="","",IF(F405-VLOOKUP($A397,AWstandards,VLOOKUP(D405,Age,2,FALSE),FALSE)&gt;0,"","aw"))</f>
        <v>#N/A</v>
      </c>
    </row>
    <row r="406" spans="1:23" x14ac:dyDescent="0.25">
      <c r="A406" s="58" t="s">
        <v>471</v>
      </c>
      <c r="B406" s="33">
        <v>9</v>
      </c>
      <c r="C406" s="41" t="str">
        <f t="shared" si="93"/>
        <v>Arwen Kean</v>
      </c>
      <c r="D406" s="41">
        <f>IF(A406="","",VLOOKUP($A397,IF(LEN(A406)=2,F15B,F15A),VLOOKUP(LEFT(A406,1),Fteams,7,FALSE),FALSE))</f>
        <v>0</v>
      </c>
      <c r="E406" s="41" t="str">
        <f t="shared" si="94"/>
        <v>Haywards Heath</v>
      </c>
      <c r="F406" s="59" t="s">
        <v>567</v>
      </c>
      <c r="G406" s="60">
        <v>3</v>
      </c>
      <c r="H406" s="61"/>
      <c r="I406" s="8" t="str">
        <f t="shared" si="95"/>
        <v/>
      </c>
      <c r="J406" s="8" t="str">
        <f t="shared" si="95"/>
        <v/>
      </c>
      <c r="K406" s="8" t="str">
        <f t="shared" si="95"/>
        <v/>
      </c>
      <c r="L406" s="8" t="str">
        <f t="shared" si="95"/>
        <v/>
      </c>
      <c r="M406" s="8" t="str">
        <f t="shared" si="95"/>
        <v/>
      </c>
      <c r="N406" s="8" t="str">
        <f t="shared" si="95"/>
        <v/>
      </c>
      <c r="O406" s="8" t="str">
        <f t="shared" si="95"/>
        <v/>
      </c>
      <c r="P406" s="8" t="str">
        <f t="shared" si="95"/>
        <v/>
      </c>
      <c r="Q406" s="8">
        <f t="shared" si="95"/>
        <v>3</v>
      </c>
      <c r="R406" s="8" t="str">
        <f t="shared" si="95"/>
        <v/>
      </c>
      <c r="S406" s="8" t="str">
        <f t="shared" si="95"/>
        <v/>
      </c>
      <c r="T406" s="8" t="str">
        <f t="shared" si="95"/>
        <v/>
      </c>
      <c r="U406" s="8"/>
      <c r="V406" s="2"/>
      <c r="W406" s="13" t="e">
        <f>IF(F406="","",IF(F406-VLOOKUP($A397,AWstandards,VLOOKUP(D406,Age,2,FALSE),FALSE)&gt;0,"","aw"))</f>
        <v>#N/A</v>
      </c>
    </row>
    <row r="407" spans="1:23" hidden="1" x14ac:dyDescent="0.25">
      <c r="A407" s="58"/>
      <c r="B407" s="33">
        <v>10</v>
      </c>
      <c r="C407" s="41" t="str">
        <f t="shared" si="93"/>
        <v/>
      </c>
      <c r="D407" s="41" t="str">
        <f>IF(A407="","",VLOOKUP($A397,IF(LEN(A407)=2,F15B,F15A),VLOOKUP(LEFT(A407,1),Fteams,7,FALSE),FALSE))</f>
        <v/>
      </c>
      <c r="E407" s="41" t="str">
        <f t="shared" si="94"/>
        <v/>
      </c>
      <c r="F407" s="59"/>
      <c r="G407" s="60">
        <v>2</v>
      </c>
      <c r="H407" s="61"/>
      <c r="I407" s="8" t="str">
        <f t="shared" si="95"/>
        <v/>
      </c>
      <c r="J407" s="8" t="str">
        <f t="shared" si="95"/>
        <v/>
      </c>
      <c r="K407" s="8" t="str">
        <f t="shared" si="95"/>
        <v/>
      </c>
      <c r="L407" s="8" t="str">
        <f t="shared" si="95"/>
        <v/>
      </c>
      <c r="M407" s="8" t="str">
        <f t="shared" si="95"/>
        <v/>
      </c>
      <c r="N407" s="8" t="str">
        <f t="shared" si="95"/>
        <v/>
      </c>
      <c r="O407" s="8" t="str">
        <f t="shared" si="95"/>
        <v/>
      </c>
      <c r="P407" s="8" t="str">
        <f t="shared" si="95"/>
        <v/>
      </c>
      <c r="Q407" s="8" t="str">
        <f t="shared" si="95"/>
        <v/>
      </c>
      <c r="R407" s="8" t="str">
        <f t="shared" si="95"/>
        <v/>
      </c>
      <c r="S407" s="8" t="str">
        <f t="shared" si="95"/>
        <v/>
      </c>
      <c r="T407" s="8" t="str">
        <f t="shared" si="95"/>
        <v/>
      </c>
      <c r="U407" s="8"/>
      <c r="V407" s="2"/>
      <c r="W407" s="13" t="str">
        <f>IF(F407="","",IF(F407-VLOOKUP($A397,AWstandards,VLOOKUP(D407,Age,2,FALSE),FALSE)&gt;0,"","aw"))</f>
        <v/>
      </c>
    </row>
    <row r="408" spans="1:23" hidden="1" x14ac:dyDescent="0.25">
      <c r="A408" s="58"/>
      <c r="B408" s="33">
        <v>11</v>
      </c>
      <c r="C408" s="41" t="str">
        <f t="shared" si="93"/>
        <v/>
      </c>
      <c r="D408" s="41" t="str">
        <f>IF(A408="","",VLOOKUP($A397,IF(LEN(A408)=2,F15B,F15A),VLOOKUP(LEFT(A408,1),Fteams,7,FALSE),FALSE))</f>
        <v/>
      </c>
      <c r="E408" s="41" t="str">
        <f t="shared" si="94"/>
        <v/>
      </c>
      <c r="F408" s="59"/>
      <c r="G408" s="60">
        <v>1</v>
      </c>
      <c r="H408" s="61"/>
      <c r="I408" s="8" t="str">
        <f t="shared" si="95"/>
        <v/>
      </c>
      <c r="J408" s="8" t="str">
        <f t="shared" si="95"/>
        <v/>
      </c>
      <c r="K408" s="8" t="str">
        <f t="shared" si="95"/>
        <v/>
      </c>
      <c r="L408" s="8" t="str">
        <f t="shared" si="95"/>
        <v/>
      </c>
      <c r="M408" s="8" t="str">
        <f t="shared" si="95"/>
        <v/>
      </c>
      <c r="N408" s="8" t="str">
        <f t="shared" si="95"/>
        <v/>
      </c>
      <c r="O408" s="8" t="str">
        <f t="shared" si="95"/>
        <v/>
      </c>
      <c r="P408" s="8" t="str">
        <f t="shared" si="95"/>
        <v/>
      </c>
      <c r="Q408" s="8" t="str">
        <f t="shared" si="95"/>
        <v/>
      </c>
      <c r="R408" s="8" t="str">
        <f t="shared" si="95"/>
        <v/>
      </c>
      <c r="S408" s="8" t="str">
        <f t="shared" si="95"/>
        <v/>
      </c>
      <c r="T408" s="8" t="str">
        <f t="shared" si="95"/>
        <v/>
      </c>
      <c r="U408" s="8"/>
      <c r="V408" s="2"/>
      <c r="W408" s="13" t="str">
        <f>IF(F408="","",IF(F408-VLOOKUP($A397,AWstandards,VLOOKUP(D408,Age,2,FALSE),FALSE)&gt;0,"","aw"))</f>
        <v/>
      </c>
    </row>
    <row r="409" spans="1:23" hidden="1" x14ac:dyDescent="0.25">
      <c r="A409" s="58"/>
      <c r="B409" s="33">
        <v>12</v>
      </c>
      <c r="C409" s="41" t="str">
        <f t="shared" si="93"/>
        <v/>
      </c>
      <c r="D409" s="41" t="str">
        <f>IF(A409="","",VLOOKUP($A397,IF(LEN(A409)=2,F15B,F15A),VLOOKUP(LEFT(A409,1),Fteams,7,FALSE),FALSE))</f>
        <v/>
      </c>
      <c r="E409" s="41" t="str">
        <f t="shared" si="94"/>
        <v/>
      </c>
      <c r="F409" s="59"/>
      <c r="G409" s="60">
        <f>IF(Dec!$G$2-11&lt;0,0,Dec!$G$2-11)</f>
        <v>0</v>
      </c>
      <c r="H409" s="61"/>
      <c r="I409" s="8" t="str">
        <f t="shared" si="95"/>
        <v/>
      </c>
      <c r="J409" s="8" t="str">
        <f t="shared" si="95"/>
        <v/>
      </c>
      <c r="K409" s="8" t="str">
        <f t="shared" si="95"/>
        <v/>
      </c>
      <c r="L409" s="8" t="str">
        <f t="shared" si="95"/>
        <v/>
      </c>
      <c r="M409" s="8" t="str">
        <f t="shared" si="95"/>
        <v/>
      </c>
      <c r="N409" s="8" t="str">
        <f t="shared" si="95"/>
        <v/>
      </c>
      <c r="O409" s="8" t="str">
        <f t="shared" si="95"/>
        <v/>
      </c>
      <c r="P409" s="8" t="str">
        <f t="shared" si="95"/>
        <v/>
      </c>
      <c r="Q409" s="8" t="str">
        <f t="shared" si="95"/>
        <v/>
      </c>
      <c r="R409" s="8" t="str">
        <f t="shared" si="95"/>
        <v/>
      </c>
      <c r="S409" s="8" t="str">
        <f t="shared" si="95"/>
        <v/>
      </c>
      <c r="T409" s="8" t="str">
        <f t="shared" si="95"/>
        <v/>
      </c>
      <c r="U409" s="8">
        <f>(Dec!$G$2+1)*Dec!$G$2/2-SUM(I398:T409)</f>
        <v>3</v>
      </c>
      <c r="V409" s="2"/>
      <c r="W409" s="13" t="str">
        <f>IF(F409="","",IF(F409-VLOOKUP($A397,AWstandards,VLOOKUP(D409,Age,2,FALSE),FALSE)&gt;0,"","aw"))</f>
        <v/>
      </c>
    </row>
    <row r="410" spans="1:23" ht="13" x14ac:dyDescent="0.3">
      <c r="A410" s="15">
        <v>200</v>
      </c>
      <c r="B410" s="29"/>
      <c r="C410" s="4" t="s">
        <v>126</v>
      </c>
      <c r="D410" s="4"/>
      <c r="E410" s="39"/>
      <c r="F410" s="20"/>
      <c r="G410" s="27"/>
      <c r="H410" s="24" t="s">
        <v>35</v>
      </c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2" t="s">
        <v>107</v>
      </c>
      <c r="W410" s="2"/>
    </row>
    <row r="411" spans="1:23" x14ac:dyDescent="0.25">
      <c r="A411" s="58" t="s">
        <v>434</v>
      </c>
      <c r="B411" s="33">
        <v>1</v>
      </c>
      <c r="C411" s="41" t="str">
        <f t="shared" ref="C411:C422" si="96">IF(A411="","",VLOOKUP($A$410,IF(LEN(A411)=2,F15B,F15A),VLOOKUP(LEFT(A411,1),Fteams,6,FALSE),FALSE))</f>
        <v>Isla Pearson</v>
      </c>
      <c r="D411" s="41">
        <f>IF(A411="","",VLOOKUP($A410,IF(LEN(A411)=2,F15B,F15A),VLOOKUP(LEFT(A411,1),Fteams,7,FALSE),FALSE))</f>
        <v>0</v>
      </c>
      <c r="E411" s="41" t="str">
        <f t="shared" ref="E411:E422" si="97">IF(A411="","",VLOOKUP(LEFT(A411,1),Fteams,2,FALSE))</f>
        <v>Chichester</v>
      </c>
      <c r="F411" s="59" t="s">
        <v>632</v>
      </c>
      <c r="G411" s="60">
        <v>11</v>
      </c>
      <c r="H411" s="61"/>
      <c r="I411" s="8" t="str">
        <f t="shared" ref="I411:T422" si="98">IF($A411="","",IF(LEFT($A411,1)=I$19,$G411,""))</f>
        <v/>
      </c>
      <c r="J411" s="8" t="str">
        <f t="shared" si="98"/>
        <v/>
      </c>
      <c r="K411" s="8" t="str">
        <f t="shared" si="98"/>
        <v/>
      </c>
      <c r="L411" s="8">
        <f t="shared" si="98"/>
        <v>11</v>
      </c>
      <c r="M411" s="8" t="str">
        <f t="shared" si="98"/>
        <v/>
      </c>
      <c r="N411" s="8" t="str">
        <f t="shared" si="98"/>
        <v/>
      </c>
      <c r="O411" s="8" t="str">
        <f t="shared" si="98"/>
        <v/>
      </c>
      <c r="P411" s="8" t="str">
        <f t="shared" si="98"/>
        <v/>
      </c>
      <c r="Q411" s="8" t="str">
        <f t="shared" si="98"/>
        <v/>
      </c>
      <c r="R411" s="8" t="str">
        <f t="shared" si="98"/>
        <v/>
      </c>
      <c r="S411" s="8" t="str">
        <f t="shared" si="98"/>
        <v/>
      </c>
      <c r="T411" s="8" t="str">
        <f t="shared" si="98"/>
        <v/>
      </c>
      <c r="U411" s="8"/>
      <c r="V411" s="2"/>
      <c r="W411" s="13" t="e">
        <f>IF(F411="","",IF(F411-VLOOKUP($A410,AWstandards,VLOOKUP(D411,Age,2,FALSE),FALSE)&gt;0,"","aw"))</f>
        <v>#N/A</v>
      </c>
    </row>
    <row r="412" spans="1:23" x14ac:dyDescent="0.25">
      <c r="A412" s="58" t="s">
        <v>432</v>
      </c>
      <c r="B412" s="33">
        <v>2</v>
      </c>
      <c r="C412" s="41" t="str">
        <f t="shared" si="96"/>
        <v>Ella Clark</v>
      </c>
      <c r="D412" s="41">
        <f>IF(A412="","",VLOOKUP($A410,IF(LEN(A412)=2,F15B,F15A),VLOOKUP(LEFT(A412,1),Fteams,7,FALSE),FALSE))</f>
        <v>0</v>
      </c>
      <c r="E412" s="41" t="str">
        <f t="shared" si="97"/>
        <v>Crawley</v>
      </c>
      <c r="F412" s="59" t="s">
        <v>632</v>
      </c>
      <c r="G412" s="60">
        <v>10</v>
      </c>
      <c r="H412" s="61"/>
      <c r="I412" s="8" t="str">
        <f t="shared" si="98"/>
        <v/>
      </c>
      <c r="J412" s="8" t="str">
        <f t="shared" si="98"/>
        <v/>
      </c>
      <c r="K412" s="8">
        <f t="shared" si="98"/>
        <v>10</v>
      </c>
      <c r="L412" s="8" t="str">
        <f t="shared" si="98"/>
        <v/>
      </c>
      <c r="M412" s="8" t="str">
        <f t="shared" si="98"/>
        <v/>
      </c>
      <c r="N412" s="8" t="str">
        <f t="shared" si="98"/>
        <v/>
      </c>
      <c r="O412" s="8" t="str">
        <f t="shared" si="98"/>
        <v/>
      </c>
      <c r="P412" s="8" t="str">
        <f t="shared" si="98"/>
        <v/>
      </c>
      <c r="Q412" s="8" t="str">
        <f t="shared" si="98"/>
        <v/>
      </c>
      <c r="R412" s="8" t="str">
        <f t="shared" si="98"/>
        <v/>
      </c>
      <c r="S412" s="8" t="str">
        <f t="shared" si="98"/>
        <v/>
      </c>
      <c r="T412" s="8" t="str">
        <f t="shared" si="98"/>
        <v/>
      </c>
      <c r="U412" s="8"/>
      <c r="V412" s="2"/>
      <c r="W412" s="13" t="e">
        <f>IF(F412="","",IF(F412-VLOOKUP($A410,AWstandards,VLOOKUP(D412,Age,2,FALSE),FALSE)&gt;0,"","aw"))</f>
        <v>#N/A</v>
      </c>
    </row>
    <row r="413" spans="1:23" x14ac:dyDescent="0.25">
      <c r="A413" s="58" t="s">
        <v>433</v>
      </c>
      <c r="B413" s="33">
        <v>3</v>
      </c>
      <c r="C413" s="41" t="str">
        <f t="shared" si="96"/>
        <v>Kristi Prifti</v>
      </c>
      <c r="D413" s="41">
        <f>IF(A413="","",VLOOKUP($A410,IF(LEN(A413)=2,F15B,F15A),VLOOKUP(LEFT(A413,1),Fteams,7,FALSE),FALSE))</f>
        <v>0</v>
      </c>
      <c r="E413" s="41" t="str">
        <f t="shared" si="97"/>
        <v>Eastbourne</v>
      </c>
      <c r="F413" s="59" t="s">
        <v>633</v>
      </c>
      <c r="G413" s="60">
        <v>9</v>
      </c>
      <c r="H413" s="61"/>
      <c r="I413" s="8" t="str">
        <f t="shared" si="98"/>
        <v/>
      </c>
      <c r="J413" s="8" t="str">
        <f t="shared" si="98"/>
        <v/>
      </c>
      <c r="K413" s="8" t="str">
        <f t="shared" si="98"/>
        <v/>
      </c>
      <c r="L413" s="8" t="str">
        <f t="shared" si="98"/>
        <v/>
      </c>
      <c r="M413" s="8">
        <f t="shared" si="98"/>
        <v>9</v>
      </c>
      <c r="N413" s="8" t="str">
        <f t="shared" si="98"/>
        <v/>
      </c>
      <c r="O413" s="8" t="str">
        <f t="shared" si="98"/>
        <v/>
      </c>
      <c r="P413" s="8" t="str">
        <f t="shared" si="98"/>
        <v/>
      </c>
      <c r="Q413" s="8" t="str">
        <f t="shared" si="98"/>
        <v/>
      </c>
      <c r="R413" s="8" t="str">
        <f t="shared" si="98"/>
        <v/>
      </c>
      <c r="S413" s="8" t="str">
        <f t="shared" si="98"/>
        <v/>
      </c>
      <c r="T413" s="8" t="str">
        <f t="shared" si="98"/>
        <v/>
      </c>
      <c r="U413" s="8"/>
      <c r="V413" s="2"/>
      <c r="W413" s="13" t="e">
        <f>IF(F413="","",IF(F413-VLOOKUP($A410,AWstandards,VLOOKUP(D413,Age,2,FALSE),FALSE)&gt;0,"","aw"))</f>
        <v>#N/A</v>
      </c>
    </row>
    <row r="414" spans="1:23" x14ac:dyDescent="0.25">
      <c r="A414" s="58" t="s">
        <v>441</v>
      </c>
      <c r="B414" s="33">
        <v>4</v>
      </c>
      <c r="C414" s="41" t="str">
        <f t="shared" si="96"/>
        <v xml:space="preserve">Amelie Hedger-Jones </v>
      </c>
      <c r="D414" s="41">
        <f>IF(A414="","",VLOOKUP($A410,IF(LEN(A414)=2,F15B,F15A),VLOOKUP(LEFT(A414,1),Fteams,7,FALSE),FALSE))</f>
        <v>0</v>
      </c>
      <c r="E414" s="41" t="str">
        <f t="shared" si="97"/>
        <v>Brighton &amp; Hove</v>
      </c>
      <c r="F414" s="59" t="s">
        <v>634</v>
      </c>
      <c r="G414" s="60">
        <v>8</v>
      </c>
      <c r="H414" s="61"/>
      <c r="I414" s="8" t="str">
        <f t="shared" si="98"/>
        <v/>
      </c>
      <c r="J414" s="8">
        <f t="shared" si="98"/>
        <v>8</v>
      </c>
      <c r="K414" s="8" t="str">
        <f t="shared" si="98"/>
        <v/>
      </c>
      <c r="L414" s="8" t="str">
        <f t="shared" si="98"/>
        <v/>
      </c>
      <c r="M414" s="8" t="str">
        <f t="shared" si="98"/>
        <v/>
      </c>
      <c r="N414" s="8" t="str">
        <f t="shared" si="98"/>
        <v/>
      </c>
      <c r="O414" s="8" t="str">
        <f t="shared" si="98"/>
        <v/>
      </c>
      <c r="P414" s="8" t="str">
        <f t="shared" si="98"/>
        <v/>
      </c>
      <c r="Q414" s="8" t="str">
        <f t="shared" si="98"/>
        <v/>
      </c>
      <c r="R414" s="8" t="str">
        <f t="shared" si="98"/>
        <v/>
      </c>
      <c r="S414" s="8" t="str">
        <f t="shared" si="98"/>
        <v/>
      </c>
      <c r="T414" s="8" t="str">
        <f t="shared" si="98"/>
        <v/>
      </c>
      <c r="U414" s="8"/>
      <c r="V414" s="2"/>
      <c r="W414" s="13" t="e">
        <f>IF(F414="","",IF(F414-VLOOKUP($A410,AWstandards,VLOOKUP(D414,Age,2,FALSE),FALSE)&gt;0,"","aw"))</f>
        <v>#N/A</v>
      </c>
    </row>
    <row r="415" spans="1:23" x14ac:dyDescent="0.25">
      <c r="A415" s="58" t="s">
        <v>440</v>
      </c>
      <c r="B415" s="33">
        <v>5</v>
      </c>
      <c r="C415" s="41" t="str">
        <f t="shared" si="96"/>
        <v>Molly Jones</v>
      </c>
      <c r="D415" s="41">
        <f>IF(A415="","",VLOOKUP($A410,IF(LEN(A415)=2,F15B,F15A),VLOOKUP(LEFT(A415,1),Fteams,7,FALSE),FALSE))</f>
        <v>0</v>
      </c>
      <c r="E415" s="41" t="str">
        <f t="shared" si="97"/>
        <v>Lewes</v>
      </c>
      <c r="F415" s="59" t="s">
        <v>635</v>
      </c>
      <c r="G415" s="60">
        <v>7</v>
      </c>
      <c r="H415" s="61"/>
      <c r="I415" s="8" t="str">
        <f t="shared" si="98"/>
        <v/>
      </c>
      <c r="J415" s="8" t="str">
        <f t="shared" si="98"/>
        <v/>
      </c>
      <c r="K415" s="8" t="str">
        <f t="shared" si="98"/>
        <v/>
      </c>
      <c r="L415" s="8" t="str">
        <f t="shared" si="98"/>
        <v/>
      </c>
      <c r="M415" s="8" t="str">
        <f t="shared" si="98"/>
        <v/>
      </c>
      <c r="N415" s="8" t="str">
        <f t="shared" si="98"/>
        <v/>
      </c>
      <c r="O415" s="8">
        <f t="shared" si="98"/>
        <v>7</v>
      </c>
      <c r="P415" s="8" t="str">
        <f t="shared" si="98"/>
        <v/>
      </c>
      <c r="Q415" s="8" t="str">
        <f t="shared" si="98"/>
        <v/>
      </c>
      <c r="R415" s="8" t="str">
        <f t="shared" si="98"/>
        <v/>
      </c>
      <c r="S415" s="8" t="str">
        <f t="shared" si="98"/>
        <v/>
      </c>
      <c r="T415" s="8" t="str">
        <f t="shared" si="98"/>
        <v/>
      </c>
      <c r="U415" s="8"/>
      <c r="V415" s="2"/>
      <c r="W415" s="13" t="e">
        <f>IF(F415="","",IF(F415-VLOOKUP($A410,AWstandards,VLOOKUP(D415,Age,2,FALSE),FALSE)&gt;0,"","aw"))</f>
        <v>#N/A</v>
      </c>
    </row>
    <row r="416" spans="1:23" x14ac:dyDescent="0.25">
      <c r="A416" s="58" t="s">
        <v>475</v>
      </c>
      <c r="B416" s="33">
        <v>6</v>
      </c>
      <c r="C416" s="41" t="str">
        <f t="shared" si="96"/>
        <v>Katie Cole</v>
      </c>
      <c r="D416" s="41">
        <f>IF(A416="","",VLOOKUP($A410,IF(LEN(A416)=2,F15B,F15A),VLOOKUP(LEFT(A416,1),Fteams,7,FALSE),FALSE))</f>
        <v>0</v>
      </c>
      <c r="E416" s="41" t="str">
        <f t="shared" si="97"/>
        <v>HYAC</v>
      </c>
      <c r="F416" s="59" t="s">
        <v>636</v>
      </c>
      <c r="G416" s="60">
        <v>6</v>
      </c>
      <c r="H416" s="61"/>
      <c r="I416" s="8">
        <f t="shared" si="98"/>
        <v>6</v>
      </c>
      <c r="J416" s="8" t="str">
        <f t="shared" si="98"/>
        <v/>
      </c>
      <c r="K416" s="8" t="str">
        <f t="shared" si="98"/>
        <v/>
      </c>
      <c r="L416" s="8" t="str">
        <f t="shared" si="98"/>
        <v/>
      </c>
      <c r="M416" s="8" t="str">
        <f t="shared" si="98"/>
        <v/>
      </c>
      <c r="N416" s="8" t="str">
        <f t="shared" si="98"/>
        <v/>
      </c>
      <c r="O416" s="8" t="str">
        <f t="shared" si="98"/>
        <v/>
      </c>
      <c r="P416" s="8" t="str">
        <f t="shared" si="98"/>
        <v/>
      </c>
      <c r="Q416" s="8" t="str">
        <f t="shared" si="98"/>
        <v/>
      </c>
      <c r="R416" s="8" t="str">
        <f t="shared" si="98"/>
        <v/>
      </c>
      <c r="S416" s="8" t="str">
        <f t="shared" si="98"/>
        <v/>
      </c>
      <c r="T416" s="8" t="str">
        <f t="shared" si="98"/>
        <v/>
      </c>
      <c r="U416" s="8"/>
      <c r="V416" s="2"/>
      <c r="W416" s="13" t="e">
        <f>IF(F416="","",IF(F416-VLOOKUP($A410,AWstandards,VLOOKUP(D416,Age,2,FALSE),FALSE)&gt;0,"","aw"))</f>
        <v>#N/A</v>
      </c>
    </row>
    <row r="417" spans="1:23" x14ac:dyDescent="0.25">
      <c r="A417" s="58" t="s">
        <v>442</v>
      </c>
      <c r="B417" s="33">
        <v>7</v>
      </c>
      <c r="C417" s="41" t="str">
        <f t="shared" si="96"/>
        <v>Sienna Carey</v>
      </c>
      <c r="D417" s="41">
        <f>IF(A417="","",VLOOKUP($A410,IF(LEN(A417)=2,F15B,F15A),VLOOKUP(LEFT(A417,1),Fteams,7,FALSE),FALSE))</f>
        <v>0</v>
      </c>
      <c r="E417" s="41" t="str">
        <f t="shared" si="97"/>
        <v>Horsham BS</v>
      </c>
      <c r="F417" s="59" t="s">
        <v>637</v>
      </c>
      <c r="G417" s="60">
        <v>5</v>
      </c>
      <c r="H417" s="61"/>
      <c r="I417" s="8" t="str">
        <f t="shared" si="98"/>
        <v/>
      </c>
      <c r="J417" s="8" t="str">
        <f t="shared" si="98"/>
        <v/>
      </c>
      <c r="K417" s="8" t="str">
        <f t="shared" si="98"/>
        <v/>
      </c>
      <c r="L417" s="8" t="str">
        <f t="shared" si="98"/>
        <v/>
      </c>
      <c r="M417" s="8" t="str">
        <f t="shared" si="98"/>
        <v/>
      </c>
      <c r="N417" s="8">
        <f t="shared" si="98"/>
        <v>5</v>
      </c>
      <c r="O417" s="8" t="str">
        <f t="shared" si="98"/>
        <v/>
      </c>
      <c r="P417" s="8" t="str">
        <f t="shared" si="98"/>
        <v/>
      </c>
      <c r="Q417" s="8" t="str">
        <f t="shared" si="98"/>
        <v/>
      </c>
      <c r="R417" s="8" t="str">
        <f t="shared" si="98"/>
        <v/>
      </c>
      <c r="S417" s="8" t="str">
        <f t="shared" si="98"/>
        <v/>
      </c>
      <c r="T417" s="8" t="str">
        <f t="shared" si="98"/>
        <v/>
      </c>
      <c r="U417" s="8"/>
      <c r="V417" s="2"/>
      <c r="W417" s="13" t="e">
        <f>IF(F417="","",IF(F417-VLOOKUP($A410,AWstandards,VLOOKUP(D417,Age,2,FALSE),FALSE)&gt;0,"","aw"))</f>
        <v>#N/A</v>
      </c>
    </row>
    <row r="418" spans="1:23" x14ac:dyDescent="0.25">
      <c r="A418" s="58" t="s">
        <v>467</v>
      </c>
      <c r="B418" s="33">
        <v>8</v>
      </c>
      <c r="C418" s="41" t="str">
        <f t="shared" si="96"/>
        <v>Molly-Ann Clarke</v>
      </c>
      <c r="D418" s="41">
        <f>IF(A418="","",VLOOKUP($A410,IF(LEN(A418)=2,F15B,F15A),VLOOKUP(LEFT(A418,1),Fteams,7,FALSE),FALSE))</f>
        <v>0</v>
      </c>
      <c r="E418" s="41" t="str">
        <f t="shared" si="97"/>
        <v>Haywards Heath</v>
      </c>
      <c r="F418" s="59" t="s">
        <v>638</v>
      </c>
      <c r="G418" s="60">
        <v>4</v>
      </c>
      <c r="H418" s="61"/>
      <c r="I418" s="8" t="str">
        <f t="shared" si="98"/>
        <v/>
      </c>
      <c r="J418" s="8" t="str">
        <f t="shared" si="98"/>
        <v/>
      </c>
      <c r="K418" s="8" t="str">
        <f t="shared" si="98"/>
        <v/>
      </c>
      <c r="L418" s="8" t="str">
        <f t="shared" si="98"/>
        <v/>
      </c>
      <c r="M418" s="8" t="str">
        <f t="shared" si="98"/>
        <v/>
      </c>
      <c r="N418" s="8" t="str">
        <f t="shared" si="98"/>
        <v/>
      </c>
      <c r="O418" s="8" t="str">
        <f t="shared" si="98"/>
        <v/>
      </c>
      <c r="P418" s="8" t="str">
        <f t="shared" si="98"/>
        <v/>
      </c>
      <c r="Q418" s="8">
        <f t="shared" si="98"/>
        <v>4</v>
      </c>
      <c r="R418" s="8" t="str">
        <f t="shared" si="98"/>
        <v/>
      </c>
      <c r="S418" s="8" t="str">
        <f t="shared" si="98"/>
        <v/>
      </c>
      <c r="T418" s="8" t="str">
        <f t="shared" si="98"/>
        <v/>
      </c>
      <c r="U418" s="8"/>
      <c r="V418" s="2"/>
      <c r="W418" s="13" t="e">
        <f>IF(F418="","",IF(F418-VLOOKUP($A410,AWstandards,VLOOKUP(D418,Age,2,FALSE),FALSE)&gt;0,"","aw"))</f>
        <v>#N/A</v>
      </c>
    </row>
    <row r="419" spans="1:23" hidden="1" x14ac:dyDescent="0.25">
      <c r="A419" s="58"/>
      <c r="B419" s="33">
        <v>9</v>
      </c>
      <c r="C419" s="41" t="str">
        <f t="shared" si="96"/>
        <v/>
      </c>
      <c r="D419" s="41" t="str">
        <f>IF(A419="","",VLOOKUP($A410,IF(LEN(A419)=2,F15B,F15A),VLOOKUP(LEFT(A419,1),Fteams,7,FALSE),FALSE))</f>
        <v/>
      </c>
      <c r="E419" s="41" t="str">
        <f t="shared" si="97"/>
        <v/>
      </c>
      <c r="F419" s="59"/>
      <c r="G419" s="60">
        <v>3</v>
      </c>
      <c r="H419" s="61"/>
      <c r="I419" s="8" t="str">
        <f t="shared" si="98"/>
        <v/>
      </c>
      <c r="J419" s="8" t="str">
        <f t="shared" si="98"/>
        <v/>
      </c>
      <c r="K419" s="8" t="str">
        <f t="shared" si="98"/>
        <v/>
      </c>
      <c r="L419" s="8" t="str">
        <f t="shared" si="98"/>
        <v/>
      </c>
      <c r="M419" s="8" t="str">
        <f t="shared" si="98"/>
        <v/>
      </c>
      <c r="N419" s="8" t="str">
        <f t="shared" si="98"/>
        <v/>
      </c>
      <c r="O419" s="8" t="str">
        <f t="shared" si="98"/>
        <v/>
      </c>
      <c r="P419" s="8" t="str">
        <f t="shared" si="98"/>
        <v/>
      </c>
      <c r="Q419" s="8" t="str">
        <f t="shared" si="98"/>
        <v/>
      </c>
      <c r="R419" s="8" t="str">
        <f t="shared" si="98"/>
        <v/>
      </c>
      <c r="S419" s="8" t="str">
        <f t="shared" si="98"/>
        <v/>
      </c>
      <c r="T419" s="8" t="str">
        <f t="shared" si="98"/>
        <v/>
      </c>
      <c r="U419" s="8"/>
      <c r="V419" s="2"/>
      <c r="W419" s="13" t="str">
        <f>IF(F419="","",IF(F419-VLOOKUP($A410,AWstandards,VLOOKUP(D419,Age,2,FALSE),FALSE)&gt;0,"","aw"))</f>
        <v/>
      </c>
    </row>
    <row r="420" spans="1:23" hidden="1" x14ac:dyDescent="0.25">
      <c r="A420" s="58"/>
      <c r="B420" s="33">
        <v>10</v>
      </c>
      <c r="C420" s="41" t="str">
        <f t="shared" si="96"/>
        <v/>
      </c>
      <c r="D420" s="41" t="str">
        <f>IF(A420="","",VLOOKUP($A410,IF(LEN(A420)=2,F15B,F15A),VLOOKUP(LEFT(A420,1),Fteams,7,FALSE),FALSE))</f>
        <v/>
      </c>
      <c r="E420" s="41" t="str">
        <f t="shared" si="97"/>
        <v/>
      </c>
      <c r="F420" s="59"/>
      <c r="G420" s="60">
        <v>2</v>
      </c>
      <c r="H420" s="61"/>
      <c r="I420" s="8" t="str">
        <f t="shared" si="98"/>
        <v/>
      </c>
      <c r="J420" s="8" t="str">
        <f t="shared" si="98"/>
        <v/>
      </c>
      <c r="K420" s="8" t="str">
        <f t="shared" si="98"/>
        <v/>
      </c>
      <c r="L420" s="8" t="str">
        <f t="shared" si="98"/>
        <v/>
      </c>
      <c r="M420" s="8" t="str">
        <f t="shared" si="98"/>
        <v/>
      </c>
      <c r="N420" s="8" t="str">
        <f t="shared" si="98"/>
        <v/>
      </c>
      <c r="O420" s="8" t="str">
        <f t="shared" si="98"/>
        <v/>
      </c>
      <c r="P420" s="8" t="str">
        <f t="shared" si="98"/>
        <v/>
      </c>
      <c r="Q420" s="8" t="str">
        <f t="shared" si="98"/>
        <v/>
      </c>
      <c r="R420" s="8" t="str">
        <f t="shared" si="98"/>
        <v/>
      </c>
      <c r="S420" s="8" t="str">
        <f t="shared" si="98"/>
        <v/>
      </c>
      <c r="T420" s="8" t="str">
        <f t="shared" si="98"/>
        <v/>
      </c>
      <c r="U420" s="8"/>
      <c r="V420" s="2"/>
      <c r="W420" s="13" t="str">
        <f>IF(F420="","",IF(F420-VLOOKUP($A410,AWstandards,VLOOKUP(D420,Age,2,FALSE),FALSE)&gt;0,"","aw"))</f>
        <v/>
      </c>
    </row>
    <row r="421" spans="1:23" hidden="1" x14ac:dyDescent="0.25">
      <c r="A421" s="58"/>
      <c r="B421" s="33">
        <v>11</v>
      </c>
      <c r="C421" s="41" t="str">
        <f t="shared" si="96"/>
        <v/>
      </c>
      <c r="D421" s="41" t="str">
        <f>IF(A421="","",VLOOKUP($A410,IF(LEN(A421)=2,F15B,F15A),VLOOKUP(LEFT(A421,1),Fteams,7,FALSE),FALSE))</f>
        <v/>
      </c>
      <c r="E421" s="41" t="str">
        <f t="shared" si="97"/>
        <v/>
      </c>
      <c r="F421" s="59"/>
      <c r="G421" s="60">
        <v>1</v>
      </c>
      <c r="H421" s="61"/>
      <c r="I421" s="8" t="str">
        <f t="shared" si="98"/>
        <v/>
      </c>
      <c r="J421" s="8" t="str">
        <f t="shared" si="98"/>
        <v/>
      </c>
      <c r="K421" s="8" t="str">
        <f t="shared" si="98"/>
        <v/>
      </c>
      <c r="L421" s="8" t="str">
        <f t="shared" si="98"/>
        <v/>
      </c>
      <c r="M421" s="8" t="str">
        <f t="shared" si="98"/>
        <v/>
      </c>
      <c r="N421" s="8" t="str">
        <f t="shared" si="98"/>
        <v/>
      </c>
      <c r="O421" s="8" t="str">
        <f t="shared" si="98"/>
        <v/>
      </c>
      <c r="P421" s="8" t="str">
        <f t="shared" si="98"/>
        <v/>
      </c>
      <c r="Q421" s="8" t="str">
        <f t="shared" si="98"/>
        <v/>
      </c>
      <c r="R421" s="8" t="str">
        <f t="shared" si="98"/>
        <v/>
      </c>
      <c r="S421" s="8" t="str">
        <f t="shared" si="98"/>
        <v/>
      </c>
      <c r="T421" s="8" t="str">
        <f t="shared" si="98"/>
        <v/>
      </c>
      <c r="U421" s="8"/>
      <c r="V421" s="2"/>
      <c r="W421" s="13" t="str">
        <f>IF(F421="","",IF(F421-VLOOKUP($A410,AWstandards,VLOOKUP(D421,Age,2,FALSE),FALSE)&gt;0,"","aw"))</f>
        <v/>
      </c>
    </row>
    <row r="422" spans="1:23" hidden="1" x14ac:dyDescent="0.25">
      <c r="A422" s="58"/>
      <c r="B422" s="33">
        <v>12</v>
      </c>
      <c r="C422" s="41" t="str">
        <f t="shared" si="96"/>
        <v/>
      </c>
      <c r="D422" s="41" t="str">
        <f>IF(A422="","",VLOOKUP($A410,IF(LEN(A422)=2,F15B,F15A),VLOOKUP(LEFT(A422,1),Fteams,7,FALSE),FALSE))</f>
        <v/>
      </c>
      <c r="E422" s="41" t="str">
        <f t="shared" si="97"/>
        <v/>
      </c>
      <c r="F422" s="59"/>
      <c r="G422" s="60">
        <f>IF(Dec!$G$2-11&lt;0,0,Dec!$G$2-11)</f>
        <v>0</v>
      </c>
      <c r="H422" s="61"/>
      <c r="I422" s="8" t="str">
        <f t="shared" si="98"/>
        <v/>
      </c>
      <c r="J422" s="8" t="str">
        <f t="shared" si="98"/>
        <v/>
      </c>
      <c r="K422" s="8" t="str">
        <f t="shared" si="98"/>
        <v/>
      </c>
      <c r="L422" s="8" t="str">
        <f t="shared" si="98"/>
        <v/>
      </c>
      <c r="M422" s="8" t="str">
        <f t="shared" si="98"/>
        <v/>
      </c>
      <c r="N422" s="8" t="str">
        <f t="shared" si="98"/>
        <v/>
      </c>
      <c r="O422" s="8" t="str">
        <f t="shared" si="98"/>
        <v/>
      </c>
      <c r="P422" s="8" t="str">
        <f t="shared" si="98"/>
        <v/>
      </c>
      <c r="Q422" s="8" t="str">
        <f t="shared" si="98"/>
        <v/>
      </c>
      <c r="R422" s="8" t="str">
        <f t="shared" si="98"/>
        <v/>
      </c>
      <c r="S422" s="8" t="str">
        <f t="shared" si="98"/>
        <v/>
      </c>
      <c r="T422" s="8" t="str">
        <f t="shared" si="98"/>
        <v/>
      </c>
      <c r="U422" s="8">
        <f>(Dec!$G$2+1)*Dec!$G$2/2-SUM(I411:T422)</f>
        <v>6</v>
      </c>
      <c r="V422" s="2"/>
      <c r="W422" s="13" t="str">
        <f>IF(F422="","",IF(F422-VLOOKUP($A410,AWstandards,VLOOKUP(D422,Age,2,FALSE),FALSE)&gt;0,"","aw"))</f>
        <v/>
      </c>
    </row>
    <row r="423" spans="1:23" ht="13" x14ac:dyDescent="0.3">
      <c r="A423" s="15">
        <v>200</v>
      </c>
      <c r="B423" s="29"/>
      <c r="C423" s="42" t="s">
        <v>127</v>
      </c>
      <c r="D423" s="4"/>
      <c r="E423" s="39"/>
      <c r="F423" s="20"/>
      <c r="G423" s="27"/>
      <c r="H423" s="24" t="s">
        <v>35</v>
      </c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2" t="s">
        <v>108</v>
      </c>
      <c r="W423" s="2"/>
    </row>
    <row r="424" spans="1:23" x14ac:dyDescent="0.25">
      <c r="A424" s="58" t="s">
        <v>470</v>
      </c>
      <c r="B424" s="33">
        <v>1</v>
      </c>
      <c r="C424" s="41" t="str">
        <f t="shared" ref="C424:C435" si="99">IF(A424="","",VLOOKUP($A$423,IF(LEN(A424)=2,F15B,F15A),VLOOKUP(LEFT(A424,1),Fteams,6,FALSE),FALSE))</f>
        <v>Ayana Reid</v>
      </c>
      <c r="D424" s="41">
        <f>IF(A424="","",VLOOKUP($A423,IF(LEN(A424)=2,F15B,F15A),VLOOKUP(LEFT(A424,1),Fteams,7,FALSE),FALSE))</f>
        <v>0</v>
      </c>
      <c r="E424" s="41" t="str">
        <f t="shared" ref="E424:E435" si="100">IF(A424="","",VLOOKUP(LEFT(A424,1),Fteams,2,FALSE))</f>
        <v>Eastbourne</v>
      </c>
      <c r="F424" s="59" t="s">
        <v>639</v>
      </c>
      <c r="G424" s="60">
        <v>11</v>
      </c>
      <c r="H424" s="61"/>
      <c r="I424" s="8" t="str">
        <f t="shared" ref="I424:T435" si="101">IF($A424="","",IF(LEFT($A424,1)=I$19,$G424,""))</f>
        <v/>
      </c>
      <c r="J424" s="8" t="str">
        <f t="shared" si="101"/>
        <v/>
      </c>
      <c r="K424" s="8" t="str">
        <f t="shared" si="101"/>
        <v/>
      </c>
      <c r="L424" s="8" t="str">
        <f t="shared" si="101"/>
        <v/>
      </c>
      <c r="M424" s="8">
        <f t="shared" si="101"/>
        <v>11</v>
      </c>
      <c r="N424" s="8" t="str">
        <f t="shared" si="101"/>
        <v/>
      </c>
      <c r="O424" s="8" t="str">
        <f t="shared" si="101"/>
        <v/>
      </c>
      <c r="P424" s="8" t="str">
        <f t="shared" si="101"/>
        <v/>
      </c>
      <c r="Q424" s="8" t="str">
        <f t="shared" si="101"/>
        <v/>
      </c>
      <c r="R424" s="8" t="str">
        <f t="shared" si="101"/>
        <v/>
      </c>
      <c r="S424" s="8" t="str">
        <f t="shared" si="101"/>
        <v/>
      </c>
      <c r="T424" s="8" t="str">
        <f t="shared" si="101"/>
        <v/>
      </c>
      <c r="U424" s="8"/>
      <c r="V424" s="2"/>
      <c r="W424" s="13" t="e">
        <f>IF(F424="","",IF(F424-VLOOKUP($A423,AWstandards,VLOOKUP(D424,Age,2,FALSE),FALSE)&gt;0,"","aw"))</f>
        <v>#N/A</v>
      </c>
    </row>
    <row r="425" spans="1:23" x14ac:dyDescent="0.25">
      <c r="A425" s="58" t="s">
        <v>452</v>
      </c>
      <c r="B425" s="33">
        <v>2</v>
      </c>
      <c r="C425" s="41" t="str">
        <f t="shared" si="99"/>
        <v>Joanna Nicholls</v>
      </c>
      <c r="D425" s="41">
        <f>IF(A425="","",VLOOKUP($A423,IF(LEN(A425)=2,F15B,F15A),VLOOKUP(LEFT(A425,1),Fteams,7,FALSE),FALSE))</f>
        <v>0</v>
      </c>
      <c r="E425" s="41" t="str">
        <f t="shared" si="100"/>
        <v>Horsham BS</v>
      </c>
      <c r="F425" s="59" t="s">
        <v>640</v>
      </c>
      <c r="G425" s="60">
        <v>10</v>
      </c>
      <c r="H425" s="61"/>
      <c r="I425" s="8" t="str">
        <f t="shared" si="101"/>
        <v/>
      </c>
      <c r="J425" s="8" t="str">
        <f t="shared" si="101"/>
        <v/>
      </c>
      <c r="K425" s="8" t="str">
        <f t="shared" si="101"/>
        <v/>
      </c>
      <c r="L425" s="8" t="str">
        <f t="shared" si="101"/>
        <v/>
      </c>
      <c r="M425" s="8" t="str">
        <f t="shared" si="101"/>
        <v/>
      </c>
      <c r="N425" s="8">
        <f t="shared" si="101"/>
        <v>10</v>
      </c>
      <c r="O425" s="8" t="str">
        <f t="shared" si="101"/>
        <v/>
      </c>
      <c r="P425" s="8" t="str">
        <f t="shared" si="101"/>
        <v/>
      </c>
      <c r="Q425" s="8" t="str">
        <f t="shared" si="101"/>
        <v/>
      </c>
      <c r="R425" s="8" t="str">
        <f t="shared" si="101"/>
        <v/>
      </c>
      <c r="S425" s="8" t="str">
        <f t="shared" si="101"/>
        <v/>
      </c>
      <c r="T425" s="8" t="str">
        <f t="shared" si="101"/>
        <v/>
      </c>
      <c r="U425" s="8"/>
      <c r="V425" s="2"/>
      <c r="W425" s="13" t="e">
        <f>IF(F425="","",IF(F425-VLOOKUP($A423,AWstandards,VLOOKUP(D425,Age,2,FALSE),FALSE)&gt;0,"","aw"))</f>
        <v>#N/A</v>
      </c>
    </row>
    <row r="426" spans="1:23" x14ac:dyDescent="0.25">
      <c r="A426" s="58" t="s">
        <v>450</v>
      </c>
      <c r="B426" s="33">
        <v>3</v>
      </c>
      <c r="C426" s="41" t="str">
        <f t="shared" si="99"/>
        <v>Bobbie Murray</v>
      </c>
      <c r="D426" s="41">
        <f>IF(A426="","",VLOOKUP($A423,IF(LEN(A426)=2,F15B,F15A),VLOOKUP(LEFT(A426,1),Fteams,7,FALSE),FALSE))</f>
        <v>0</v>
      </c>
      <c r="E426" s="41" t="str">
        <f t="shared" si="100"/>
        <v>Brighton &amp; Hove</v>
      </c>
      <c r="F426" s="59" t="s">
        <v>641</v>
      </c>
      <c r="G426" s="60">
        <v>9</v>
      </c>
      <c r="H426" s="61"/>
      <c r="I426" s="8" t="str">
        <f t="shared" si="101"/>
        <v/>
      </c>
      <c r="J426" s="8">
        <f t="shared" si="101"/>
        <v>9</v>
      </c>
      <c r="K426" s="8" t="str">
        <f t="shared" si="101"/>
        <v/>
      </c>
      <c r="L426" s="8" t="str">
        <f t="shared" si="101"/>
        <v/>
      </c>
      <c r="M426" s="8" t="str">
        <f t="shared" si="101"/>
        <v/>
      </c>
      <c r="N426" s="8" t="str">
        <f t="shared" si="101"/>
        <v/>
      </c>
      <c r="O426" s="8" t="str">
        <f t="shared" si="101"/>
        <v/>
      </c>
      <c r="P426" s="8" t="str">
        <f t="shared" si="101"/>
        <v/>
      </c>
      <c r="Q426" s="8" t="str">
        <f t="shared" si="101"/>
        <v/>
      </c>
      <c r="R426" s="8" t="str">
        <f t="shared" si="101"/>
        <v/>
      </c>
      <c r="S426" s="8" t="str">
        <f t="shared" si="101"/>
        <v/>
      </c>
      <c r="T426" s="8" t="str">
        <f t="shared" si="101"/>
        <v/>
      </c>
      <c r="U426" s="8"/>
      <c r="V426" s="2"/>
      <c r="W426" s="13" t="e">
        <f>IF(F426="","",IF(F426-VLOOKUP($A423,AWstandards,VLOOKUP(D426,Age,2,FALSE),FALSE)&gt;0,"","aw"))</f>
        <v>#N/A</v>
      </c>
    </row>
    <row r="427" spans="1:23" x14ac:dyDescent="0.25">
      <c r="A427" s="58" t="s">
        <v>435</v>
      </c>
      <c r="B427" s="33">
        <v>4</v>
      </c>
      <c r="C427" s="41" t="str">
        <f t="shared" si="99"/>
        <v>Chara Amankwaah</v>
      </c>
      <c r="D427" s="41">
        <f>IF(A427="","",VLOOKUP($A423,IF(LEN(A427)=2,F15B,F15A),VLOOKUP(LEFT(A427,1),Fteams,7,FALSE),FALSE))</f>
        <v>0</v>
      </c>
      <c r="E427" s="41" t="str">
        <f t="shared" si="100"/>
        <v>Crawley</v>
      </c>
      <c r="F427" s="59" t="s">
        <v>642</v>
      </c>
      <c r="G427" s="60">
        <v>8</v>
      </c>
      <c r="H427" s="61"/>
      <c r="I427" s="8" t="str">
        <f t="shared" si="101"/>
        <v/>
      </c>
      <c r="J427" s="8" t="str">
        <f t="shared" si="101"/>
        <v/>
      </c>
      <c r="K427" s="8">
        <f t="shared" si="101"/>
        <v>8</v>
      </c>
      <c r="L427" s="8" t="str">
        <f t="shared" si="101"/>
        <v/>
      </c>
      <c r="M427" s="8" t="str">
        <f t="shared" si="101"/>
        <v/>
      </c>
      <c r="N427" s="8" t="str">
        <f t="shared" si="101"/>
        <v/>
      </c>
      <c r="O427" s="8" t="str">
        <f t="shared" si="101"/>
        <v/>
      </c>
      <c r="P427" s="8" t="str">
        <f t="shared" si="101"/>
        <v/>
      </c>
      <c r="Q427" s="8" t="str">
        <f t="shared" si="101"/>
        <v/>
      </c>
      <c r="R427" s="8" t="str">
        <f t="shared" si="101"/>
        <v/>
      </c>
      <c r="S427" s="8" t="str">
        <f t="shared" si="101"/>
        <v/>
      </c>
      <c r="T427" s="8" t="str">
        <f t="shared" si="101"/>
        <v/>
      </c>
      <c r="U427" s="8"/>
      <c r="V427" s="2"/>
      <c r="W427" s="13" t="e">
        <f>IF(F427="","",IF(F427-VLOOKUP($A423,AWstandards,VLOOKUP(D427,Age,2,FALSE),FALSE)&gt;0,"","aw"))</f>
        <v>#N/A</v>
      </c>
    </row>
    <row r="428" spans="1:23" x14ac:dyDescent="0.25">
      <c r="A428" s="58" t="s">
        <v>451</v>
      </c>
      <c r="B428" s="33">
        <v>5</v>
      </c>
      <c r="C428" s="41" t="str">
        <f t="shared" si="99"/>
        <v>Sunshine Love</v>
      </c>
      <c r="D428" s="41">
        <f>IF(A428="","",VLOOKUP($A423,IF(LEN(A428)=2,F15B,F15A),VLOOKUP(LEFT(A428,1),Fteams,7,FALSE),FALSE))</f>
        <v>0</v>
      </c>
      <c r="E428" s="41" t="str">
        <f t="shared" si="100"/>
        <v>Lewes</v>
      </c>
      <c r="F428" s="59" t="s">
        <v>643</v>
      </c>
      <c r="G428" s="60">
        <v>7</v>
      </c>
      <c r="H428" s="61"/>
      <c r="I428" s="8" t="str">
        <f t="shared" si="101"/>
        <v/>
      </c>
      <c r="J428" s="8" t="str">
        <f t="shared" si="101"/>
        <v/>
      </c>
      <c r="K428" s="8" t="str">
        <f t="shared" si="101"/>
        <v/>
      </c>
      <c r="L428" s="8" t="str">
        <f t="shared" si="101"/>
        <v/>
      </c>
      <c r="M428" s="8" t="str">
        <f t="shared" si="101"/>
        <v/>
      </c>
      <c r="N428" s="8" t="str">
        <f t="shared" si="101"/>
        <v/>
      </c>
      <c r="O428" s="8">
        <f t="shared" si="101"/>
        <v>7</v>
      </c>
      <c r="P428" s="8" t="str">
        <f t="shared" si="101"/>
        <v/>
      </c>
      <c r="Q428" s="8" t="str">
        <f t="shared" si="101"/>
        <v/>
      </c>
      <c r="R428" s="8" t="str">
        <f t="shared" si="101"/>
        <v/>
      </c>
      <c r="S428" s="8" t="str">
        <f t="shared" si="101"/>
        <v/>
      </c>
      <c r="T428" s="8" t="str">
        <f t="shared" si="101"/>
        <v/>
      </c>
      <c r="U428" s="8"/>
      <c r="V428" s="2"/>
      <c r="W428" s="13" t="e">
        <f>IF(F428="","",IF(F428-VLOOKUP($A423,AWstandards,VLOOKUP(D428,Age,2,FALSE),FALSE)&gt;0,"","aw"))</f>
        <v>#N/A</v>
      </c>
    </row>
    <row r="429" spans="1:23" x14ac:dyDescent="0.25">
      <c r="A429" s="58" t="s">
        <v>449</v>
      </c>
      <c r="B429" s="33">
        <v>6</v>
      </c>
      <c r="C429" s="41" t="str">
        <f t="shared" si="99"/>
        <v>Sofia Snelling</v>
      </c>
      <c r="D429" s="41">
        <f>IF(A429="","",VLOOKUP($A423,IF(LEN(A429)=2,F15B,F15A),VLOOKUP(LEFT(A429,1),Fteams,7,FALSE),FALSE))</f>
        <v>0</v>
      </c>
      <c r="E429" s="41" t="str">
        <f t="shared" si="100"/>
        <v>Chichester</v>
      </c>
      <c r="F429" s="59" t="s">
        <v>644</v>
      </c>
      <c r="G429" s="60">
        <v>6</v>
      </c>
      <c r="H429" s="61"/>
      <c r="I429" s="8" t="str">
        <f t="shared" si="101"/>
        <v/>
      </c>
      <c r="J429" s="8" t="str">
        <f t="shared" si="101"/>
        <v/>
      </c>
      <c r="K429" s="8" t="str">
        <f t="shared" si="101"/>
        <v/>
      </c>
      <c r="L429" s="8">
        <f t="shared" si="101"/>
        <v>6</v>
      </c>
      <c r="M429" s="8" t="str">
        <f t="shared" si="101"/>
        <v/>
      </c>
      <c r="N429" s="8" t="str">
        <f t="shared" si="101"/>
        <v/>
      </c>
      <c r="O429" s="8" t="str">
        <f t="shared" si="101"/>
        <v/>
      </c>
      <c r="P429" s="8" t="str">
        <f t="shared" si="101"/>
        <v/>
      </c>
      <c r="Q429" s="8" t="str">
        <f t="shared" si="101"/>
        <v/>
      </c>
      <c r="R429" s="8" t="str">
        <f t="shared" si="101"/>
        <v/>
      </c>
      <c r="S429" s="8" t="str">
        <f t="shared" si="101"/>
        <v/>
      </c>
      <c r="T429" s="8" t="str">
        <f t="shared" si="101"/>
        <v/>
      </c>
      <c r="U429" s="8"/>
      <c r="V429" s="2"/>
      <c r="W429" s="13" t="e">
        <f>IF(F429="","",IF(F429-VLOOKUP($A423,AWstandards,VLOOKUP(D429,Age,2,FALSE),FALSE)&gt;0,"","aw"))</f>
        <v>#N/A</v>
      </c>
    </row>
    <row r="430" spans="1:23" hidden="1" x14ac:dyDescent="0.25">
      <c r="A430" s="58"/>
      <c r="B430" s="33">
        <v>7</v>
      </c>
      <c r="C430" s="41" t="str">
        <f t="shared" si="99"/>
        <v/>
      </c>
      <c r="D430" s="41" t="str">
        <f>IF(A430="","",VLOOKUP($A423,IF(LEN(A430)=2,F15B,F15A),VLOOKUP(LEFT(A430,1),Fteams,7,FALSE),FALSE))</f>
        <v/>
      </c>
      <c r="E430" s="41" t="str">
        <f t="shared" si="100"/>
        <v/>
      </c>
      <c r="F430" s="59"/>
      <c r="G430" s="60">
        <v>5</v>
      </c>
      <c r="H430" s="61"/>
      <c r="I430" s="8" t="str">
        <f t="shared" si="101"/>
        <v/>
      </c>
      <c r="J430" s="8" t="str">
        <f t="shared" si="101"/>
        <v/>
      </c>
      <c r="K430" s="8" t="str">
        <f t="shared" si="101"/>
        <v/>
      </c>
      <c r="L430" s="8" t="str">
        <f t="shared" si="101"/>
        <v/>
      </c>
      <c r="M430" s="8" t="str">
        <f t="shared" si="101"/>
        <v/>
      </c>
      <c r="N430" s="8" t="str">
        <f t="shared" si="101"/>
        <v/>
      </c>
      <c r="O430" s="8" t="str">
        <f t="shared" si="101"/>
        <v/>
      </c>
      <c r="P430" s="8" t="str">
        <f t="shared" si="101"/>
        <v/>
      </c>
      <c r="Q430" s="8" t="str">
        <f t="shared" si="101"/>
        <v/>
      </c>
      <c r="R430" s="8" t="str">
        <f t="shared" si="101"/>
        <v/>
      </c>
      <c r="S430" s="8" t="str">
        <f t="shared" si="101"/>
        <v/>
      </c>
      <c r="T430" s="8" t="str">
        <f t="shared" si="101"/>
        <v/>
      </c>
      <c r="U430" s="8"/>
      <c r="V430" s="2"/>
      <c r="W430" s="13" t="str">
        <f>IF(F430="","",IF(F430-VLOOKUP($A423,AWstandards,VLOOKUP(D430,Age,2,FALSE),FALSE)&gt;0,"","aw"))</f>
        <v/>
      </c>
    </row>
    <row r="431" spans="1:23" hidden="1" x14ac:dyDescent="0.25">
      <c r="A431" s="58"/>
      <c r="B431" s="33">
        <v>8</v>
      </c>
      <c r="C431" s="41" t="str">
        <f t="shared" si="99"/>
        <v/>
      </c>
      <c r="D431" s="41" t="str">
        <f>IF(A431="","",VLOOKUP($A423,IF(LEN(A431)=2,F15B,F15A),VLOOKUP(LEFT(A431,1),Fteams,7,FALSE),FALSE))</f>
        <v/>
      </c>
      <c r="E431" s="41" t="str">
        <f t="shared" si="100"/>
        <v/>
      </c>
      <c r="F431" s="59"/>
      <c r="G431" s="60">
        <v>4</v>
      </c>
      <c r="H431" s="61"/>
      <c r="I431" s="8" t="str">
        <f t="shared" si="101"/>
        <v/>
      </c>
      <c r="J431" s="8" t="str">
        <f t="shared" si="101"/>
        <v/>
      </c>
      <c r="K431" s="8" t="str">
        <f t="shared" si="101"/>
        <v/>
      </c>
      <c r="L431" s="8" t="str">
        <f t="shared" si="101"/>
        <v/>
      </c>
      <c r="M431" s="8" t="str">
        <f t="shared" si="101"/>
        <v/>
      </c>
      <c r="N431" s="8" t="str">
        <f t="shared" si="101"/>
        <v/>
      </c>
      <c r="O431" s="8" t="str">
        <f t="shared" si="101"/>
        <v/>
      </c>
      <c r="P431" s="8" t="str">
        <f t="shared" si="101"/>
        <v/>
      </c>
      <c r="Q431" s="8" t="str">
        <f t="shared" si="101"/>
        <v/>
      </c>
      <c r="R431" s="8" t="str">
        <f t="shared" si="101"/>
        <v/>
      </c>
      <c r="S431" s="8" t="str">
        <f t="shared" si="101"/>
        <v/>
      </c>
      <c r="T431" s="8" t="str">
        <f t="shared" si="101"/>
        <v/>
      </c>
      <c r="U431" s="8"/>
      <c r="V431" s="2"/>
      <c r="W431" s="13" t="str">
        <f>IF(F431="","",IF(F431-VLOOKUP($A423,AWstandards,VLOOKUP(D431,Age,2,FALSE),FALSE)&gt;0,"","aw"))</f>
        <v/>
      </c>
    </row>
    <row r="432" spans="1:23" hidden="1" x14ac:dyDescent="0.25">
      <c r="A432" s="58"/>
      <c r="B432" s="33">
        <v>9</v>
      </c>
      <c r="C432" s="41" t="str">
        <f t="shared" si="99"/>
        <v/>
      </c>
      <c r="D432" s="41" t="str">
        <f>IF(A432="","",VLOOKUP($A423,IF(LEN(A432)=2,F15B,F15A),VLOOKUP(LEFT(A432,1),Fteams,7,FALSE),FALSE))</f>
        <v/>
      </c>
      <c r="E432" s="41" t="str">
        <f t="shared" si="100"/>
        <v/>
      </c>
      <c r="F432" s="59"/>
      <c r="G432" s="60">
        <v>3</v>
      </c>
      <c r="H432" s="61"/>
      <c r="I432" s="8" t="str">
        <f t="shared" si="101"/>
        <v/>
      </c>
      <c r="J432" s="8" t="str">
        <f t="shared" si="101"/>
        <v/>
      </c>
      <c r="K432" s="8" t="str">
        <f t="shared" si="101"/>
        <v/>
      </c>
      <c r="L432" s="8" t="str">
        <f t="shared" si="101"/>
        <v/>
      </c>
      <c r="M432" s="8" t="str">
        <f t="shared" si="101"/>
        <v/>
      </c>
      <c r="N432" s="8" t="str">
        <f t="shared" si="101"/>
        <v/>
      </c>
      <c r="O432" s="8" t="str">
        <f t="shared" si="101"/>
        <v/>
      </c>
      <c r="P432" s="8" t="str">
        <f t="shared" si="101"/>
        <v/>
      </c>
      <c r="Q432" s="8" t="str">
        <f t="shared" si="101"/>
        <v/>
      </c>
      <c r="R432" s="8" t="str">
        <f t="shared" si="101"/>
        <v/>
      </c>
      <c r="S432" s="8" t="str">
        <f t="shared" si="101"/>
        <v/>
      </c>
      <c r="T432" s="8" t="str">
        <f t="shared" si="101"/>
        <v/>
      </c>
      <c r="U432" s="8"/>
      <c r="V432" s="2"/>
      <c r="W432" s="13" t="str">
        <f>IF(F432="","",IF(F432-VLOOKUP($A423,AWstandards,VLOOKUP(D432,Age,2,FALSE),FALSE)&gt;0,"","aw"))</f>
        <v/>
      </c>
    </row>
    <row r="433" spans="1:23" hidden="1" x14ac:dyDescent="0.25">
      <c r="A433" s="58"/>
      <c r="B433" s="33">
        <v>10</v>
      </c>
      <c r="C433" s="41" t="str">
        <f t="shared" si="99"/>
        <v/>
      </c>
      <c r="D433" s="41" t="str">
        <f>IF(A433="","",VLOOKUP($A423,IF(LEN(A433)=2,F15B,F15A),VLOOKUP(LEFT(A433,1),Fteams,7,FALSE),FALSE))</f>
        <v/>
      </c>
      <c r="E433" s="41" t="str">
        <f t="shared" si="100"/>
        <v/>
      </c>
      <c r="F433" s="59"/>
      <c r="G433" s="60">
        <v>2</v>
      </c>
      <c r="H433" s="61"/>
      <c r="I433" s="8" t="str">
        <f t="shared" si="101"/>
        <v/>
      </c>
      <c r="J433" s="8" t="str">
        <f t="shared" si="101"/>
        <v/>
      </c>
      <c r="K433" s="8" t="str">
        <f t="shared" si="101"/>
        <v/>
      </c>
      <c r="L433" s="8" t="str">
        <f t="shared" si="101"/>
        <v/>
      </c>
      <c r="M433" s="8" t="str">
        <f t="shared" si="101"/>
        <v/>
      </c>
      <c r="N433" s="8" t="str">
        <f t="shared" si="101"/>
        <v/>
      </c>
      <c r="O433" s="8" t="str">
        <f t="shared" si="101"/>
        <v/>
      </c>
      <c r="P433" s="8" t="str">
        <f t="shared" si="101"/>
        <v/>
      </c>
      <c r="Q433" s="8" t="str">
        <f t="shared" si="101"/>
        <v/>
      </c>
      <c r="R433" s="8" t="str">
        <f t="shared" si="101"/>
        <v/>
      </c>
      <c r="S433" s="8" t="str">
        <f t="shared" si="101"/>
        <v/>
      </c>
      <c r="T433" s="8" t="str">
        <f t="shared" si="101"/>
        <v/>
      </c>
      <c r="U433" s="8"/>
      <c r="V433" s="2"/>
      <c r="W433" s="13" t="str">
        <f>IF(F433="","",IF(F433-VLOOKUP($A423,AWstandards,VLOOKUP(D433,Age,2,FALSE),FALSE)&gt;0,"","aw"))</f>
        <v/>
      </c>
    </row>
    <row r="434" spans="1:23" hidden="1" x14ac:dyDescent="0.25">
      <c r="A434" s="58"/>
      <c r="B434" s="33">
        <v>11</v>
      </c>
      <c r="C434" s="41" t="str">
        <f t="shared" si="99"/>
        <v/>
      </c>
      <c r="D434" s="41" t="str">
        <f>IF(A434="","",VLOOKUP($A423,IF(LEN(A434)=2,F15B,F15A),VLOOKUP(LEFT(A434,1),Fteams,7,FALSE),FALSE))</f>
        <v/>
      </c>
      <c r="E434" s="41" t="str">
        <f t="shared" si="100"/>
        <v/>
      </c>
      <c r="F434" s="59"/>
      <c r="G434" s="60">
        <v>1</v>
      </c>
      <c r="H434" s="61"/>
      <c r="I434" s="8" t="str">
        <f t="shared" si="101"/>
        <v/>
      </c>
      <c r="J434" s="8" t="str">
        <f t="shared" si="101"/>
        <v/>
      </c>
      <c r="K434" s="8" t="str">
        <f t="shared" si="101"/>
        <v/>
      </c>
      <c r="L434" s="8" t="str">
        <f t="shared" si="101"/>
        <v/>
      </c>
      <c r="M434" s="8" t="str">
        <f t="shared" si="101"/>
        <v/>
      </c>
      <c r="N434" s="8" t="str">
        <f t="shared" si="101"/>
        <v/>
      </c>
      <c r="O434" s="8" t="str">
        <f t="shared" si="101"/>
        <v/>
      </c>
      <c r="P434" s="8" t="str">
        <f t="shared" si="101"/>
        <v/>
      </c>
      <c r="Q434" s="8" t="str">
        <f t="shared" si="101"/>
        <v/>
      </c>
      <c r="R434" s="8" t="str">
        <f t="shared" si="101"/>
        <v/>
      </c>
      <c r="S434" s="8" t="str">
        <f t="shared" si="101"/>
        <v/>
      </c>
      <c r="T434" s="8" t="str">
        <f t="shared" si="101"/>
        <v/>
      </c>
      <c r="U434" s="8"/>
      <c r="V434" s="2"/>
      <c r="W434" s="13" t="str">
        <f>IF(F434="","",IF(F434-VLOOKUP($A423,AWstandards,VLOOKUP(D434,Age,2,FALSE),FALSE)&gt;0,"","aw"))</f>
        <v/>
      </c>
    </row>
    <row r="435" spans="1:23" hidden="1" x14ac:dyDescent="0.25">
      <c r="A435" s="58"/>
      <c r="B435" s="33">
        <v>12</v>
      </c>
      <c r="C435" s="41" t="str">
        <f t="shared" si="99"/>
        <v/>
      </c>
      <c r="D435" s="41" t="str">
        <f>IF(A435="","",VLOOKUP($A423,IF(LEN(A435)=2,F15B,F15A),VLOOKUP(LEFT(A435,1),Fteams,7,FALSE),FALSE))</f>
        <v/>
      </c>
      <c r="E435" s="41" t="str">
        <f t="shared" si="100"/>
        <v/>
      </c>
      <c r="F435" s="59"/>
      <c r="G435" s="60">
        <f>IF(Dec!$G$2-11&lt;0,0,Dec!$G$2-11)</f>
        <v>0</v>
      </c>
      <c r="H435" s="61"/>
      <c r="I435" s="8" t="str">
        <f t="shared" si="101"/>
        <v/>
      </c>
      <c r="J435" s="8" t="str">
        <f t="shared" si="101"/>
        <v/>
      </c>
      <c r="K435" s="8" t="str">
        <f t="shared" si="101"/>
        <v/>
      </c>
      <c r="L435" s="8" t="str">
        <f t="shared" si="101"/>
        <v/>
      </c>
      <c r="M435" s="8" t="str">
        <f t="shared" si="101"/>
        <v/>
      </c>
      <c r="N435" s="8" t="str">
        <f t="shared" si="101"/>
        <v/>
      </c>
      <c r="O435" s="8" t="str">
        <f t="shared" si="101"/>
        <v/>
      </c>
      <c r="P435" s="8" t="str">
        <f t="shared" si="101"/>
        <v/>
      </c>
      <c r="Q435" s="8" t="str">
        <f t="shared" si="101"/>
        <v/>
      </c>
      <c r="R435" s="8" t="str">
        <f t="shared" si="101"/>
        <v/>
      </c>
      <c r="S435" s="8" t="str">
        <f t="shared" si="101"/>
        <v/>
      </c>
      <c r="T435" s="8" t="str">
        <f t="shared" si="101"/>
        <v/>
      </c>
      <c r="U435" s="8">
        <f>(Dec!$G$2+1)*Dec!$G$2/2-SUM(I424:T435)</f>
        <v>15</v>
      </c>
      <c r="V435" s="2"/>
      <c r="W435" s="13" t="str">
        <f>IF(F435="","",IF(F435-VLOOKUP($A423,AWstandards,VLOOKUP(D435,Age,2,FALSE),FALSE)&gt;0,"","aw"))</f>
        <v/>
      </c>
    </row>
    <row r="436" spans="1:23" ht="13" x14ac:dyDescent="0.3">
      <c r="A436" s="15">
        <v>300</v>
      </c>
      <c r="B436" s="29"/>
      <c r="C436" s="4" t="s">
        <v>128</v>
      </c>
      <c r="D436" s="4"/>
      <c r="E436" s="13"/>
      <c r="F436" s="19"/>
      <c r="G436" s="27"/>
      <c r="H436" s="24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2" t="s">
        <v>109</v>
      </c>
      <c r="W436" s="2"/>
    </row>
    <row r="437" spans="1:23" x14ac:dyDescent="0.25">
      <c r="A437" s="58" t="s">
        <v>432</v>
      </c>
      <c r="B437" s="33">
        <v>1</v>
      </c>
      <c r="C437" s="41" t="str">
        <f t="shared" ref="C437:C448" si="102">IF(A437="","",VLOOKUP($A$436,IF(LEN(A437)=2,F15B,F15A),VLOOKUP(LEFT(A437,1),Fteams,6,FALSE),FALSE))</f>
        <v>Ella Clark</v>
      </c>
      <c r="D437" s="41">
        <f>IF(A437="","",VLOOKUP($A436,IF(LEN(A437)=2,F15B,F15A),VLOOKUP(LEFT(A437,1),Fteams,7,FALSE),FALSE))</f>
        <v>0</v>
      </c>
      <c r="E437" s="41" t="str">
        <f t="shared" ref="E437:E448" si="103">IF(A437="","",VLOOKUP(LEFT(A437,1),Fteams,2,FALSE))</f>
        <v>Crawley</v>
      </c>
      <c r="F437" s="59" t="s">
        <v>463</v>
      </c>
      <c r="G437" s="60">
        <v>11</v>
      </c>
      <c r="H437" s="24"/>
      <c r="I437" s="8" t="str">
        <f t="shared" ref="I437:T448" si="104">IF($A437="","",IF(LEFT($A437,1)=I$19,$G437,""))</f>
        <v/>
      </c>
      <c r="J437" s="8" t="str">
        <f t="shared" si="104"/>
        <v/>
      </c>
      <c r="K437" s="8">
        <f t="shared" si="104"/>
        <v>11</v>
      </c>
      <c r="L437" s="8" t="str">
        <f t="shared" si="104"/>
        <v/>
      </c>
      <c r="M437" s="8" t="str">
        <f t="shared" si="104"/>
        <v/>
      </c>
      <c r="N437" s="8" t="str">
        <f t="shared" si="104"/>
        <v/>
      </c>
      <c r="O437" s="8" t="str">
        <f t="shared" si="104"/>
        <v/>
      </c>
      <c r="P437" s="8" t="str">
        <f t="shared" si="104"/>
        <v/>
      </c>
      <c r="Q437" s="8" t="str">
        <f t="shared" si="104"/>
        <v/>
      </c>
      <c r="R437" s="8" t="str">
        <f t="shared" si="104"/>
        <v/>
      </c>
      <c r="S437" s="8" t="str">
        <f t="shared" si="104"/>
        <v/>
      </c>
      <c r="T437" s="8" t="str">
        <f t="shared" si="104"/>
        <v/>
      </c>
      <c r="U437" s="8"/>
      <c r="V437" s="2"/>
      <c r="W437" s="13" t="e">
        <f>IF(F437="","",IF(F437-VLOOKUP($A436,AWstandards,VLOOKUP(D437,Age,2,FALSE),FALSE)&gt;0,"","aw"))</f>
        <v>#N/A</v>
      </c>
    </row>
    <row r="438" spans="1:23" x14ac:dyDescent="0.25">
      <c r="A438" s="58" t="s">
        <v>434</v>
      </c>
      <c r="B438" s="33">
        <v>2</v>
      </c>
      <c r="C438" s="41" t="str">
        <f t="shared" si="102"/>
        <v>Isla Pearson</v>
      </c>
      <c r="D438" s="41">
        <f>IF(A438="","",VLOOKUP($A436,IF(LEN(A438)=2,F15B,F15A),VLOOKUP(LEFT(A438,1),Fteams,7,FALSE),FALSE))</f>
        <v>0</v>
      </c>
      <c r="E438" s="41" t="str">
        <f t="shared" si="103"/>
        <v>Chichester</v>
      </c>
      <c r="F438" s="59" t="s">
        <v>463</v>
      </c>
      <c r="G438" s="60">
        <v>10</v>
      </c>
      <c r="H438" s="24"/>
      <c r="I438" s="8" t="str">
        <f t="shared" si="104"/>
        <v/>
      </c>
      <c r="J438" s="8" t="str">
        <f t="shared" si="104"/>
        <v/>
      </c>
      <c r="K438" s="8" t="str">
        <f t="shared" si="104"/>
        <v/>
      </c>
      <c r="L438" s="8">
        <f t="shared" si="104"/>
        <v>10</v>
      </c>
      <c r="M438" s="8" t="str">
        <f t="shared" si="104"/>
        <v/>
      </c>
      <c r="N438" s="8" t="str">
        <f t="shared" si="104"/>
        <v/>
      </c>
      <c r="O438" s="8" t="str">
        <f t="shared" si="104"/>
        <v/>
      </c>
      <c r="P438" s="8" t="str">
        <f t="shared" si="104"/>
        <v/>
      </c>
      <c r="Q438" s="8" t="str">
        <f t="shared" si="104"/>
        <v/>
      </c>
      <c r="R438" s="8" t="str">
        <f t="shared" si="104"/>
        <v/>
      </c>
      <c r="S438" s="8" t="str">
        <f t="shared" si="104"/>
        <v/>
      </c>
      <c r="T438" s="8" t="str">
        <f t="shared" si="104"/>
        <v/>
      </c>
      <c r="U438" s="8"/>
      <c r="V438" s="2"/>
      <c r="W438" s="13" t="e">
        <f>IF(F438="","",IF(F438-VLOOKUP($A436,AWstandards,VLOOKUP(D438,Age,2,FALSE),FALSE)&gt;0,"","aw"))</f>
        <v>#N/A</v>
      </c>
    </row>
    <row r="439" spans="1:23" x14ac:dyDescent="0.25">
      <c r="A439" s="58" t="s">
        <v>475</v>
      </c>
      <c r="B439" s="33">
        <v>3</v>
      </c>
      <c r="C439" s="41" t="str">
        <f t="shared" si="102"/>
        <v>Antalia Cole</v>
      </c>
      <c r="D439" s="41">
        <f>IF(A439="","",VLOOKUP($A436,IF(LEN(A439)=2,F15B,F15A),VLOOKUP(LEFT(A439,1),Fteams,7,FALSE),FALSE))</f>
        <v>0</v>
      </c>
      <c r="E439" s="41" t="str">
        <f t="shared" si="103"/>
        <v>HYAC</v>
      </c>
      <c r="F439" s="59" t="s">
        <v>477</v>
      </c>
      <c r="G439" s="60">
        <v>9</v>
      </c>
      <c r="H439" s="24"/>
      <c r="I439" s="8">
        <f t="shared" si="104"/>
        <v>9</v>
      </c>
      <c r="J439" s="8" t="str">
        <f t="shared" si="104"/>
        <v/>
      </c>
      <c r="K439" s="8" t="str">
        <f t="shared" si="104"/>
        <v/>
      </c>
      <c r="L439" s="8" t="str">
        <f t="shared" si="104"/>
        <v/>
      </c>
      <c r="M439" s="8" t="str">
        <f t="shared" si="104"/>
        <v/>
      </c>
      <c r="N439" s="8" t="str">
        <f t="shared" si="104"/>
        <v/>
      </c>
      <c r="O439" s="8" t="str">
        <f t="shared" si="104"/>
        <v/>
      </c>
      <c r="P439" s="8" t="str">
        <f t="shared" si="104"/>
        <v/>
      </c>
      <c r="Q439" s="8" t="str">
        <f t="shared" si="104"/>
        <v/>
      </c>
      <c r="R439" s="8" t="str">
        <f t="shared" si="104"/>
        <v/>
      </c>
      <c r="S439" s="8" t="str">
        <f t="shared" si="104"/>
        <v/>
      </c>
      <c r="T439" s="8" t="str">
        <f t="shared" si="104"/>
        <v/>
      </c>
      <c r="U439" s="8"/>
      <c r="V439" s="2"/>
      <c r="W439" s="13" t="e">
        <f>IF(F439="","",IF(F439-VLOOKUP($A436,AWstandards,VLOOKUP(D439,Age,2,FALSE),FALSE)&gt;0,"","aw"))</f>
        <v>#N/A</v>
      </c>
    </row>
    <row r="440" spans="1:23" x14ac:dyDescent="0.25">
      <c r="A440" s="58" t="s">
        <v>441</v>
      </c>
      <c r="B440" s="33">
        <v>4</v>
      </c>
      <c r="C440" s="41" t="str">
        <f t="shared" si="102"/>
        <v xml:space="preserve">Amelie Hedger-Jones </v>
      </c>
      <c r="D440" s="41">
        <f>IF(A440="","",VLOOKUP($A436,IF(LEN(A440)=2,F15B,F15A),VLOOKUP(LEFT(A440,1),Fteams,7,FALSE),FALSE))</f>
        <v>0</v>
      </c>
      <c r="E440" s="41" t="str">
        <f t="shared" si="103"/>
        <v>Brighton &amp; Hove</v>
      </c>
      <c r="F440" s="59" t="s">
        <v>473</v>
      </c>
      <c r="G440" s="60">
        <v>8</v>
      </c>
      <c r="H440" s="24"/>
      <c r="I440" s="8" t="str">
        <f t="shared" si="104"/>
        <v/>
      </c>
      <c r="J440" s="8">
        <f t="shared" si="104"/>
        <v>8</v>
      </c>
      <c r="K440" s="8" t="str">
        <f t="shared" si="104"/>
        <v/>
      </c>
      <c r="L440" s="8" t="str">
        <f t="shared" si="104"/>
        <v/>
      </c>
      <c r="M440" s="8" t="str">
        <f t="shared" si="104"/>
        <v/>
      </c>
      <c r="N440" s="8" t="str">
        <f t="shared" si="104"/>
        <v/>
      </c>
      <c r="O440" s="8" t="str">
        <f t="shared" si="104"/>
        <v/>
      </c>
      <c r="P440" s="8" t="str">
        <f t="shared" si="104"/>
        <v/>
      </c>
      <c r="Q440" s="8" t="str">
        <f t="shared" si="104"/>
        <v/>
      </c>
      <c r="R440" s="8" t="str">
        <f t="shared" si="104"/>
        <v/>
      </c>
      <c r="S440" s="8" t="str">
        <f t="shared" si="104"/>
        <v/>
      </c>
      <c r="T440" s="8" t="str">
        <f t="shared" si="104"/>
        <v/>
      </c>
      <c r="U440" s="8"/>
      <c r="V440" s="2"/>
      <c r="W440" s="13" t="e">
        <f>IF(F440="","",IF(F440-VLOOKUP($A436,AWstandards,VLOOKUP(D440,Age,2,FALSE),FALSE)&gt;0,"","aw"))</f>
        <v>#N/A</v>
      </c>
    </row>
    <row r="441" spans="1:23" x14ac:dyDescent="0.25">
      <c r="A441" s="58" t="s">
        <v>433</v>
      </c>
      <c r="B441" s="33">
        <v>5</v>
      </c>
      <c r="C441" s="41" t="str">
        <f t="shared" si="102"/>
        <v>Ayana Reid</v>
      </c>
      <c r="D441" s="41">
        <f>IF(A441="","",VLOOKUP($A436,IF(LEN(A441)=2,F15B,F15A),VLOOKUP(LEFT(A441,1),Fteams,7,FALSE),FALSE))</f>
        <v>0</v>
      </c>
      <c r="E441" s="41" t="str">
        <f t="shared" si="103"/>
        <v>Eastbourne</v>
      </c>
      <c r="F441" s="59" t="s">
        <v>478</v>
      </c>
      <c r="G441" s="60">
        <v>7</v>
      </c>
      <c r="H441" s="24"/>
      <c r="I441" s="8" t="str">
        <f t="shared" si="104"/>
        <v/>
      </c>
      <c r="J441" s="8" t="str">
        <f t="shared" si="104"/>
        <v/>
      </c>
      <c r="K441" s="8" t="str">
        <f t="shared" si="104"/>
        <v/>
      </c>
      <c r="L441" s="8" t="str">
        <f t="shared" si="104"/>
        <v/>
      </c>
      <c r="M441" s="8">
        <f t="shared" si="104"/>
        <v>7</v>
      </c>
      <c r="N441" s="8" t="str">
        <f t="shared" si="104"/>
        <v/>
      </c>
      <c r="O441" s="8" t="str">
        <f t="shared" si="104"/>
        <v/>
      </c>
      <c r="P441" s="8" t="str">
        <f t="shared" si="104"/>
        <v/>
      </c>
      <c r="Q441" s="8" t="str">
        <f t="shared" si="104"/>
        <v/>
      </c>
      <c r="R441" s="8" t="str">
        <f t="shared" si="104"/>
        <v/>
      </c>
      <c r="S441" s="8" t="str">
        <f t="shared" si="104"/>
        <v/>
      </c>
      <c r="T441" s="8" t="str">
        <f t="shared" si="104"/>
        <v/>
      </c>
      <c r="U441" s="8"/>
      <c r="V441" s="2"/>
      <c r="W441" s="13" t="e">
        <f>IF(F441="","",IF(F441-VLOOKUP($A436,AWstandards,VLOOKUP(D441,Age,2,FALSE),FALSE)&gt;0,"","aw"))</f>
        <v>#N/A</v>
      </c>
    </row>
    <row r="442" spans="1:23" x14ac:dyDescent="0.25">
      <c r="A442" s="58" t="s">
        <v>442</v>
      </c>
      <c r="B442" s="33">
        <v>6</v>
      </c>
      <c r="C442" s="41" t="str">
        <f t="shared" si="102"/>
        <v>Lucy Stocker</v>
      </c>
      <c r="D442" s="41">
        <f>IF(A442="","",VLOOKUP($A436,IF(LEN(A442)=2,F15B,F15A),VLOOKUP(LEFT(A442,1),Fteams,7,FALSE),FALSE))</f>
        <v>0</v>
      </c>
      <c r="E442" s="41" t="str">
        <f t="shared" si="103"/>
        <v>Horsham BS</v>
      </c>
      <c r="F442" s="59" t="s">
        <v>479</v>
      </c>
      <c r="G442" s="60">
        <v>6</v>
      </c>
      <c r="H442" s="24"/>
      <c r="I442" s="8" t="str">
        <f t="shared" si="104"/>
        <v/>
      </c>
      <c r="J442" s="8" t="str">
        <f t="shared" si="104"/>
        <v/>
      </c>
      <c r="K442" s="8" t="str">
        <f t="shared" si="104"/>
        <v/>
      </c>
      <c r="L442" s="8" t="str">
        <f t="shared" si="104"/>
        <v/>
      </c>
      <c r="M442" s="8" t="str">
        <f t="shared" si="104"/>
        <v/>
      </c>
      <c r="N442" s="8">
        <f t="shared" si="104"/>
        <v>6</v>
      </c>
      <c r="O442" s="8" t="str">
        <f t="shared" si="104"/>
        <v/>
      </c>
      <c r="P442" s="8" t="str">
        <f t="shared" si="104"/>
        <v/>
      </c>
      <c r="Q442" s="8" t="str">
        <f t="shared" si="104"/>
        <v/>
      </c>
      <c r="R442" s="8" t="str">
        <f t="shared" si="104"/>
        <v/>
      </c>
      <c r="S442" s="8" t="str">
        <f t="shared" si="104"/>
        <v/>
      </c>
      <c r="T442" s="8" t="str">
        <f t="shared" si="104"/>
        <v/>
      </c>
      <c r="U442" s="8"/>
      <c r="V442" s="2"/>
      <c r="W442" s="13" t="e">
        <f>IF(F442="","",IF(F442-VLOOKUP($A436,AWstandards,VLOOKUP(D442,Age,2,FALSE),FALSE)&gt;0,"","aw"))</f>
        <v>#N/A</v>
      </c>
    </row>
    <row r="443" spans="1:23" x14ac:dyDescent="0.25">
      <c r="A443" s="58" t="s">
        <v>440</v>
      </c>
      <c r="B443" s="33">
        <v>7</v>
      </c>
      <c r="C443" s="41" t="str">
        <f t="shared" si="102"/>
        <v>Anna Westbury</v>
      </c>
      <c r="D443" s="41">
        <f>IF(A443="","",VLOOKUP($A436,IF(LEN(A443)=2,F15B,F15A),VLOOKUP(LEFT(A443,1),Fteams,7,FALSE),FALSE))</f>
        <v>0</v>
      </c>
      <c r="E443" s="41" t="str">
        <f t="shared" si="103"/>
        <v>Lewes</v>
      </c>
      <c r="F443" s="59" t="s">
        <v>480</v>
      </c>
      <c r="G443" s="60">
        <v>5</v>
      </c>
      <c r="H443" s="24"/>
      <c r="I443" s="8" t="str">
        <f t="shared" si="104"/>
        <v/>
      </c>
      <c r="J443" s="8" t="str">
        <f t="shared" si="104"/>
        <v/>
      </c>
      <c r="K443" s="8" t="str">
        <f t="shared" si="104"/>
        <v/>
      </c>
      <c r="L443" s="8" t="str">
        <f t="shared" si="104"/>
        <v/>
      </c>
      <c r="M443" s="8" t="str">
        <f t="shared" si="104"/>
        <v/>
      </c>
      <c r="N443" s="8" t="str">
        <f t="shared" si="104"/>
        <v/>
      </c>
      <c r="O443" s="8">
        <f t="shared" si="104"/>
        <v>5</v>
      </c>
      <c r="P443" s="8" t="str">
        <f t="shared" si="104"/>
        <v/>
      </c>
      <c r="Q443" s="8" t="str">
        <f t="shared" si="104"/>
        <v/>
      </c>
      <c r="R443" s="8" t="str">
        <f t="shared" si="104"/>
        <v/>
      </c>
      <c r="S443" s="8" t="str">
        <f t="shared" si="104"/>
        <v/>
      </c>
      <c r="T443" s="8" t="str">
        <f t="shared" si="104"/>
        <v/>
      </c>
      <c r="U443" s="8"/>
      <c r="V443" s="2"/>
      <c r="W443" s="13" t="e">
        <f>IF(F443="","",IF(F443-VLOOKUP($A436,AWstandards,VLOOKUP(D443,Age,2,FALSE),FALSE)&gt;0,"","aw"))</f>
        <v>#N/A</v>
      </c>
    </row>
    <row r="444" spans="1:23" hidden="1" x14ac:dyDescent="0.25">
      <c r="A444" s="58"/>
      <c r="B444" s="33">
        <v>8</v>
      </c>
      <c r="C444" s="41" t="str">
        <f t="shared" si="102"/>
        <v/>
      </c>
      <c r="D444" s="41" t="str">
        <f>IF(A444="","",VLOOKUP($A436,IF(LEN(A444)=2,F15B,F15A),VLOOKUP(LEFT(A444,1),Fteams,7,FALSE),FALSE))</f>
        <v/>
      </c>
      <c r="E444" s="41" t="str">
        <f t="shared" si="103"/>
        <v/>
      </c>
      <c r="F444" s="59"/>
      <c r="G444" s="60">
        <v>4</v>
      </c>
      <c r="H444" s="24"/>
      <c r="I444" s="8" t="str">
        <f t="shared" si="104"/>
        <v/>
      </c>
      <c r="J444" s="8" t="str">
        <f t="shared" si="104"/>
        <v/>
      </c>
      <c r="K444" s="8" t="str">
        <f t="shared" si="104"/>
        <v/>
      </c>
      <c r="L444" s="8" t="str">
        <f t="shared" si="104"/>
        <v/>
      </c>
      <c r="M444" s="8" t="str">
        <f t="shared" si="104"/>
        <v/>
      </c>
      <c r="N444" s="8" t="str">
        <f t="shared" si="104"/>
        <v/>
      </c>
      <c r="O444" s="8" t="str">
        <f t="shared" si="104"/>
        <v/>
      </c>
      <c r="P444" s="8" t="str">
        <f t="shared" si="104"/>
        <v/>
      </c>
      <c r="Q444" s="8" t="str">
        <f t="shared" si="104"/>
        <v/>
      </c>
      <c r="R444" s="8" t="str">
        <f t="shared" si="104"/>
        <v/>
      </c>
      <c r="S444" s="8" t="str">
        <f t="shared" si="104"/>
        <v/>
      </c>
      <c r="T444" s="8" t="str">
        <f t="shared" si="104"/>
        <v/>
      </c>
      <c r="U444" s="8"/>
      <c r="V444" s="2"/>
      <c r="W444" s="13" t="str">
        <f>IF(F444="","",IF(F444-VLOOKUP($A436,AWstandards,VLOOKUP(D444,Age,2,FALSE),FALSE)&gt;0,"","aw"))</f>
        <v/>
      </c>
    </row>
    <row r="445" spans="1:23" hidden="1" x14ac:dyDescent="0.25">
      <c r="A445" s="58"/>
      <c r="B445" s="33">
        <v>9</v>
      </c>
      <c r="C445" s="41" t="str">
        <f t="shared" si="102"/>
        <v/>
      </c>
      <c r="D445" s="41" t="str">
        <f>IF(A445="","",VLOOKUP($A436,IF(LEN(A445)=2,F15B,F15A),VLOOKUP(LEFT(A445,1),Fteams,7,FALSE),FALSE))</f>
        <v/>
      </c>
      <c r="E445" s="41" t="str">
        <f t="shared" si="103"/>
        <v/>
      </c>
      <c r="F445" s="59"/>
      <c r="G445" s="60">
        <v>3</v>
      </c>
      <c r="H445" s="24"/>
      <c r="I445" s="8" t="str">
        <f t="shared" si="104"/>
        <v/>
      </c>
      <c r="J445" s="8" t="str">
        <f t="shared" si="104"/>
        <v/>
      </c>
      <c r="K445" s="8" t="str">
        <f t="shared" si="104"/>
        <v/>
      </c>
      <c r="L445" s="8" t="str">
        <f t="shared" si="104"/>
        <v/>
      </c>
      <c r="M445" s="8" t="str">
        <f t="shared" si="104"/>
        <v/>
      </c>
      <c r="N445" s="8" t="str">
        <f t="shared" si="104"/>
        <v/>
      </c>
      <c r="O445" s="8" t="str">
        <f t="shared" si="104"/>
        <v/>
      </c>
      <c r="P445" s="8" t="str">
        <f t="shared" si="104"/>
        <v/>
      </c>
      <c r="Q445" s="8" t="str">
        <f t="shared" si="104"/>
        <v/>
      </c>
      <c r="R445" s="8" t="str">
        <f t="shared" si="104"/>
        <v/>
      </c>
      <c r="S445" s="8" t="str">
        <f t="shared" si="104"/>
        <v/>
      </c>
      <c r="T445" s="8" t="str">
        <f t="shared" si="104"/>
        <v/>
      </c>
      <c r="U445" s="8"/>
      <c r="V445" s="2"/>
      <c r="W445" s="13" t="str">
        <f>IF(F445="","",IF(F445-VLOOKUP($A436,AWstandards,VLOOKUP(D445,Age,2,FALSE),FALSE)&gt;0,"","aw"))</f>
        <v/>
      </c>
    </row>
    <row r="446" spans="1:23" hidden="1" x14ac:dyDescent="0.25">
      <c r="A446" s="58"/>
      <c r="B446" s="33">
        <v>10</v>
      </c>
      <c r="C446" s="41" t="str">
        <f t="shared" si="102"/>
        <v/>
      </c>
      <c r="D446" s="41" t="str">
        <f>IF(A446="","",VLOOKUP($A436,IF(LEN(A446)=2,F15B,F15A),VLOOKUP(LEFT(A446,1),Fteams,7,FALSE),FALSE))</f>
        <v/>
      </c>
      <c r="E446" s="41" t="str">
        <f t="shared" si="103"/>
        <v/>
      </c>
      <c r="F446" s="59"/>
      <c r="G446" s="60">
        <v>2</v>
      </c>
      <c r="H446" s="24"/>
      <c r="I446" s="8" t="str">
        <f t="shared" si="104"/>
        <v/>
      </c>
      <c r="J446" s="8" t="str">
        <f t="shared" si="104"/>
        <v/>
      </c>
      <c r="K446" s="8" t="str">
        <f t="shared" si="104"/>
        <v/>
      </c>
      <c r="L446" s="8" t="str">
        <f t="shared" si="104"/>
        <v/>
      </c>
      <c r="M446" s="8" t="str">
        <f t="shared" si="104"/>
        <v/>
      </c>
      <c r="N446" s="8" t="str">
        <f t="shared" si="104"/>
        <v/>
      </c>
      <c r="O446" s="8" t="str">
        <f t="shared" si="104"/>
        <v/>
      </c>
      <c r="P446" s="8" t="str">
        <f t="shared" si="104"/>
        <v/>
      </c>
      <c r="Q446" s="8" t="str">
        <f t="shared" si="104"/>
        <v/>
      </c>
      <c r="R446" s="8" t="str">
        <f t="shared" si="104"/>
        <v/>
      </c>
      <c r="S446" s="8" t="str">
        <f t="shared" si="104"/>
        <v/>
      </c>
      <c r="T446" s="8" t="str">
        <f t="shared" si="104"/>
        <v/>
      </c>
      <c r="U446" s="8"/>
      <c r="V446" s="2"/>
      <c r="W446" s="13" t="str">
        <f>IF(F446="","",IF(F446-VLOOKUP($A436,AWstandards,VLOOKUP(D446,Age,2,FALSE),FALSE)&gt;0,"","aw"))</f>
        <v/>
      </c>
    </row>
    <row r="447" spans="1:23" hidden="1" x14ac:dyDescent="0.25">
      <c r="A447" s="58"/>
      <c r="B447" s="33">
        <v>11</v>
      </c>
      <c r="C447" s="41" t="str">
        <f t="shared" si="102"/>
        <v/>
      </c>
      <c r="D447" s="41" t="str">
        <f>IF(A447="","",VLOOKUP($A436,IF(LEN(A447)=2,F15B,F15A),VLOOKUP(LEFT(A447,1),Fteams,7,FALSE),FALSE))</f>
        <v/>
      </c>
      <c r="E447" s="41" t="str">
        <f t="shared" si="103"/>
        <v/>
      </c>
      <c r="F447" s="59"/>
      <c r="G447" s="60">
        <v>1</v>
      </c>
      <c r="H447" s="24"/>
      <c r="I447" s="8" t="str">
        <f t="shared" si="104"/>
        <v/>
      </c>
      <c r="J447" s="8" t="str">
        <f t="shared" si="104"/>
        <v/>
      </c>
      <c r="K447" s="8" t="str">
        <f t="shared" si="104"/>
        <v/>
      </c>
      <c r="L447" s="8" t="str">
        <f t="shared" si="104"/>
        <v/>
      </c>
      <c r="M447" s="8" t="str">
        <f t="shared" si="104"/>
        <v/>
      </c>
      <c r="N447" s="8" t="str">
        <f t="shared" si="104"/>
        <v/>
      </c>
      <c r="O447" s="8" t="str">
        <f t="shared" si="104"/>
        <v/>
      </c>
      <c r="P447" s="8" t="str">
        <f t="shared" si="104"/>
        <v/>
      </c>
      <c r="Q447" s="8" t="str">
        <f t="shared" si="104"/>
        <v/>
      </c>
      <c r="R447" s="8" t="str">
        <f t="shared" si="104"/>
        <v/>
      </c>
      <c r="S447" s="8" t="str">
        <f t="shared" si="104"/>
        <v/>
      </c>
      <c r="T447" s="8" t="str">
        <f t="shared" si="104"/>
        <v/>
      </c>
      <c r="U447" s="8"/>
      <c r="V447" s="2"/>
      <c r="W447" s="13" t="str">
        <f>IF(F447="","",IF(F447-VLOOKUP($A436,AWstandards,VLOOKUP(D447,Age,2,FALSE),FALSE)&gt;0,"","aw"))</f>
        <v/>
      </c>
    </row>
    <row r="448" spans="1:23" hidden="1" x14ac:dyDescent="0.25">
      <c r="A448" s="58"/>
      <c r="B448" s="33">
        <v>12</v>
      </c>
      <c r="C448" s="41" t="str">
        <f t="shared" si="102"/>
        <v/>
      </c>
      <c r="D448" s="41" t="str">
        <f>IF(A448="","",VLOOKUP($A436,IF(LEN(A448)=2,F15B,F15A),VLOOKUP(LEFT(A448,1),Fteams,7,FALSE),FALSE))</f>
        <v/>
      </c>
      <c r="E448" s="41" t="str">
        <f t="shared" si="103"/>
        <v/>
      </c>
      <c r="F448" s="59"/>
      <c r="G448" s="60">
        <f>IF(Dec!$G$2-11&lt;0,0,Dec!$G$2-11)</f>
        <v>0</v>
      </c>
      <c r="H448" s="24"/>
      <c r="I448" s="8" t="str">
        <f t="shared" si="104"/>
        <v/>
      </c>
      <c r="J448" s="8" t="str">
        <f t="shared" si="104"/>
        <v/>
      </c>
      <c r="K448" s="8" t="str">
        <f t="shared" si="104"/>
        <v/>
      </c>
      <c r="L448" s="8" t="str">
        <f t="shared" si="104"/>
        <v/>
      </c>
      <c r="M448" s="8" t="str">
        <f t="shared" si="104"/>
        <v/>
      </c>
      <c r="N448" s="8" t="str">
        <f t="shared" si="104"/>
        <v/>
      </c>
      <c r="O448" s="8" t="str">
        <f t="shared" si="104"/>
        <v/>
      </c>
      <c r="P448" s="8" t="str">
        <f t="shared" si="104"/>
        <v/>
      </c>
      <c r="Q448" s="8" t="str">
        <f t="shared" si="104"/>
        <v/>
      </c>
      <c r="R448" s="8" t="str">
        <f t="shared" si="104"/>
        <v/>
      </c>
      <c r="S448" s="8" t="str">
        <f t="shared" si="104"/>
        <v/>
      </c>
      <c r="T448" s="8" t="str">
        <f t="shared" si="104"/>
        <v/>
      </c>
      <c r="U448" s="8">
        <f>(Dec!$G$2+1)*Dec!$G$2/2-SUM(I437:T448)</f>
        <v>10</v>
      </c>
      <c r="V448" s="2"/>
      <c r="W448" s="13" t="str">
        <f>IF(F448="","",IF(F448-VLOOKUP($A436,AWstandards,VLOOKUP(D448,Age,2,FALSE),FALSE)&gt;0,"","aw"))</f>
        <v/>
      </c>
    </row>
    <row r="449" spans="1:23" ht="13" x14ac:dyDescent="0.3">
      <c r="A449" s="15">
        <v>300</v>
      </c>
      <c r="B449" s="29"/>
      <c r="C449" s="42" t="s">
        <v>129</v>
      </c>
      <c r="D449" s="4"/>
      <c r="E449" s="13"/>
      <c r="F449" s="19"/>
      <c r="G449" s="27"/>
      <c r="H449" s="24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2" t="s">
        <v>110</v>
      </c>
      <c r="W449" s="2"/>
    </row>
    <row r="450" spans="1:23" x14ac:dyDescent="0.25">
      <c r="A450" s="58" t="s">
        <v>435</v>
      </c>
      <c r="B450" s="33">
        <v>1</v>
      </c>
      <c r="C450" s="41" t="str">
        <f t="shared" ref="C450:C461" si="105">IF(A450="","",VLOOKUP($A$449,IF(LEN(A450)=2,F15B,F15A),VLOOKUP(LEFT(A450,1),Fteams,6,FALSE),FALSE))</f>
        <v>Clementine Llewellyn-Slade</v>
      </c>
      <c r="D450" s="41">
        <f>IF(A450="","",VLOOKUP($A449,IF(LEN(A450)=2,F15B,F15A),VLOOKUP(LEFT(A450,1),Fteams,7,FALSE),FALSE))</f>
        <v>0</v>
      </c>
      <c r="E450" s="41" t="str">
        <f t="shared" ref="E450:E461" si="106">IF(A450="","",VLOOKUP(LEFT(A450,1),Fteams,2,FALSE))</f>
        <v>Crawley</v>
      </c>
      <c r="F450" s="59" t="s">
        <v>481</v>
      </c>
      <c r="G450" s="60">
        <v>11</v>
      </c>
      <c r="H450" s="24"/>
      <c r="I450" s="8" t="str">
        <f t="shared" ref="I450:T461" si="107">IF($A450="","",IF(LEFT($A450,1)=I$19,$G450,""))</f>
        <v/>
      </c>
      <c r="J450" s="8" t="str">
        <f t="shared" si="107"/>
        <v/>
      </c>
      <c r="K450" s="8">
        <f t="shared" si="107"/>
        <v>11</v>
      </c>
      <c r="L450" s="8" t="str">
        <f t="shared" si="107"/>
        <v/>
      </c>
      <c r="M450" s="8" t="str">
        <f t="shared" si="107"/>
        <v/>
      </c>
      <c r="N450" s="8" t="str">
        <f t="shared" si="107"/>
        <v/>
      </c>
      <c r="O450" s="8" t="str">
        <f t="shared" si="107"/>
        <v/>
      </c>
      <c r="P450" s="8" t="str">
        <f t="shared" si="107"/>
        <v/>
      </c>
      <c r="Q450" s="8" t="str">
        <f t="shared" si="107"/>
        <v/>
      </c>
      <c r="R450" s="8" t="str">
        <f t="shared" si="107"/>
        <v/>
      </c>
      <c r="S450" s="8" t="str">
        <f t="shared" si="107"/>
        <v/>
      </c>
      <c r="T450" s="8" t="str">
        <f t="shared" si="107"/>
        <v/>
      </c>
      <c r="U450" s="8"/>
      <c r="V450" s="2"/>
      <c r="W450" s="13" t="e">
        <f>IF(F450="","",IF(F450-VLOOKUP($A449,AWstandards,VLOOKUP(D450,Age,2,FALSE),FALSE)&gt;0,"","aw"))</f>
        <v>#N/A</v>
      </c>
    </row>
    <row r="451" spans="1:23" x14ac:dyDescent="0.25">
      <c r="A451" s="58" t="s">
        <v>450</v>
      </c>
      <c r="B451" s="33">
        <v>2</v>
      </c>
      <c r="C451" s="41" t="str">
        <f t="shared" si="105"/>
        <v xml:space="preserve">Cecilia Eke </v>
      </c>
      <c r="D451" s="41">
        <f>IF(A451="","",VLOOKUP($A449,IF(LEN(A451)=2,F15B,F15A),VLOOKUP(LEFT(A451,1),Fteams,7,FALSE),FALSE))</f>
        <v>0</v>
      </c>
      <c r="E451" s="41" t="str">
        <f t="shared" si="106"/>
        <v>Brighton &amp; Hove</v>
      </c>
      <c r="F451" s="59" t="s">
        <v>476</v>
      </c>
      <c r="G451" s="60">
        <v>10</v>
      </c>
      <c r="H451" s="24"/>
      <c r="I451" s="8" t="str">
        <f t="shared" si="107"/>
        <v/>
      </c>
      <c r="J451" s="8">
        <f t="shared" si="107"/>
        <v>10</v>
      </c>
      <c r="K451" s="8" t="str">
        <f t="shared" si="107"/>
        <v/>
      </c>
      <c r="L451" s="8" t="str">
        <f t="shared" si="107"/>
        <v/>
      </c>
      <c r="M451" s="8" t="str">
        <f t="shared" si="107"/>
        <v/>
      </c>
      <c r="N451" s="8" t="str">
        <f t="shared" si="107"/>
        <v/>
      </c>
      <c r="O451" s="8" t="str">
        <f t="shared" si="107"/>
        <v/>
      </c>
      <c r="P451" s="8" t="str">
        <f t="shared" si="107"/>
        <v/>
      </c>
      <c r="Q451" s="8" t="str">
        <f t="shared" si="107"/>
        <v/>
      </c>
      <c r="R451" s="8" t="str">
        <f t="shared" si="107"/>
        <v/>
      </c>
      <c r="S451" s="8" t="str">
        <f t="shared" si="107"/>
        <v/>
      </c>
      <c r="T451" s="8" t="str">
        <f t="shared" si="107"/>
        <v/>
      </c>
      <c r="U451" s="8"/>
      <c r="V451" s="2"/>
      <c r="W451" s="13" t="e">
        <f>IF(F451="","",IF(F451-VLOOKUP($A449,AWstandards,VLOOKUP(D451,Age,2,FALSE),FALSE)&gt;0,"","aw"))</f>
        <v>#N/A</v>
      </c>
    </row>
    <row r="452" spans="1:23" x14ac:dyDescent="0.25">
      <c r="A452" s="58" t="s">
        <v>470</v>
      </c>
      <c r="B452" s="33">
        <v>3</v>
      </c>
      <c r="C452" s="41" t="str">
        <f t="shared" si="105"/>
        <v>Sophie Cann</v>
      </c>
      <c r="D452" s="41">
        <f>IF(A452="","",VLOOKUP($A449,IF(LEN(A452)=2,F15B,F15A),VLOOKUP(LEFT(A452,1),Fteams,7,FALSE),FALSE))</f>
        <v>0</v>
      </c>
      <c r="E452" s="41" t="str">
        <f t="shared" si="106"/>
        <v>Eastbourne</v>
      </c>
      <c r="F452" s="59" t="s">
        <v>482</v>
      </c>
      <c r="G452" s="60">
        <v>9</v>
      </c>
      <c r="H452" s="24"/>
      <c r="I452" s="8" t="str">
        <f t="shared" si="107"/>
        <v/>
      </c>
      <c r="J452" s="8" t="str">
        <f t="shared" si="107"/>
        <v/>
      </c>
      <c r="K452" s="8" t="str">
        <f t="shared" si="107"/>
        <v/>
      </c>
      <c r="L452" s="8" t="str">
        <f t="shared" si="107"/>
        <v/>
      </c>
      <c r="M452" s="8">
        <f t="shared" si="107"/>
        <v>9</v>
      </c>
      <c r="N452" s="8" t="str">
        <f t="shared" si="107"/>
        <v/>
      </c>
      <c r="O452" s="8" t="str">
        <f t="shared" si="107"/>
        <v/>
      </c>
      <c r="P452" s="8" t="str">
        <f t="shared" si="107"/>
        <v/>
      </c>
      <c r="Q452" s="8" t="str">
        <f t="shared" si="107"/>
        <v/>
      </c>
      <c r="R452" s="8" t="str">
        <f t="shared" si="107"/>
        <v/>
      </c>
      <c r="S452" s="8" t="str">
        <f t="shared" si="107"/>
        <v/>
      </c>
      <c r="T452" s="8" t="str">
        <f t="shared" si="107"/>
        <v/>
      </c>
      <c r="U452" s="8"/>
      <c r="V452" s="2"/>
      <c r="W452" s="13" t="e">
        <f>IF(F452="","",IF(F452-VLOOKUP($A449,AWstandards,VLOOKUP(D452,Age,2,FALSE),FALSE)&gt;0,"","aw"))</f>
        <v>#N/A</v>
      </c>
    </row>
    <row r="453" spans="1:23" x14ac:dyDescent="0.25">
      <c r="A453" s="58" t="s">
        <v>449</v>
      </c>
      <c r="B453" s="33">
        <v>4</v>
      </c>
      <c r="C453" s="41" t="str">
        <f t="shared" si="105"/>
        <v>Maya Stair</v>
      </c>
      <c r="D453" s="41">
        <f>IF(A453="","",VLOOKUP($A449,IF(LEN(A453)=2,F15B,F15A),VLOOKUP(LEFT(A453,1),Fteams,7,FALSE),FALSE))</f>
        <v>0</v>
      </c>
      <c r="E453" s="41" t="str">
        <f t="shared" si="106"/>
        <v>Chichester</v>
      </c>
      <c r="F453" s="59" t="s">
        <v>483</v>
      </c>
      <c r="G453" s="60">
        <v>8</v>
      </c>
      <c r="H453" s="24"/>
      <c r="I453" s="8" t="str">
        <f t="shared" si="107"/>
        <v/>
      </c>
      <c r="J453" s="8" t="str">
        <f t="shared" si="107"/>
        <v/>
      </c>
      <c r="K453" s="8" t="str">
        <f t="shared" si="107"/>
        <v/>
      </c>
      <c r="L453" s="8">
        <f t="shared" si="107"/>
        <v>8</v>
      </c>
      <c r="M453" s="8" t="str">
        <f t="shared" si="107"/>
        <v/>
      </c>
      <c r="N453" s="8" t="str">
        <f t="shared" si="107"/>
        <v/>
      </c>
      <c r="O453" s="8" t="str">
        <f t="shared" si="107"/>
        <v/>
      </c>
      <c r="P453" s="8" t="str">
        <f t="shared" si="107"/>
        <v/>
      </c>
      <c r="Q453" s="8" t="str">
        <f t="shared" si="107"/>
        <v/>
      </c>
      <c r="R453" s="8" t="str">
        <f t="shared" si="107"/>
        <v/>
      </c>
      <c r="S453" s="8" t="str">
        <f t="shared" si="107"/>
        <v/>
      </c>
      <c r="T453" s="8" t="str">
        <f t="shared" si="107"/>
        <v/>
      </c>
      <c r="U453" s="8"/>
      <c r="V453" s="2"/>
      <c r="W453" s="13" t="e">
        <f>IF(F453="","",IF(F453-VLOOKUP($A449,AWstandards,VLOOKUP(D453,Age,2,FALSE),FALSE)&gt;0,"","aw"))</f>
        <v>#N/A</v>
      </c>
    </row>
    <row r="454" spans="1:23" hidden="1" x14ac:dyDescent="0.25">
      <c r="A454" s="58"/>
      <c r="B454" s="33">
        <v>5</v>
      </c>
      <c r="C454" s="41" t="str">
        <f t="shared" si="105"/>
        <v/>
      </c>
      <c r="D454" s="41" t="str">
        <f>IF(A454="","",VLOOKUP($A449,IF(LEN(A454)=2,F15B,F15A),VLOOKUP(LEFT(A454,1),Fteams,7,FALSE),FALSE))</f>
        <v/>
      </c>
      <c r="E454" s="41" t="str">
        <f t="shared" si="106"/>
        <v/>
      </c>
      <c r="F454" s="59"/>
      <c r="G454" s="60">
        <v>7</v>
      </c>
      <c r="H454" s="24"/>
      <c r="I454" s="8" t="str">
        <f t="shared" si="107"/>
        <v/>
      </c>
      <c r="J454" s="8" t="str">
        <f t="shared" si="107"/>
        <v/>
      </c>
      <c r="K454" s="8" t="str">
        <f t="shared" si="107"/>
        <v/>
      </c>
      <c r="L454" s="8" t="str">
        <f t="shared" si="107"/>
        <v/>
      </c>
      <c r="M454" s="8" t="str">
        <f t="shared" si="107"/>
        <v/>
      </c>
      <c r="N454" s="8" t="str">
        <f t="shared" si="107"/>
        <v/>
      </c>
      <c r="O454" s="8" t="str">
        <f t="shared" si="107"/>
        <v/>
      </c>
      <c r="P454" s="8" t="str">
        <f t="shared" si="107"/>
        <v/>
      </c>
      <c r="Q454" s="8" t="str">
        <f t="shared" si="107"/>
        <v/>
      </c>
      <c r="R454" s="8" t="str">
        <f t="shared" si="107"/>
        <v/>
      </c>
      <c r="S454" s="8" t="str">
        <f t="shared" si="107"/>
        <v/>
      </c>
      <c r="T454" s="8" t="str">
        <f t="shared" si="107"/>
        <v/>
      </c>
      <c r="U454" s="8"/>
      <c r="V454" s="2"/>
      <c r="W454" s="13" t="str">
        <f>IF(F454="","",IF(F454-VLOOKUP($A449,AWstandards,VLOOKUP(D454,Age,2,FALSE),FALSE)&gt;0,"","aw"))</f>
        <v/>
      </c>
    </row>
    <row r="455" spans="1:23" hidden="1" x14ac:dyDescent="0.25">
      <c r="A455" s="58"/>
      <c r="B455" s="33">
        <v>6</v>
      </c>
      <c r="C455" s="41" t="str">
        <f t="shared" si="105"/>
        <v/>
      </c>
      <c r="D455" s="41" t="str">
        <f>IF(A455="","",VLOOKUP($A449,IF(LEN(A455)=2,F15B,F15A),VLOOKUP(LEFT(A455,1),Fteams,7,FALSE),FALSE))</f>
        <v/>
      </c>
      <c r="E455" s="41" t="str">
        <f t="shared" si="106"/>
        <v/>
      </c>
      <c r="F455" s="59"/>
      <c r="G455" s="60">
        <v>6</v>
      </c>
      <c r="H455" s="24"/>
      <c r="I455" s="8" t="str">
        <f t="shared" si="107"/>
        <v/>
      </c>
      <c r="J455" s="8" t="str">
        <f t="shared" si="107"/>
        <v/>
      </c>
      <c r="K455" s="8" t="str">
        <f t="shared" si="107"/>
        <v/>
      </c>
      <c r="L455" s="8" t="str">
        <f t="shared" si="107"/>
        <v/>
      </c>
      <c r="M455" s="8" t="str">
        <f t="shared" si="107"/>
        <v/>
      </c>
      <c r="N455" s="8" t="str">
        <f t="shared" si="107"/>
        <v/>
      </c>
      <c r="O455" s="8" t="str">
        <f t="shared" si="107"/>
        <v/>
      </c>
      <c r="P455" s="8" t="str">
        <f t="shared" si="107"/>
        <v/>
      </c>
      <c r="Q455" s="8" t="str">
        <f t="shared" si="107"/>
        <v/>
      </c>
      <c r="R455" s="8" t="str">
        <f t="shared" si="107"/>
        <v/>
      </c>
      <c r="S455" s="8" t="str">
        <f t="shared" si="107"/>
        <v/>
      </c>
      <c r="T455" s="8" t="str">
        <f t="shared" si="107"/>
        <v/>
      </c>
      <c r="U455" s="8"/>
      <c r="V455" s="2"/>
      <c r="W455" s="13" t="str">
        <f>IF(F455="","",IF(F455-VLOOKUP($A449,AWstandards,VLOOKUP(D455,Age,2,FALSE),FALSE)&gt;0,"","aw"))</f>
        <v/>
      </c>
    </row>
    <row r="456" spans="1:23" hidden="1" x14ac:dyDescent="0.25">
      <c r="A456" s="58"/>
      <c r="B456" s="33">
        <v>7</v>
      </c>
      <c r="C456" s="41" t="str">
        <f t="shared" si="105"/>
        <v/>
      </c>
      <c r="D456" s="41" t="str">
        <f>IF(A456="","",VLOOKUP($A449,IF(LEN(A456)=2,F15B,F15A),VLOOKUP(LEFT(A456,1),Fteams,7,FALSE),FALSE))</f>
        <v/>
      </c>
      <c r="E456" s="41" t="str">
        <f t="shared" si="106"/>
        <v/>
      </c>
      <c r="F456" s="59"/>
      <c r="G456" s="60">
        <v>5</v>
      </c>
      <c r="H456" s="24"/>
      <c r="I456" s="8" t="str">
        <f t="shared" si="107"/>
        <v/>
      </c>
      <c r="J456" s="8" t="str">
        <f t="shared" si="107"/>
        <v/>
      </c>
      <c r="K456" s="8" t="str">
        <f t="shared" si="107"/>
        <v/>
      </c>
      <c r="L456" s="8" t="str">
        <f t="shared" si="107"/>
        <v/>
      </c>
      <c r="M456" s="8" t="str">
        <f t="shared" si="107"/>
        <v/>
      </c>
      <c r="N456" s="8" t="str">
        <f t="shared" si="107"/>
        <v/>
      </c>
      <c r="O456" s="8" t="str">
        <f t="shared" si="107"/>
        <v/>
      </c>
      <c r="P456" s="8" t="str">
        <f t="shared" si="107"/>
        <v/>
      </c>
      <c r="Q456" s="8" t="str">
        <f t="shared" si="107"/>
        <v/>
      </c>
      <c r="R456" s="8" t="str">
        <f t="shared" si="107"/>
        <v/>
      </c>
      <c r="S456" s="8" t="str">
        <f t="shared" si="107"/>
        <v/>
      </c>
      <c r="T456" s="8" t="str">
        <f t="shared" si="107"/>
        <v/>
      </c>
      <c r="U456" s="8"/>
      <c r="V456" s="2"/>
      <c r="W456" s="13" t="str">
        <f>IF(F456="","",IF(F456-VLOOKUP($A449,AWstandards,VLOOKUP(D456,Age,2,FALSE),FALSE)&gt;0,"","aw"))</f>
        <v/>
      </c>
    </row>
    <row r="457" spans="1:23" hidden="1" x14ac:dyDescent="0.25">
      <c r="A457" s="58"/>
      <c r="B457" s="33">
        <v>8</v>
      </c>
      <c r="C457" s="41" t="str">
        <f t="shared" si="105"/>
        <v/>
      </c>
      <c r="D457" s="41" t="str">
        <f>IF(A457="","",VLOOKUP($A449,IF(LEN(A457)=2,F15B,F15A),VLOOKUP(LEFT(A457,1),Fteams,7,FALSE),FALSE))</f>
        <v/>
      </c>
      <c r="E457" s="41" t="str">
        <f t="shared" si="106"/>
        <v/>
      </c>
      <c r="F457" s="59"/>
      <c r="G457" s="60">
        <v>4</v>
      </c>
      <c r="H457" s="24"/>
      <c r="I457" s="8" t="str">
        <f t="shared" si="107"/>
        <v/>
      </c>
      <c r="J457" s="8" t="str">
        <f t="shared" si="107"/>
        <v/>
      </c>
      <c r="K457" s="8" t="str">
        <f t="shared" si="107"/>
        <v/>
      </c>
      <c r="L457" s="8" t="str">
        <f t="shared" si="107"/>
        <v/>
      </c>
      <c r="M457" s="8" t="str">
        <f t="shared" si="107"/>
        <v/>
      </c>
      <c r="N457" s="8" t="str">
        <f t="shared" si="107"/>
        <v/>
      </c>
      <c r="O457" s="8" t="str">
        <f t="shared" si="107"/>
        <v/>
      </c>
      <c r="P457" s="8" t="str">
        <f t="shared" si="107"/>
        <v/>
      </c>
      <c r="Q457" s="8" t="str">
        <f t="shared" si="107"/>
        <v/>
      </c>
      <c r="R457" s="8" t="str">
        <f t="shared" si="107"/>
        <v/>
      </c>
      <c r="S457" s="8" t="str">
        <f t="shared" si="107"/>
        <v/>
      </c>
      <c r="T457" s="8" t="str">
        <f t="shared" si="107"/>
        <v/>
      </c>
      <c r="U457" s="8"/>
      <c r="V457" s="2"/>
      <c r="W457" s="13" t="str">
        <f>IF(F457="","",IF(F457-VLOOKUP($A449,AWstandards,VLOOKUP(D457,Age,2,FALSE),FALSE)&gt;0,"","aw"))</f>
        <v/>
      </c>
    </row>
    <row r="458" spans="1:23" hidden="1" x14ac:dyDescent="0.25">
      <c r="A458" s="58"/>
      <c r="B458" s="33">
        <v>9</v>
      </c>
      <c r="C458" s="41" t="str">
        <f t="shared" si="105"/>
        <v/>
      </c>
      <c r="D458" s="41" t="str">
        <f>IF(A458="","",VLOOKUP($A449,IF(LEN(A458)=2,F15B,F15A),VLOOKUP(LEFT(A458,1),Fteams,7,FALSE),FALSE))</f>
        <v/>
      </c>
      <c r="E458" s="41" t="str">
        <f t="shared" si="106"/>
        <v/>
      </c>
      <c r="F458" s="59"/>
      <c r="G458" s="60">
        <v>3</v>
      </c>
      <c r="H458" s="24"/>
      <c r="I458" s="8" t="str">
        <f t="shared" si="107"/>
        <v/>
      </c>
      <c r="J458" s="8" t="str">
        <f t="shared" si="107"/>
        <v/>
      </c>
      <c r="K458" s="8" t="str">
        <f t="shared" si="107"/>
        <v/>
      </c>
      <c r="L458" s="8" t="str">
        <f t="shared" si="107"/>
        <v/>
      </c>
      <c r="M458" s="8" t="str">
        <f t="shared" si="107"/>
        <v/>
      </c>
      <c r="N458" s="8" t="str">
        <f t="shared" si="107"/>
        <v/>
      </c>
      <c r="O458" s="8" t="str">
        <f t="shared" si="107"/>
        <v/>
      </c>
      <c r="P458" s="8" t="str">
        <f t="shared" si="107"/>
        <v/>
      </c>
      <c r="Q458" s="8" t="str">
        <f t="shared" si="107"/>
        <v/>
      </c>
      <c r="R458" s="8" t="str">
        <f t="shared" si="107"/>
        <v/>
      </c>
      <c r="S458" s="8" t="str">
        <f t="shared" si="107"/>
        <v/>
      </c>
      <c r="T458" s="8" t="str">
        <f t="shared" si="107"/>
        <v/>
      </c>
      <c r="U458" s="8"/>
      <c r="V458" s="2"/>
      <c r="W458" s="13" t="str">
        <f>IF(F458="","",IF(F458-VLOOKUP($A449,AWstandards,VLOOKUP(D458,Age,2,FALSE),FALSE)&gt;0,"","aw"))</f>
        <v/>
      </c>
    </row>
    <row r="459" spans="1:23" hidden="1" x14ac:dyDescent="0.25">
      <c r="A459" s="58"/>
      <c r="B459" s="33">
        <v>10</v>
      </c>
      <c r="C459" s="41" t="str">
        <f t="shared" si="105"/>
        <v/>
      </c>
      <c r="D459" s="41" t="str">
        <f>IF(A459="","",VLOOKUP($A449,IF(LEN(A459)=2,F15B,F15A),VLOOKUP(LEFT(A459,1),Fteams,7,FALSE),FALSE))</f>
        <v/>
      </c>
      <c r="E459" s="41" t="str">
        <f t="shared" si="106"/>
        <v/>
      </c>
      <c r="F459" s="59"/>
      <c r="G459" s="60">
        <v>2</v>
      </c>
      <c r="H459" s="24"/>
      <c r="I459" s="8" t="str">
        <f t="shared" si="107"/>
        <v/>
      </c>
      <c r="J459" s="8" t="str">
        <f t="shared" si="107"/>
        <v/>
      </c>
      <c r="K459" s="8" t="str">
        <f t="shared" si="107"/>
        <v/>
      </c>
      <c r="L459" s="8" t="str">
        <f t="shared" si="107"/>
        <v/>
      </c>
      <c r="M459" s="8" t="str">
        <f t="shared" si="107"/>
        <v/>
      </c>
      <c r="N459" s="8" t="str">
        <f t="shared" si="107"/>
        <v/>
      </c>
      <c r="O459" s="8" t="str">
        <f t="shared" si="107"/>
        <v/>
      </c>
      <c r="P459" s="8" t="str">
        <f t="shared" si="107"/>
        <v/>
      </c>
      <c r="Q459" s="8" t="str">
        <f t="shared" si="107"/>
        <v/>
      </c>
      <c r="R459" s="8" t="str">
        <f t="shared" si="107"/>
        <v/>
      </c>
      <c r="S459" s="8" t="str">
        <f t="shared" si="107"/>
        <v/>
      </c>
      <c r="T459" s="8" t="str">
        <f t="shared" si="107"/>
        <v/>
      </c>
      <c r="U459" s="8"/>
      <c r="V459" s="2"/>
      <c r="W459" s="13" t="str">
        <f>IF(F459="","",IF(F459-VLOOKUP($A449,AWstandards,VLOOKUP(D459,Age,2,FALSE),FALSE)&gt;0,"","aw"))</f>
        <v/>
      </c>
    </row>
    <row r="460" spans="1:23" hidden="1" x14ac:dyDescent="0.25">
      <c r="A460" s="58"/>
      <c r="B460" s="33">
        <v>11</v>
      </c>
      <c r="C460" s="41" t="str">
        <f t="shared" si="105"/>
        <v/>
      </c>
      <c r="D460" s="41" t="str">
        <f>IF(A460="","",VLOOKUP($A449,IF(LEN(A460)=2,F15B,F15A),VLOOKUP(LEFT(A460,1),Fteams,7,FALSE),FALSE))</f>
        <v/>
      </c>
      <c r="E460" s="41" t="str">
        <f t="shared" si="106"/>
        <v/>
      </c>
      <c r="F460" s="59"/>
      <c r="G460" s="60">
        <v>1</v>
      </c>
      <c r="H460" s="24"/>
      <c r="I460" s="8" t="str">
        <f t="shared" si="107"/>
        <v/>
      </c>
      <c r="J460" s="8" t="str">
        <f t="shared" si="107"/>
        <v/>
      </c>
      <c r="K460" s="8" t="str">
        <f t="shared" si="107"/>
        <v/>
      </c>
      <c r="L460" s="8" t="str">
        <f t="shared" si="107"/>
        <v/>
      </c>
      <c r="M460" s="8" t="str">
        <f t="shared" si="107"/>
        <v/>
      </c>
      <c r="N460" s="8" t="str">
        <f t="shared" si="107"/>
        <v/>
      </c>
      <c r="O460" s="8" t="str">
        <f t="shared" si="107"/>
        <v/>
      </c>
      <c r="P460" s="8" t="str">
        <f t="shared" si="107"/>
        <v/>
      </c>
      <c r="Q460" s="8" t="str">
        <f t="shared" si="107"/>
        <v/>
      </c>
      <c r="R460" s="8" t="str">
        <f t="shared" si="107"/>
        <v/>
      </c>
      <c r="S460" s="8" t="str">
        <f t="shared" si="107"/>
        <v/>
      </c>
      <c r="T460" s="8" t="str">
        <f t="shared" si="107"/>
        <v/>
      </c>
      <c r="U460" s="8"/>
      <c r="V460" s="2"/>
      <c r="W460" s="13" t="str">
        <f>IF(F460="","",IF(F460-VLOOKUP($A449,AWstandards,VLOOKUP(D460,Age,2,FALSE),FALSE)&gt;0,"","aw"))</f>
        <v/>
      </c>
    </row>
    <row r="461" spans="1:23" hidden="1" x14ac:dyDescent="0.25">
      <c r="A461" s="58"/>
      <c r="B461" s="33">
        <v>12</v>
      </c>
      <c r="C461" s="41" t="str">
        <f t="shared" si="105"/>
        <v/>
      </c>
      <c r="D461" s="41" t="str">
        <f>IF(A461="","",VLOOKUP($A449,IF(LEN(A461)=2,F15B,F15A),VLOOKUP(LEFT(A461,1),Fteams,7,FALSE),FALSE))</f>
        <v/>
      </c>
      <c r="E461" s="41" t="str">
        <f t="shared" si="106"/>
        <v/>
      </c>
      <c r="F461" s="59"/>
      <c r="G461" s="60">
        <f>IF(Dec!$G$2-11&lt;0,0,Dec!$G$2-11)</f>
        <v>0</v>
      </c>
      <c r="H461" s="24"/>
      <c r="I461" s="8" t="str">
        <f t="shared" si="107"/>
        <v/>
      </c>
      <c r="J461" s="8" t="str">
        <f t="shared" si="107"/>
        <v/>
      </c>
      <c r="K461" s="8" t="str">
        <f t="shared" si="107"/>
        <v/>
      </c>
      <c r="L461" s="8" t="str">
        <f t="shared" si="107"/>
        <v/>
      </c>
      <c r="M461" s="8" t="str">
        <f t="shared" si="107"/>
        <v/>
      </c>
      <c r="N461" s="8" t="str">
        <f t="shared" si="107"/>
        <v/>
      </c>
      <c r="O461" s="8" t="str">
        <f t="shared" si="107"/>
        <v/>
      </c>
      <c r="P461" s="8" t="str">
        <f t="shared" si="107"/>
        <v/>
      </c>
      <c r="Q461" s="8" t="str">
        <f t="shared" si="107"/>
        <v/>
      </c>
      <c r="R461" s="8" t="str">
        <f t="shared" si="107"/>
        <v/>
      </c>
      <c r="S461" s="8" t="str">
        <f t="shared" si="107"/>
        <v/>
      </c>
      <c r="T461" s="8" t="str">
        <f t="shared" si="107"/>
        <v/>
      </c>
      <c r="U461" s="8">
        <f>(Dec!$G$2+1)*Dec!$G$2/2-SUM(I450:T461)</f>
        <v>28</v>
      </c>
      <c r="V461" s="2"/>
      <c r="W461" s="13" t="str">
        <f>IF(F461="","",IF(F461-VLOOKUP($A449,AWstandards,VLOOKUP(D461,Age,2,FALSE),FALSE)&gt;0,"","aw"))</f>
        <v/>
      </c>
    </row>
    <row r="462" spans="1:23" ht="13" x14ac:dyDescent="0.3">
      <c r="A462" s="15">
        <v>800</v>
      </c>
      <c r="B462" s="29"/>
      <c r="C462" s="42" t="s">
        <v>130</v>
      </c>
      <c r="D462" s="4"/>
      <c r="E462" s="13"/>
      <c r="F462" s="19"/>
      <c r="G462" s="27"/>
      <c r="H462" s="24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2" t="s">
        <v>111</v>
      </c>
      <c r="W462" s="2"/>
    </row>
    <row r="463" spans="1:23" x14ac:dyDescent="0.25">
      <c r="A463" s="58" t="s">
        <v>475</v>
      </c>
      <c r="B463" s="33">
        <v>1</v>
      </c>
      <c r="C463" s="41" t="str">
        <f t="shared" ref="C463:C474" si="108">IF(A463="","",VLOOKUP($A$462,IF(LEN(A463)=2,F15B,F15A),VLOOKUP(LEFT(A463,1),Fteams,6,FALSE),FALSE))</f>
        <v xml:space="preserve">Isabella Buchanan </v>
      </c>
      <c r="D463" s="41">
        <f>IF(A463="","",VLOOKUP($A462,IF(LEN(A463)=2,F15B,F15A),VLOOKUP(LEFT(A463,1),Fteams,7,FALSE),FALSE))</f>
        <v>0</v>
      </c>
      <c r="E463" s="41" t="str">
        <f t="shared" ref="E463:E474" si="109">IF(A463="","",VLOOKUP(LEFT(A463,1),Fteams,2,FALSE))</f>
        <v>HYAC</v>
      </c>
      <c r="F463" s="59" t="s">
        <v>537</v>
      </c>
      <c r="G463" s="60">
        <v>11</v>
      </c>
      <c r="H463" s="24"/>
      <c r="I463" s="8">
        <f t="shared" ref="I463:T474" si="110">IF($A463="","",IF(LEFT($A463,1)=I$19,$G463,""))</f>
        <v>11</v>
      </c>
      <c r="J463" s="8" t="str">
        <f t="shared" si="110"/>
        <v/>
      </c>
      <c r="K463" s="8" t="str">
        <f t="shared" si="110"/>
        <v/>
      </c>
      <c r="L463" s="8" t="str">
        <f t="shared" si="110"/>
        <v/>
      </c>
      <c r="M463" s="8" t="str">
        <f t="shared" si="110"/>
        <v/>
      </c>
      <c r="N463" s="8" t="str">
        <f t="shared" si="110"/>
        <v/>
      </c>
      <c r="O463" s="8" t="str">
        <f t="shared" si="110"/>
        <v/>
      </c>
      <c r="P463" s="8" t="str">
        <f t="shared" si="110"/>
        <v/>
      </c>
      <c r="Q463" s="8" t="str">
        <f t="shared" si="110"/>
        <v/>
      </c>
      <c r="R463" s="8" t="str">
        <f t="shared" si="110"/>
        <v/>
      </c>
      <c r="S463" s="8" t="str">
        <f t="shared" si="110"/>
        <v/>
      </c>
      <c r="T463" s="8" t="str">
        <f t="shared" si="110"/>
        <v/>
      </c>
      <c r="U463" s="8"/>
      <c r="V463" s="2"/>
      <c r="W463" s="13" t="e">
        <f>IF(F463="","",IF(F463-VLOOKUP($A462,AWstandards,VLOOKUP(D463,Age,2,FALSE),FALSE)&gt;0,"","aw"))</f>
        <v>#N/A</v>
      </c>
    </row>
    <row r="464" spans="1:23" x14ac:dyDescent="0.25">
      <c r="A464" s="58" t="s">
        <v>440</v>
      </c>
      <c r="B464" s="33">
        <v>2</v>
      </c>
      <c r="C464" s="41" t="str">
        <f t="shared" si="108"/>
        <v>Eliza Barry</v>
      </c>
      <c r="D464" s="41">
        <f>IF(A464="","",VLOOKUP($A462,IF(LEN(A464)=2,F15B,F15A),VLOOKUP(LEFT(A464,1),Fteams,7,FALSE),FALSE))</f>
        <v>0</v>
      </c>
      <c r="E464" s="41" t="str">
        <f t="shared" si="109"/>
        <v>Lewes</v>
      </c>
      <c r="F464" s="59" t="s">
        <v>538</v>
      </c>
      <c r="G464" s="60">
        <v>10</v>
      </c>
      <c r="H464" s="24"/>
      <c r="I464" s="8" t="str">
        <f t="shared" si="110"/>
        <v/>
      </c>
      <c r="J464" s="8" t="str">
        <f t="shared" si="110"/>
        <v/>
      </c>
      <c r="K464" s="8" t="str">
        <f t="shared" si="110"/>
        <v/>
      </c>
      <c r="L464" s="8" t="str">
        <f t="shared" si="110"/>
        <v/>
      </c>
      <c r="M464" s="8" t="str">
        <f t="shared" si="110"/>
        <v/>
      </c>
      <c r="N464" s="8" t="str">
        <f t="shared" si="110"/>
        <v/>
      </c>
      <c r="O464" s="8">
        <f t="shared" si="110"/>
        <v>10</v>
      </c>
      <c r="P464" s="8" t="str">
        <f t="shared" si="110"/>
        <v/>
      </c>
      <c r="Q464" s="8" t="str">
        <f t="shared" si="110"/>
        <v/>
      </c>
      <c r="R464" s="8" t="str">
        <f t="shared" si="110"/>
        <v/>
      </c>
      <c r="S464" s="8" t="str">
        <f t="shared" si="110"/>
        <v/>
      </c>
      <c r="T464" s="8" t="str">
        <f t="shared" si="110"/>
        <v/>
      </c>
      <c r="U464" s="8"/>
      <c r="V464" s="2"/>
      <c r="W464" s="13" t="e">
        <f>IF(F464="","",IF(F464-VLOOKUP($A462,AWstandards,VLOOKUP(D464,Age,2,FALSE),FALSE)&gt;0,"","aw"))</f>
        <v>#N/A</v>
      </c>
    </row>
    <row r="465" spans="1:23" x14ac:dyDescent="0.25">
      <c r="A465" s="58" t="s">
        <v>432</v>
      </c>
      <c r="B465" s="33">
        <v>3</v>
      </c>
      <c r="C465" s="41" t="str">
        <f t="shared" si="108"/>
        <v>Sophie Shaw</v>
      </c>
      <c r="D465" s="41">
        <f>IF(A465="","",VLOOKUP($A462,IF(LEN(A465)=2,F15B,F15A),VLOOKUP(LEFT(A465,1),Fteams,7,FALSE),FALSE))</f>
        <v>0</v>
      </c>
      <c r="E465" s="41" t="str">
        <f t="shared" si="109"/>
        <v>Crawley</v>
      </c>
      <c r="F465" s="59" t="s">
        <v>539</v>
      </c>
      <c r="G465" s="60">
        <v>9</v>
      </c>
      <c r="H465" s="24"/>
      <c r="I465" s="8" t="str">
        <f t="shared" si="110"/>
        <v/>
      </c>
      <c r="J465" s="8" t="str">
        <f t="shared" si="110"/>
        <v/>
      </c>
      <c r="K465" s="8">
        <f t="shared" si="110"/>
        <v>9</v>
      </c>
      <c r="L465" s="8" t="str">
        <f t="shared" si="110"/>
        <v/>
      </c>
      <c r="M465" s="8" t="str">
        <f t="shared" si="110"/>
        <v/>
      </c>
      <c r="N465" s="8" t="str">
        <f t="shared" si="110"/>
        <v/>
      </c>
      <c r="O465" s="8" t="str">
        <f t="shared" si="110"/>
        <v/>
      </c>
      <c r="P465" s="8" t="str">
        <f t="shared" si="110"/>
        <v/>
      </c>
      <c r="Q465" s="8" t="str">
        <f t="shared" si="110"/>
        <v/>
      </c>
      <c r="R465" s="8" t="str">
        <f t="shared" si="110"/>
        <v/>
      </c>
      <c r="S465" s="8" t="str">
        <f t="shared" si="110"/>
        <v/>
      </c>
      <c r="T465" s="8" t="str">
        <f t="shared" si="110"/>
        <v/>
      </c>
      <c r="U465" s="8"/>
      <c r="V465" s="2"/>
      <c r="W465" s="13" t="e">
        <f>IF(F465="","",IF(F465-VLOOKUP($A462,AWstandards,VLOOKUP(D465,Age,2,FALSE),FALSE)&gt;0,"","aw"))</f>
        <v>#N/A</v>
      </c>
    </row>
    <row r="466" spans="1:23" x14ac:dyDescent="0.25">
      <c r="A466" s="58" t="s">
        <v>434</v>
      </c>
      <c r="B466" s="33">
        <v>4</v>
      </c>
      <c r="C466" s="41" t="str">
        <f t="shared" si="108"/>
        <v>Maya Stair</v>
      </c>
      <c r="D466" s="41">
        <f>IF(A466="","",VLOOKUP($A462,IF(LEN(A466)=2,F15B,F15A),VLOOKUP(LEFT(A466,1),Fteams,7,FALSE),FALSE))</f>
        <v>0</v>
      </c>
      <c r="E466" s="41" t="str">
        <f t="shared" si="109"/>
        <v>Chichester</v>
      </c>
      <c r="F466" s="59" t="s">
        <v>540</v>
      </c>
      <c r="G466" s="60">
        <v>8</v>
      </c>
      <c r="H466" s="24"/>
      <c r="I466" s="8" t="str">
        <f t="shared" si="110"/>
        <v/>
      </c>
      <c r="J466" s="8" t="str">
        <f t="shared" si="110"/>
        <v/>
      </c>
      <c r="K466" s="8" t="str">
        <f t="shared" si="110"/>
        <v/>
      </c>
      <c r="L466" s="8">
        <f t="shared" si="110"/>
        <v>8</v>
      </c>
      <c r="M466" s="8" t="str">
        <f t="shared" si="110"/>
        <v/>
      </c>
      <c r="N466" s="8" t="str">
        <f t="shared" si="110"/>
        <v/>
      </c>
      <c r="O466" s="8" t="str">
        <f t="shared" si="110"/>
        <v/>
      </c>
      <c r="P466" s="8" t="str">
        <f t="shared" si="110"/>
        <v/>
      </c>
      <c r="Q466" s="8" t="str">
        <f t="shared" si="110"/>
        <v/>
      </c>
      <c r="R466" s="8" t="str">
        <f t="shared" si="110"/>
        <v/>
      </c>
      <c r="S466" s="8" t="str">
        <f t="shared" si="110"/>
        <v/>
      </c>
      <c r="T466" s="8" t="str">
        <f t="shared" si="110"/>
        <v/>
      </c>
      <c r="U466" s="8"/>
      <c r="V466" s="2"/>
      <c r="W466" s="13" t="e">
        <f>IF(F466="","",IF(F466-VLOOKUP($A462,AWstandards,VLOOKUP(D466,Age,2,FALSE),FALSE)&gt;0,"","aw"))</f>
        <v>#N/A</v>
      </c>
    </row>
    <row r="467" spans="1:23" x14ac:dyDescent="0.25">
      <c r="A467" s="58" t="s">
        <v>442</v>
      </c>
      <c r="B467" s="33">
        <v>5</v>
      </c>
      <c r="C467" s="41" t="str">
        <f t="shared" si="108"/>
        <v>Bethany Jackson</v>
      </c>
      <c r="D467" s="41">
        <f>IF(A467="","",VLOOKUP($A462,IF(LEN(A467)=2,F15B,F15A),VLOOKUP(LEFT(A467,1),Fteams,7,FALSE),FALSE))</f>
        <v>0</v>
      </c>
      <c r="E467" s="41" t="str">
        <f t="shared" si="109"/>
        <v>Horsham BS</v>
      </c>
      <c r="F467" s="59" t="s">
        <v>541</v>
      </c>
      <c r="G467" s="60">
        <v>7</v>
      </c>
      <c r="H467" s="24"/>
      <c r="I467" s="8" t="str">
        <f t="shared" si="110"/>
        <v/>
      </c>
      <c r="J467" s="8" t="str">
        <f t="shared" si="110"/>
        <v/>
      </c>
      <c r="K467" s="8" t="str">
        <f t="shared" si="110"/>
        <v/>
      </c>
      <c r="L467" s="8" t="str">
        <f t="shared" si="110"/>
        <v/>
      </c>
      <c r="M467" s="8" t="str">
        <f t="shared" si="110"/>
        <v/>
      </c>
      <c r="N467" s="8">
        <f t="shared" si="110"/>
        <v>7</v>
      </c>
      <c r="O467" s="8" t="str">
        <f t="shared" si="110"/>
        <v/>
      </c>
      <c r="P467" s="8" t="str">
        <f t="shared" si="110"/>
        <v/>
      </c>
      <c r="Q467" s="8" t="str">
        <f t="shared" si="110"/>
        <v/>
      </c>
      <c r="R467" s="8" t="str">
        <f t="shared" si="110"/>
        <v/>
      </c>
      <c r="S467" s="8" t="str">
        <f t="shared" si="110"/>
        <v/>
      </c>
      <c r="T467" s="8" t="str">
        <f t="shared" si="110"/>
        <v/>
      </c>
      <c r="U467" s="8"/>
      <c r="V467" s="2"/>
      <c r="W467" s="13" t="e">
        <f>IF(F467="","",IF(F467-VLOOKUP($A462,AWstandards,VLOOKUP(D467,Age,2,FALSE),FALSE)&gt;0,"","aw"))</f>
        <v>#N/A</v>
      </c>
    </row>
    <row r="468" spans="1:23" x14ac:dyDescent="0.25">
      <c r="A468" s="58" t="s">
        <v>441</v>
      </c>
      <c r="B468" s="33">
        <v>6</v>
      </c>
      <c r="C468" s="41" t="str">
        <f t="shared" si="108"/>
        <v>Mia Diacci</v>
      </c>
      <c r="D468" s="41">
        <f>IF(A468="","",VLOOKUP($A462,IF(LEN(A468)=2,F15B,F15A),VLOOKUP(LEFT(A468,1),Fteams,7,FALSE),FALSE))</f>
        <v>0</v>
      </c>
      <c r="E468" s="41" t="str">
        <f t="shared" si="109"/>
        <v>Brighton &amp; Hove</v>
      </c>
      <c r="F468" s="59" t="s">
        <v>542</v>
      </c>
      <c r="G468" s="60">
        <v>6</v>
      </c>
      <c r="H468" s="24"/>
      <c r="I468" s="8" t="str">
        <f t="shared" si="110"/>
        <v/>
      </c>
      <c r="J468" s="8">
        <f t="shared" si="110"/>
        <v>6</v>
      </c>
      <c r="K468" s="8" t="str">
        <f t="shared" si="110"/>
        <v/>
      </c>
      <c r="L468" s="8" t="str">
        <f t="shared" si="110"/>
        <v/>
      </c>
      <c r="M468" s="8" t="str">
        <f t="shared" si="110"/>
        <v/>
      </c>
      <c r="N468" s="8" t="str">
        <f t="shared" si="110"/>
        <v/>
      </c>
      <c r="O468" s="8" t="str">
        <f t="shared" si="110"/>
        <v/>
      </c>
      <c r="P468" s="8" t="str">
        <f t="shared" si="110"/>
        <v/>
      </c>
      <c r="Q468" s="8" t="str">
        <f t="shared" si="110"/>
        <v/>
      </c>
      <c r="R468" s="8" t="str">
        <f t="shared" si="110"/>
        <v/>
      </c>
      <c r="S468" s="8" t="str">
        <f t="shared" si="110"/>
        <v/>
      </c>
      <c r="T468" s="8" t="str">
        <f t="shared" si="110"/>
        <v/>
      </c>
      <c r="U468" s="8"/>
      <c r="V468" s="2"/>
      <c r="W468" s="13" t="e">
        <f>IF(F468="","",IF(F468-VLOOKUP($A462,AWstandards,VLOOKUP(D468,Age,2,FALSE),FALSE)&gt;0,"","aw"))</f>
        <v>#N/A</v>
      </c>
    </row>
    <row r="469" spans="1:23" x14ac:dyDescent="0.25">
      <c r="A469" s="58" t="s">
        <v>433</v>
      </c>
      <c r="B469" s="33">
        <v>7</v>
      </c>
      <c r="C469" s="41" t="str">
        <f t="shared" si="108"/>
        <v>Georgia Lennard</v>
      </c>
      <c r="D469" s="41">
        <f>IF(A469="","",VLOOKUP($A462,IF(LEN(A469)=2,F15B,F15A),VLOOKUP(LEFT(A469,1),Fteams,7,FALSE),FALSE))</f>
        <v>0</v>
      </c>
      <c r="E469" s="41" t="str">
        <f t="shared" si="109"/>
        <v>Eastbourne</v>
      </c>
      <c r="F469" s="59" t="s">
        <v>543</v>
      </c>
      <c r="G469" s="60">
        <v>5</v>
      </c>
      <c r="H469" s="24"/>
      <c r="I469" s="8" t="str">
        <f t="shared" si="110"/>
        <v/>
      </c>
      <c r="J469" s="8" t="str">
        <f t="shared" si="110"/>
        <v/>
      </c>
      <c r="K469" s="8" t="str">
        <f t="shared" si="110"/>
        <v/>
      </c>
      <c r="L469" s="8" t="str">
        <f t="shared" si="110"/>
        <v/>
      </c>
      <c r="M469" s="8">
        <f t="shared" si="110"/>
        <v>5</v>
      </c>
      <c r="N469" s="8" t="str">
        <f t="shared" si="110"/>
        <v/>
      </c>
      <c r="O469" s="8" t="str">
        <f t="shared" si="110"/>
        <v/>
      </c>
      <c r="P469" s="8" t="str">
        <f t="shared" si="110"/>
        <v/>
      </c>
      <c r="Q469" s="8" t="str">
        <f t="shared" si="110"/>
        <v/>
      </c>
      <c r="R469" s="8" t="str">
        <f t="shared" si="110"/>
        <v/>
      </c>
      <c r="S469" s="8" t="str">
        <f t="shared" si="110"/>
        <v/>
      </c>
      <c r="T469" s="8" t="str">
        <f t="shared" si="110"/>
        <v/>
      </c>
      <c r="U469" s="8"/>
      <c r="V469" s="2"/>
      <c r="W469" s="13" t="e">
        <f>IF(F469="","",IF(F469-VLOOKUP($A462,AWstandards,VLOOKUP(D469,Age,2,FALSE),FALSE)&gt;0,"","aw"))</f>
        <v>#N/A</v>
      </c>
    </row>
    <row r="470" spans="1:23" x14ac:dyDescent="0.25">
      <c r="A470" s="58" t="s">
        <v>484</v>
      </c>
      <c r="B470" s="33">
        <v>8</v>
      </c>
      <c r="C470" s="41" t="str">
        <f t="shared" si="108"/>
        <v>Isla Leadbetter</v>
      </c>
      <c r="D470" s="41">
        <f>IF(A470="","",VLOOKUP($A462,IF(LEN(A470)=2,F15B,F15A),VLOOKUP(LEFT(A470,1),Fteams,7,FALSE),FALSE))</f>
        <v>0</v>
      </c>
      <c r="E470" s="41" t="str">
        <f t="shared" si="109"/>
        <v>Worthing</v>
      </c>
      <c r="F470" s="59" t="s">
        <v>544</v>
      </c>
      <c r="G470" s="60">
        <v>4</v>
      </c>
      <c r="H470" s="24"/>
      <c r="I470" s="8" t="str">
        <f t="shared" si="110"/>
        <v/>
      </c>
      <c r="J470" s="8" t="str">
        <f t="shared" si="110"/>
        <v/>
      </c>
      <c r="K470" s="8" t="str">
        <f t="shared" si="110"/>
        <v/>
      </c>
      <c r="L470" s="8" t="str">
        <f t="shared" si="110"/>
        <v/>
      </c>
      <c r="M470" s="8" t="str">
        <f t="shared" si="110"/>
        <v/>
      </c>
      <c r="N470" s="8" t="str">
        <f t="shared" si="110"/>
        <v/>
      </c>
      <c r="O470" s="8" t="str">
        <f t="shared" si="110"/>
        <v/>
      </c>
      <c r="P470" s="8">
        <f t="shared" si="110"/>
        <v>4</v>
      </c>
      <c r="Q470" s="8" t="str">
        <f t="shared" si="110"/>
        <v/>
      </c>
      <c r="R470" s="8" t="str">
        <f t="shared" si="110"/>
        <v/>
      </c>
      <c r="S470" s="8" t="str">
        <f t="shared" si="110"/>
        <v/>
      </c>
      <c r="T470" s="8" t="str">
        <f t="shared" si="110"/>
        <v/>
      </c>
      <c r="U470" s="8"/>
      <c r="V470" s="2"/>
      <c r="W470" s="13" t="e">
        <f>IF(F470="","",IF(F470-VLOOKUP($A462,AWstandards,VLOOKUP(D470,Age,2,FALSE),FALSE)&gt;0,"","aw"))</f>
        <v>#N/A</v>
      </c>
    </row>
    <row r="471" spans="1:23" hidden="1" x14ac:dyDescent="0.25">
      <c r="A471" s="58"/>
      <c r="B471" s="33">
        <v>9</v>
      </c>
      <c r="C471" s="41" t="str">
        <f t="shared" si="108"/>
        <v/>
      </c>
      <c r="D471" s="41" t="str">
        <f>IF(A471="","",VLOOKUP($A462,IF(LEN(A471)=2,F15B,F15A),VLOOKUP(LEFT(A471,1),Fteams,7,FALSE),FALSE))</f>
        <v/>
      </c>
      <c r="E471" s="41" t="str">
        <f t="shared" si="109"/>
        <v/>
      </c>
      <c r="F471" s="59"/>
      <c r="G471" s="60">
        <v>3</v>
      </c>
      <c r="H471" s="24"/>
      <c r="I471" s="8" t="str">
        <f t="shared" si="110"/>
        <v/>
      </c>
      <c r="J471" s="8" t="str">
        <f t="shared" si="110"/>
        <v/>
      </c>
      <c r="K471" s="8" t="str">
        <f t="shared" si="110"/>
        <v/>
      </c>
      <c r="L471" s="8" t="str">
        <f t="shared" si="110"/>
        <v/>
      </c>
      <c r="M471" s="8" t="str">
        <f t="shared" si="110"/>
        <v/>
      </c>
      <c r="N471" s="8" t="str">
        <f t="shared" si="110"/>
        <v/>
      </c>
      <c r="O471" s="8" t="str">
        <f t="shared" si="110"/>
        <v/>
      </c>
      <c r="P471" s="8" t="str">
        <f t="shared" si="110"/>
        <v/>
      </c>
      <c r="Q471" s="8" t="str">
        <f t="shared" si="110"/>
        <v/>
      </c>
      <c r="R471" s="8" t="str">
        <f t="shared" si="110"/>
        <v/>
      </c>
      <c r="S471" s="8" t="str">
        <f t="shared" si="110"/>
        <v/>
      </c>
      <c r="T471" s="8" t="str">
        <f t="shared" si="110"/>
        <v/>
      </c>
      <c r="U471" s="8"/>
      <c r="V471" s="2"/>
      <c r="W471" s="13" t="str">
        <f>IF(F471="","",IF(F471-VLOOKUP($A462,AWstandards,VLOOKUP(D471,Age,2,FALSE),FALSE)&gt;0,"","aw"))</f>
        <v/>
      </c>
    </row>
    <row r="472" spans="1:23" hidden="1" x14ac:dyDescent="0.25">
      <c r="A472" s="58"/>
      <c r="B472" s="33">
        <v>10</v>
      </c>
      <c r="C472" s="41" t="str">
        <f t="shared" si="108"/>
        <v/>
      </c>
      <c r="D472" s="41" t="str">
        <f>IF(A472="","",VLOOKUP($A462,IF(LEN(A472)=2,F15B,F15A),VLOOKUP(LEFT(A472,1),Fteams,7,FALSE),FALSE))</f>
        <v/>
      </c>
      <c r="E472" s="41" t="str">
        <f t="shared" si="109"/>
        <v/>
      </c>
      <c r="F472" s="59"/>
      <c r="G472" s="60">
        <v>2</v>
      </c>
      <c r="H472" s="24"/>
      <c r="I472" s="8" t="str">
        <f t="shared" si="110"/>
        <v/>
      </c>
      <c r="J472" s="8" t="str">
        <f t="shared" si="110"/>
        <v/>
      </c>
      <c r="K472" s="8" t="str">
        <f t="shared" si="110"/>
        <v/>
      </c>
      <c r="L472" s="8" t="str">
        <f t="shared" si="110"/>
        <v/>
      </c>
      <c r="M472" s="8" t="str">
        <f t="shared" si="110"/>
        <v/>
      </c>
      <c r="N472" s="8" t="str">
        <f t="shared" si="110"/>
        <v/>
      </c>
      <c r="O472" s="8" t="str">
        <f t="shared" si="110"/>
        <v/>
      </c>
      <c r="P472" s="8" t="str">
        <f t="shared" si="110"/>
        <v/>
      </c>
      <c r="Q472" s="8" t="str">
        <f t="shared" si="110"/>
        <v/>
      </c>
      <c r="R472" s="8" t="str">
        <f t="shared" si="110"/>
        <v/>
      </c>
      <c r="S472" s="8" t="str">
        <f t="shared" si="110"/>
        <v/>
      </c>
      <c r="T472" s="8" t="str">
        <f t="shared" si="110"/>
        <v/>
      </c>
      <c r="U472" s="8"/>
      <c r="V472" s="2"/>
      <c r="W472" s="13" t="str">
        <f>IF(F472="","",IF(F472-VLOOKUP($A462,AWstandards,VLOOKUP(D472,Age,2,FALSE),FALSE)&gt;0,"","aw"))</f>
        <v/>
      </c>
    </row>
    <row r="473" spans="1:23" hidden="1" x14ac:dyDescent="0.25">
      <c r="A473" s="58"/>
      <c r="B473" s="33">
        <v>11</v>
      </c>
      <c r="C473" s="41" t="str">
        <f t="shared" si="108"/>
        <v/>
      </c>
      <c r="D473" s="41" t="str">
        <f>IF(A473="","",VLOOKUP($A462,IF(LEN(A473)=2,F15B,F15A),VLOOKUP(LEFT(A473,1),Fteams,7,FALSE),FALSE))</f>
        <v/>
      </c>
      <c r="E473" s="41" t="str">
        <f t="shared" si="109"/>
        <v/>
      </c>
      <c r="F473" s="59"/>
      <c r="G473" s="60">
        <v>1</v>
      </c>
      <c r="H473" s="24"/>
      <c r="I473" s="8" t="str">
        <f t="shared" si="110"/>
        <v/>
      </c>
      <c r="J473" s="8" t="str">
        <f t="shared" si="110"/>
        <v/>
      </c>
      <c r="K473" s="8" t="str">
        <f t="shared" si="110"/>
        <v/>
      </c>
      <c r="L473" s="8" t="str">
        <f t="shared" si="110"/>
        <v/>
      </c>
      <c r="M473" s="8" t="str">
        <f t="shared" si="110"/>
        <v/>
      </c>
      <c r="N473" s="8" t="str">
        <f t="shared" si="110"/>
        <v/>
      </c>
      <c r="O473" s="8" t="str">
        <f t="shared" si="110"/>
        <v/>
      </c>
      <c r="P473" s="8" t="str">
        <f t="shared" si="110"/>
        <v/>
      </c>
      <c r="Q473" s="8" t="str">
        <f t="shared" si="110"/>
        <v/>
      </c>
      <c r="R473" s="8" t="str">
        <f t="shared" si="110"/>
        <v/>
      </c>
      <c r="S473" s="8" t="str">
        <f t="shared" si="110"/>
        <v/>
      </c>
      <c r="T473" s="8" t="str">
        <f t="shared" si="110"/>
        <v/>
      </c>
      <c r="U473" s="8"/>
      <c r="V473" s="2"/>
      <c r="W473" s="13" t="str">
        <f>IF(F473="","",IF(F473-VLOOKUP($A462,AWstandards,VLOOKUP(D473,Age,2,FALSE),FALSE)&gt;0,"","aw"))</f>
        <v/>
      </c>
    </row>
    <row r="474" spans="1:23" hidden="1" x14ac:dyDescent="0.25">
      <c r="A474" s="58"/>
      <c r="B474" s="33">
        <v>12</v>
      </c>
      <c r="C474" s="41" t="str">
        <f t="shared" si="108"/>
        <v/>
      </c>
      <c r="D474" s="41" t="str">
        <f>IF(A474="","",VLOOKUP($A462,IF(LEN(A474)=2,F15B,F15A),VLOOKUP(LEFT(A474,1),Fteams,7,FALSE),FALSE))</f>
        <v/>
      </c>
      <c r="E474" s="41" t="str">
        <f t="shared" si="109"/>
        <v/>
      </c>
      <c r="F474" s="59"/>
      <c r="G474" s="60">
        <f>IF(Dec!$G$2-11&lt;0,0,Dec!$G$2-11)</f>
        <v>0</v>
      </c>
      <c r="H474" s="24"/>
      <c r="I474" s="8" t="str">
        <f t="shared" si="110"/>
        <v/>
      </c>
      <c r="J474" s="8" t="str">
        <f t="shared" si="110"/>
        <v/>
      </c>
      <c r="K474" s="8" t="str">
        <f t="shared" si="110"/>
        <v/>
      </c>
      <c r="L474" s="8" t="str">
        <f t="shared" si="110"/>
        <v/>
      </c>
      <c r="M474" s="8" t="str">
        <f t="shared" si="110"/>
        <v/>
      </c>
      <c r="N474" s="8" t="str">
        <f t="shared" si="110"/>
        <v/>
      </c>
      <c r="O474" s="8" t="str">
        <f t="shared" si="110"/>
        <v/>
      </c>
      <c r="P474" s="8" t="str">
        <f t="shared" si="110"/>
        <v/>
      </c>
      <c r="Q474" s="8" t="str">
        <f t="shared" si="110"/>
        <v/>
      </c>
      <c r="R474" s="8" t="str">
        <f t="shared" si="110"/>
        <v/>
      </c>
      <c r="S474" s="8" t="str">
        <f t="shared" si="110"/>
        <v/>
      </c>
      <c r="T474" s="8" t="str">
        <f t="shared" si="110"/>
        <v/>
      </c>
      <c r="U474" s="8">
        <f>(Dec!$G$2+1)*Dec!$G$2/2-SUM(I463:T474)</f>
        <v>6</v>
      </c>
      <c r="V474" s="2"/>
      <c r="W474" s="13" t="str">
        <f>IF(F474="","",IF(F474-VLOOKUP($A462,AWstandards,VLOOKUP(D474,Age,2,FALSE),FALSE)&gt;0,"","aw"))</f>
        <v/>
      </c>
    </row>
    <row r="475" spans="1:23" ht="13" x14ac:dyDescent="0.3">
      <c r="A475" s="15">
        <v>800</v>
      </c>
      <c r="B475" s="29"/>
      <c r="C475" s="42" t="s">
        <v>131</v>
      </c>
      <c r="D475" s="4"/>
      <c r="E475" s="13"/>
      <c r="F475" s="19"/>
      <c r="G475" s="27"/>
      <c r="H475" s="24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2" t="s">
        <v>112</v>
      </c>
      <c r="W475" s="2"/>
    </row>
    <row r="476" spans="1:23" x14ac:dyDescent="0.25">
      <c r="A476" s="58" t="s">
        <v>520</v>
      </c>
      <c r="B476" s="33">
        <v>1</v>
      </c>
      <c r="C476" s="41" t="str">
        <f t="shared" ref="C476:C487" si="111">IF(A476="","",VLOOKUP($A$475,IF(LEN(A476)=2,F15B,F15A),VLOOKUP(LEFT(A476,1),Fteams,6,FALSE),FALSE))</f>
        <v xml:space="preserve">Florence Tewkesbury </v>
      </c>
      <c r="D476" s="41">
        <f>IF(A476="","",VLOOKUP($A475,IF(LEN(A476)=2,F15B,F15A),VLOOKUP(LEFT(A476,1),Fteams,7,FALSE),FALSE))</f>
        <v>0</v>
      </c>
      <c r="E476" s="41" t="str">
        <f t="shared" ref="E476:E488" si="112">IF(A476="","",VLOOKUP(LEFT(A476,1),Fteams,2,FALSE))</f>
        <v>HYAC</v>
      </c>
      <c r="F476" s="59" t="s">
        <v>545</v>
      </c>
      <c r="G476" s="60">
        <v>11</v>
      </c>
      <c r="H476" s="24"/>
      <c r="I476" s="8">
        <f t="shared" ref="I476:T492" si="113">IF($A476="","",IF(LEFT($A476,1)=I$19,$G476,""))</f>
        <v>11</v>
      </c>
      <c r="J476" s="8" t="str">
        <f t="shared" si="113"/>
        <v/>
      </c>
      <c r="K476" s="8" t="str">
        <f t="shared" si="113"/>
        <v/>
      </c>
      <c r="L476" s="8" t="str">
        <f t="shared" si="113"/>
        <v/>
      </c>
      <c r="M476" s="8" t="str">
        <f t="shared" si="113"/>
        <v/>
      </c>
      <c r="N476" s="8" t="str">
        <f t="shared" si="113"/>
        <v/>
      </c>
      <c r="O476" s="8" t="str">
        <f t="shared" si="113"/>
        <v/>
      </c>
      <c r="P476" s="8" t="str">
        <f t="shared" si="113"/>
        <v/>
      </c>
      <c r="Q476" s="8" t="str">
        <f t="shared" si="113"/>
        <v/>
      </c>
      <c r="R476" s="8" t="str">
        <f t="shared" si="113"/>
        <v/>
      </c>
      <c r="S476" s="8" t="str">
        <f t="shared" si="113"/>
        <v/>
      </c>
      <c r="T476" s="8" t="str">
        <f t="shared" si="113"/>
        <v/>
      </c>
      <c r="U476" s="8"/>
      <c r="V476" s="2"/>
      <c r="W476" s="13" t="e">
        <f>IF(F476="","",IF(F476-VLOOKUP($A475,AWstandards,VLOOKUP(D476,Age,2,FALSE),FALSE)&gt;0,"","aw"))</f>
        <v>#N/A</v>
      </c>
    </row>
    <row r="477" spans="1:23" x14ac:dyDescent="0.25">
      <c r="A477" s="58" t="s">
        <v>451</v>
      </c>
      <c r="B477" s="33">
        <v>2</v>
      </c>
      <c r="C477" s="41" t="str">
        <f t="shared" si="111"/>
        <v>Izzy Docwra</v>
      </c>
      <c r="D477" s="41">
        <f>IF(A477="","",VLOOKUP($A475,IF(LEN(A477)=2,F15B,F15A),VLOOKUP(LEFT(A477,1),Fteams,7,FALSE),FALSE))</f>
        <v>0</v>
      </c>
      <c r="E477" s="41" t="str">
        <f t="shared" si="112"/>
        <v>Lewes</v>
      </c>
      <c r="F477" s="59" t="s">
        <v>546</v>
      </c>
      <c r="G477" s="60">
        <v>10</v>
      </c>
      <c r="H477" s="24"/>
      <c r="I477" s="8" t="str">
        <f t="shared" si="113"/>
        <v/>
      </c>
      <c r="J477" s="8" t="str">
        <f t="shared" si="113"/>
        <v/>
      </c>
      <c r="K477" s="8" t="str">
        <f t="shared" si="113"/>
        <v/>
      </c>
      <c r="L477" s="8" t="str">
        <f t="shared" si="113"/>
        <v/>
      </c>
      <c r="M477" s="8" t="str">
        <f t="shared" si="113"/>
        <v/>
      </c>
      <c r="N477" s="8" t="str">
        <f t="shared" si="113"/>
        <v/>
      </c>
      <c r="O477" s="8">
        <f t="shared" si="113"/>
        <v>10</v>
      </c>
      <c r="P477" s="8" t="str">
        <f t="shared" si="113"/>
        <v/>
      </c>
      <c r="Q477" s="8" t="str">
        <f t="shared" si="113"/>
        <v/>
      </c>
      <c r="R477" s="8" t="str">
        <f t="shared" si="113"/>
        <v/>
      </c>
      <c r="S477" s="8" t="str">
        <f t="shared" si="113"/>
        <v/>
      </c>
      <c r="T477" s="8" t="str">
        <f t="shared" si="113"/>
        <v/>
      </c>
      <c r="U477" s="8"/>
      <c r="V477" s="2"/>
      <c r="W477" s="13" t="e">
        <f>IF(F477="","",IF(F477-VLOOKUP($A475,AWstandards,VLOOKUP(D477,Age,2,FALSE),FALSE)&gt;0,"","aw"))</f>
        <v>#N/A</v>
      </c>
    </row>
    <row r="478" spans="1:23" x14ac:dyDescent="0.25">
      <c r="A478" s="58" t="s">
        <v>435</v>
      </c>
      <c r="B478" s="33" t="s">
        <v>101</v>
      </c>
      <c r="C478" s="41" t="str">
        <f t="shared" ref="C478" si="114">IF(A478="","",VLOOKUP($A$475,IF(LEN(A478)=2,F15B,F15A),VLOOKUP(LEFT(A478,1),Fteams,6,FALSE),FALSE))</f>
        <v>Evie Grobel</v>
      </c>
      <c r="D478" s="41" t="e">
        <f>IF(A478="","",VLOOKUP($A474,IF(LEN(A478)=2,F15B,F15A),VLOOKUP(LEFT(A478,1),Fteams,7,FALSE),FALSE))</f>
        <v>#N/A</v>
      </c>
      <c r="E478" s="41" t="str">
        <f t="shared" ref="E478" si="115">IF(A478="","",VLOOKUP(LEFT(A478,1),Fteams,2,FALSE))</f>
        <v>Crawley</v>
      </c>
      <c r="F478" s="59" t="s">
        <v>547</v>
      </c>
      <c r="G478" s="60">
        <v>9</v>
      </c>
      <c r="H478" s="24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2"/>
      <c r="W478" s="13"/>
    </row>
    <row r="479" spans="1:23" x14ac:dyDescent="0.25">
      <c r="A479" s="58" t="s">
        <v>450</v>
      </c>
      <c r="B479" s="33" t="s">
        <v>102</v>
      </c>
      <c r="C479" s="41" t="s">
        <v>768</v>
      </c>
      <c r="D479" s="41">
        <f>IF(A479="","",VLOOKUP($A475,IF(LEN(A479)=2,F15B,F15A),VLOOKUP(LEFT(A479,1),Fteams,7,FALSE),FALSE))</f>
        <v>0</v>
      </c>
      <c r="E479" s="41" t="str">
        <f t="shared" si="112"/>
        <v>Brighton &amp; Hove</v>
      </c>
      <c r="F479" s="59" t="s">
        <v>767</v>
      </c>
      <c r="G479" s="60">
        <v>8</v>
      </c>
      <c r="H479" s="24"/>
      <c r="I479" s="8" t="str">
        <f t="shared" si="113"/>
        <v/>
      </c>
      <c r="J479" s="8">
        <f t="shared" si="113"/>
        <v>8</v>
      </c>
      <c r="K479" s="8" t="str">
        <f t="shared" si="113"/>
        <v/>
      </c>
      <c r="L479" s="8" t="str">
        <f t="shared" si="113"/>
        <v/>
      </c>
      <c r="M479" s="8" t="str">
        <f t="shared" si="113"/>
        <v/>
      </c>
      <c r="N479" s="8" t="str">
        <f t="shared" si="113"/>
        <v/>
      </c>
      <c r="O479" s="8" t="str">
        <f t="shared" si="113"/>
        <v/>
      </c>
      <c r="P479" s="8" t="str">
        <f t="shared" si="113"/>
        <v/>
      </c>
      <c r="Q479" s="8" t="str">
        <f t="shared" si="113"/>
        <v/>
      </c>
      <c r="R479" s="8" t="str">
        <f t="shared" si="113"/>
        <v/>
      </c>
      <c r="S479" s="8" t="str">
        <f t="shared" si="113"/>
        <v/>
      </c>
      <c r="T479" s="8" t="str">
        <f t="shared" si="113"/>
        <v/>
      </c>
      <c r="U479" s="8"/>
      <c r="V479" s="2"/>
      <c r="W479" s="13" t="e">
        <f>IF(F479="","",IF(F479-VLOOKUP($A475,AWstandards,VLOOKUP(D479,Age,2,FALSE),FALSE)&gt;0,"","aw"))</f>
        <v>#VALUE!</v>
      </c>
    </row>
    <row r="480" spans="1:23" hidden="1" x14ac:dyDescent="0.25">
      <c r="A480" s="58"/>
      <c r="B480" s="33">
        <v>4</v>
      </c>
      <c r="C480" s="41" t="str">
        <f t="shared" si="111"/>
        <v/>
      </c>
      <c r="D480" s="41" t="str">
        <f>IF(A480="","",VLOOKUP($A475,IF(LEN(A480)=2,F15B,F15A),VLOOKUP(LEFT(A480,1),Fteams,7,FALSE),FALSE))</f>
        <v/>
      </c>
      <c r="E480" s="41" t="str">
        <f t="shared" si="112"/>
        <v/>
      </c>
      <c r="F480" s="59"/>
      <c r="G480" s="60">
        <v>8</v>
      </c>
      <c r="H480" s="24"/>
      <c r="I480" s="8" t="str">
        <f t="shared" si="113"/>
        <v/>
      </c>
      <c r="J480" s="8" t="str">
        <f t="shared" si="113"/>
        <v/>
      </c>
      <c r="K480" s="8" t="str">
        <f t="shared" si="113"/>
        <v/>
      </c>
      <c r="L480" s="8" t="str">
        <f t="shared" si="113"/>
        <v/>
      </c>
      <c r="M480" s="8" t="str">
        <f t="shared" si="113"/>
        <v/>
      </c>
      <c r="N480" s="8" t="str">
        <f t="shared" si="113"/>
        <v/>
      </c>
      <c r="O480" s="8" t="str">
        <f t="shared" si="113"/>
        <v/>
      </c>
      <c r="P480" s="8" t="str">
        <f t="shared" si="113"/>
        <v/>
      </c>
      <c r="Q480" s="8" t="str">
        <f t="shared" si="113"/>
        <v/>
      </c>
      <c r="R480" s="8" t="str">
        <f t="shared" si="113"/>
        <v/>
      </c>
      <c r="S480" s="8" t="str">
        <f t="shared" si="113"/>
        <v/>
      </c>
      <c r="T480" s="8" t="str">
        <f t="shared" si="113"/>
        <v/>
      </c>
      <c r="U480" s="8"/>
      <c r="V480" s="2"/>
      <c r="W480" s="13" t="str">
        <f>IF(F480="","",IF(F480-VLOOKUP($A475,AWstandards,VLOOKUP(D480,Age,2,FALSE),FALSE)&gt;0,"","aw"))</f>
        <v/>
      </c>
    </row>
    <row r="481" spans="1:23" hidden="1" x14ac:dyDescent="0.25">
      <c r="A481" s="58"/>
      <c r="B481" s="33">
        <v>5</v>
      </c>
      <c r="C481" s="41" t="str">
        <f t="shared" si="111"/>
        <v/>
      </c>
      <c r="D481" s="41" t="str">
        <f>IF(A481="","",VLOOKUP($A475,IF(LEN(A481)=2,F15B,F15A),VLOOKUP(LEFT(A481,1),Fteams,7,FALSE),FALSE))</f>
        <v/>
      </c>
      <c r="E481" s="41" t="str">
        <f t="shared" si="112"/>
        <v/>
      </c>
      <c r="F481" s="59"/>
      <c r="G481" s="60">
        <v>7</v>
      </c>
      <c r="H481" s="24"/>
      <c r="I481" s="8" t="str">
        <f t="shared" si="113"/>
        <v/>
      </c>
      <c r="J481" s="8" t="str">
        <f t="shared" si="113"/>
        <v/>
      </c>
      <c r="K481" s="8" t="str">
        <f t="shared" si="113"/>
        <v/>
      </c>
      <c r="L481" s="8" t="str">
        <f t="shared" si="113"/>
        <v/>
      </c>
      <c r="M481" s="8" t="str">
        <f t="shared" si="113"/>
        <v/>
      </c>
      <c r="N481" s="8" t="str">
        <f t="shared" si="113"/>
        <v/>
      </c>
      <c r="O481" s="8" t="str">
        <f t="shared" si="113"/>
        <v/>
      </c>
      <c r="P481" s="8" t="str">
        <f t="shared" si="113"/>
        <v/>
      </c>
      <c r="Q481" s="8" t="str">
        <f t="shared" si="113"/>
        <v/>
      </c>
      <c r="R481" s="8" t="str">
        <f t="shared" si="113"/>
        <v/>
      </c>
      <c r="S481" s="8" t="str">
        <f t="shared" si="113"/>
        <v/>
      </c>
      <c r="T481" s="8" t="str">
        <f t="shared" si="113"/>
        <v/>
      </c>
      <c r="U481" s="8"/>
      <c r="V481" s="2"/>
      <c r="W481" s="13" t="str">
        <f>IF(F481="","",IF(F481-VLOOKUP($A475,AWstandards,VLOOKUP(D481,Age,2,FALSE),FALSE)&gt;0,"","aw"))</f>
        <v/>
      </c>
    </row>
    <row r="482" spans="1:23" hidden="1" x14ac:dyDescent="0.25">
      <c r="A482" s="58"/>
      <c r="B482" s="33">
        <v>6</v>
      </c>
      <c r="C482" s="41" t="str">
        <f t="shared" si="111"/>
        <v/>
      </c>
      <c r="D482" s="41" t="str">
        <f>IF(A482="","",VLOOKUP($A475,IF(LEN(A482)=2,F15B,F15A),VLOOKUP(LEFT(A482,1),Fteams,7,FALSE),FALSE))</f>
        <v/>
      </c>
      <c r="E482" s="41" t="str">
        <f t="shared" si="112"/>
        <v/>
      </c>
      <c r="F482" s="59"/>
      <c r="G482" s="60">
        <v>6</v>
      </c>
      <c r="H482" s="24"/>
      <c r="I482" s="8" t="str">
        <f t="shared" si="113"/>
        <v/>
      </c>
      <c r="J482" s="8" t="str">
        <f t="shared" si="113"/>
        <v/>
      </c>
      <c r="K482" s="8" t="str">
        <f t="shared" si="113"/>
        <v/>
      </c>
      <c r="L482" s="8" t="str">
        <f t="shared" si="113"/>
        <v/>
      </c>
      <c r="M482" s="8" t="str">
        <f t="shared" si="113"/>
        <v/>
      </c>
      <c r="N482" s="8" t="str">
        <f t="shared" si="113"/>
        <v/>
      </c>
      <c r="O482" s="8" t="str">
        <f t="shared" si="113"/>
        <v/>
      </c>
      <c r="P482" s="8" t="str">
        <f t="shared" si="113"/>
        <v/>
      </c>
      <c r="Q482" s="8" t="str">
        <f t="shared" si="113"/>
        <v/>
      </c>
      <c r="R482" s="8" t="str">
        <f t="shared" si="113"/>
        <v/>
      </c>
      <c r="S482" s="8" t="str">
        <f t="shared" si="113"/>
        <v/>
      </c>
      <c r="T482" s="8" t="str">
        <f t="shared" si="113"/>
        <v/>
      </c>
      <c r="U482" s="8"/>
      <c r="V482" s="2"/>
      <c r="W482" s="13" t="str">
        <f>IF(F482="","",IF(F482-VLOOKUP($A475,AWstandards,VLOOKUP(D482,Age,2,FALSE),FALSE)&gt;0,"","aw"))</f>
        <v/>
      </c>
    </row>
    <row r="483" spans="1:23" hidden="1" x14ac:dyDescent="0.25">
      <c r="A483" s="58"/>
      <c r="B483" s="33">
        <v>7</v>
      </c>
      <c r="C483" s="41" t="str">
        <f t="shared" si="111"/>
        <v/>
      </c>
      <c r="D483" s="41" t="str">
        <f>IF(A483="","",VLOOKUP($A475,IF(LEN(A483)=2,F15B,F15A),VLOOKUP(LEFT(A483,1),Fteams,7,FALSE),FALSE))</f>
        <v/>
      </c>
      <c r="E483" s="41" t="str">
        <f t="shared" si="112"/>
        <v/>
      </c>
      <c r="F483" s="59"/>
      <c r="G483" s="60">
        <v>5</v>
      </c>
      <c r="H483" s="24"/>
      <c r="I483" s="8" t="str">
        <f t="shared" si="113"/>
        <v/>
      </c>
      <c r="J483" s="8" t="str">
        <f t="shared" si="113"/>
        <v/>
      </c>
      <c r="K483" s="8" t="str">
        <f t="shared" si="113"/>
        <v/>
      </c>
      <c r="L483" s="8" t="str">
        <f t="shared" si="113"/>
        <v/>
      </c>
      <c r="M483" s="8" t="str">
        <f t="shared" si="113"/>
        <v/>
      </c>
      <c r="N483" s="8" t="str">
        <f t="shared" si="113"/>
        <v/>
      </c>
      <c r="O483" s="8" t="str">
        <f t="shared" si="113"/>
        <v/>
      </c>
      <c r="P483" s="8" t="str">
        <f t="shared" si="113"/>
        <v/>
      </c>
      <c r="Q483" s="8" t="str">
        <f t="shared" si="113"/>
        <v/>
      </c>
      <c r="R483" s="8" t="str">
        <f t="shared" si="113"/>
        <v/>
      </c>
      <c r="S483" s="8" t="str">
        <f t="shared" si="113"/>
        <v/>
      </c>
      <c r="T483" s="8" t="str">
        <f t="shared" si="113"/>
        <v/>
      </c>
      <c r="U483" s="8"/>
      <c r="V483" s="2"/>
      <c r="W483" s="13" t="str">
        <f>IF(F483="","",IF(F483-VLOOKUP($A475,AWstandards,VLOOKUP(D483,Age,2,FALSE),FALSE)&gt;0,"","aw"))</f>
        <v/>
      </c>
    </row>
    <row r="484" spans="1:23" hidden="1" x14ac:dyDescent="0.25">
      <c r="A484" s="58"/>
      <c r="B484" s="33">
        <v>8</v>
      </c>
      <c r="C484" s="41" t="str">
        <f t="shared" si="111"/>
        <v/>
      </c>
      <c r="D484" s="41" t="str">
        <f>IF(A484="","",VLOOKUP($A475,IF(LEN(A484)=2,F15B,F15A),VLOOKUP(LEFT(A484,1),Fteams,7,FALSE),FALSE))</f>
        <v/>
      </c>
      <c r="E484" s="41" t="str">
        <f t="shared" si="112"/>
        <v/>
      </c>
      <c r="F484" s="59"/>
      <c r="G484" s="60">
        <v>4</v>
      </c>
      <c r="H484" s="24"/>
      <c r="I484" s="8" t="str">
        <f t="shared" si="113"/>
        <v/>
      </c>
      <c r="J484" s="8" t="str">
        <f t="shared" si="113"/>
        <v/>
      </c>
      <c r="K484" s="8" t="str">
        <f t="shared" si="113"/>
        <v/>
      </c>
      <c r="L484" s="8" t="str">
        <f t="shared" si="113"/>
        <v/>
      </c>
      <c r="M484" s="8" t="str">
        <f t="shared" si="113"/>
        <v/>
      </c>
      <c r="N484" s="8" t="str">
        <f t="shared" si="113"/>
        <v/>
      </c>
      <c r="O484" s="8" t="str">
        <f t="shared" si="113"/>
        <v/>
      </c>
      <c r="P484" s="8" t="str">
        <f t="shared" si="113"/>
        <v/>
      </c>
      <c r="Q484" s="8" t="str">
        <f t="shared" si="113"/>
        <v/>
      </c>
      <c r="R484" s="8" t="str">
        <f t="shared" si="113"/>
        <v/>
      </c>
      <c r="S484" s="8" t="str">
        <f t="shared" si="113"/>
        <v/>
      </c>
      <c r="T484" s="8" t="str">
        <f t="shared" si="113"/>
        <v/>
      </c>
      <c r="U484" s="8"/>
      <c r="V484" s="2"/>
      <c r="W484" s="13" t="str">
        <f>IF(F484="","",IF(F484-VLOOKUP($A475,AWstandards,VLOOKUP(D484,Age,2,FALSE),FALSE)&gt;0,"","aw"))</f>
        <v/>
      </c>
    </row>
    <row r="485" spans="1:23" hidden="1" x14ac:dyDescent="0.25">
      <c r="A485" s="58"/>
      <c r="B485" s="33">
        <v>9</v>
      </c>
      <c r="C485" s="41" t="str">
        <f t="shared" si="111"/>
        <v/>
      </c>
      <c r="D485" s="41" t="str">
        <f>IF(A485="","",VLOOKUP($A475,IF(LEN(A485)=2,F15B,F15A),VLOOKUP(LEFT(A485,1),Fteams,7,FALSE),FALSE))</f>
        <v/>
      </c>
      <c r="E485" s="41" t="str">
        <f t="shared" si="112"/>
        <v/>
      </c>
      <c r="F485" s="59"/>
      <c r="G485" s="60">
        <v>3</v>
      </c>
      <c r="H485" s="24"/>
      <c r="I485" s="8" t="str">
        <f t="shared" si="113"/>
        <v/>
      </c>
      <c r="J485" s="8" t="str">
        <f t="shared" si="113"/>
        <v/>
      </c>
      <c r="K485" s="8" t="str">
        <f t="shared" si="113"/>
        <v/>
      </c>
      <c r="L485" s="8" t="str">
        <f t="shared" si="113"/>
        <v/>
      </c>
      <c r="M485" s="8" t="str">
        <f t="shared" si="113"/>
        <v/>
      </c>
      <c r="N485" s="8" t="str">
        <f t="shared" si="113"/>
        <v/>
      </c>
      <c r="O485" s="8" t="str">
        <f t="shared" si="113"/>
        <v/>
      </c>
      <c r="P485" s="8" t="str">
        <f t="shared" si="113"/>
        <v/>
      </c>
      <c r="Q485" s="8" t="str">
        <f t="shared" si="113"/>
        <v/>
      </c>
      <c r="R485" s="8" t="str">
        <f t="shared" si="113"/>
        <v/>
      </c>
      <c r="S485" s="8" t="str">
        <f t="shared" si="113"/>
        <v/>
      </c>
      <c r="T485" s="8" t="str">
        <f t="shared" si="113"/>
        <v/>
      </c>
      <c r="U485" s="8"/>
      <c r="V485" s="2"/>
      <c r="W485" s="13" t="str">
        <f>IF(F485="","",IF(F485-VLOOKUP($A475,AWstandards,VLOOKUP(D485,Age,2,FALSE),FALSE)&gt;0,"","aw"))</f>
        <v/>
      </c>
    </row>
    <row r="486" spans="1:23" hidden="1" x14ac:dyDescent="0.25">
      <c r="A486" s="58"/>
      <c r="B486" s="33">
        <v>10</v>
      </c>
      <c r="C486" s="41" t="str">
        <f t="shared" si="111"/>
        <v/>
      </c>
      <c r="D486" s="41" t="str">
        <f>IF(A486="","",VLOOKUP($A475,IF(LEN(A486)=2,F15B,F15A),VLOOKUP(LEFT(A486,1),Fteams,7,FALSE),FALSE))</f>
        <v/>
      </c>
      <c r="E486" s="41" t="str">
        <f t="shared" si="112"/>
        <v/>
      </c>
      <c r="F486" s="59"/>
      <c r="G486" s="60">
        <v>2</v>
      </c>
      <c r="H486" s="24"/>
      <c r="I486" s="8" t="str">
        <f t="shared" si="113"/>
        <v/>
      </c>
      <c r="J486" s="8" t="str">
        <f t="shared" si="113"/>
        <v/>
      </c>
      <c r="K486" s="8" t="str">
        <f t="shared" si="113"/>
        <v/>
      </c>
      <c r="L486" s="8" t="str">
        <f t="shared" si="113"/>
        <v/>
      </c>
      <c r="M486" s="8" t="str">
        <f t="shared" si="113"/>
        <v/>
      </c>
      <c r="N486" s="8" t="str">
        <f t="shared" si="113"/>
        <v/>
      </c>
      <c r="O486" s="8" t="str">
        <f t="shared" si="113"/>
        <v/>
      </c>
      <c r="P486" s="8" t="str">
        <f t="shared" si="113"/>
        <v/>
      </c>
      <c r="Q486" s="8" t="str">
        <f t="shared" si="113"/>
        <v/>
      </c>
      <c r="R486" s="8" t="str">
        <f t="shared" si="113"/>
        <v/>
      </c>
      <c r="S486" s="8" t="str">
        <f t="shared" si="113"/>
        <v/>
      </c>
      <c r="T486" s="8" t="str">
        <f t="shared" si="113"/>
        <v/>
      </c>
      <c r="U486" s="8"/>
      <c r="V486" s="2"/>
      <c r="W486" s="13" t="str">
        <f>IF(F486="","",IF(F486-VLOOKUP($A475,AWstandards,VLOOKUP(D486,Age,2,FALSE),FALSE)&gt;0,"","aw"))</f>
        <v/>
      </c>
    </row>
    <row r="487" spans="1:23" hidden="1" x14ac:dyDescent="0.25">
      <c r="A487" s="58"/>
      <c r="B487" s="33">
        <v>11</v>
      </c>
      <c r="C487" s="41" t="str">
        <f t="shared" si="111"/>
        <v/>
      </c>
      <c r="D487" s="41" t="str">
        <f>IF(A487="","",VLOOKUP($A475,IF(LEN(A487)=2,F15B,F15A),VLOOKUP(LEFT(A487,1),Fteams,7,FALSE),FALSE))</f>
        <v/>
      </c>
      <c r="E487" s="41" t="str">
        <f t="shared" si="112"/>
        <v/>
      </c>
      <c r="F487" s="59"/>
      <c r="G487" s="60">
        <v>1</v>
      </c>
      <c r="H487" s="24"/>
      <c r="I487" s="8" t="str">
        <f t="shared" si="113"/>
        <v/>
      </c>
      <c r="J487" s="8" t="str">
        <f t="shared" si="113"/>
        <v/>
      </c>
      <c r="K487" s="8" t="str">
        <f t="shared" si="113"/>
        <v/>
      </c>
      <c r="L487" s="8" t="str">
        <f t="shared" si="113"/>
        <v/>
      </c>
      <c r="M487" s="8" t="str">
        <f t="shared" si="113"/>
        <v/>
      </c>
      <c r="N487" s="8" t="str">
        <f t="shared" si="113"/>
        <v/>
      </c>
      <c r="O487" s="8" t="str">
        <f t="shared" si="113"/>
        <v/>
      </c>
      <c r="P487" s="8" t="str">
        <f t="shared" si="113"/>
        <v/>
      </c>
      <c r="Q487" s="8" t="str">
        <f t="shared" si="113"/>
        <v/>
      </c>
      <c r="R487" s="8" t="str">
        <f t="shared" si="113"/>
        <v/>
      </c>
      <c r="S487" s="8" t="str">
        <f t="shared" si="113"/>
        <v/>
      </c>
      <c r="T487" s="8" t="str">
        <f t="shared" si="113"/>
        <v/>
      </c>
      <c r="U487" s="8"/>
      <c r="V487" s="2"/>
      <c r="W487" s="13" t="str">
        <f>IF(F487="","",IF(F487-VLOOKUP($A475,AWstandards,VLOOKUP(D487,Age,2,FALSE),FALSE)&gt;0,"","aw"))</f>
        <v/>
      </c>
    </row>
    <row r="488" spans="1:23" hidden="1" x14ac:dyDescent="0.25">
      <c r="A488" s="58"/>
      <c r="B488" s="33">
        <v>12</v>
      </c>
      <c r="C488" s="41" t="str">
        <f>IF(A488="","",VLOOKUP($A$475,IF(LEN(A488)=2,F15B,F15A),VLOOKUP(LEFT(A488,1),Fteams,6,FALSE),FALSE))</f>
        <v/>
      </c>
      <c r="D488" s="41" t="str">
        <f>IF(A488="","",VLOOKUP($A475,IF(LEN(A488)=2,F15B,F15A),VLOOKUP(LEFT(A488,1),Fteams,7,FALSE),FALSE))</f>
        <v/>
      </c>
      <c r="E488" s="41" t="str">
        <f t="shared" si="112"/>
        <v/>
      </c>
      <c r="F488" s="59"/>
      <c r="G488" s="60">
        <f>IF(Dec!$G$2-11&lt;0,0,Dec!$G$2-11)</f>
        <v>0</v>
      </c>
      <c r="H488" s="24"/>
      <c r="I488" s="8" t="str">
        <f t="shared" si="113"/>
        <v/>
      </c>
      <c r="J488" s="8" t="str">
        <f t="shared" si="113"/>
        <v/>
      </c>
      <c r="K488" s="8" t="str">
        <f t="shared" si="113"/>
        <v/>
      </c>
      <c r="L488" s="8" t="str">
        <f t="shared" si="113"/>
        <v/>
      </c>
      <c r="M488" s="8" t="str">
        <f t="shared" si="113"/>
        <v/>
      </c>
      <c r="N488" s="8" t="str">
        <f t="shared" si="113"/>
        <v/>
      </c>
      <c r="O488" s="8" t="str">
        <f t="shared" si="113"/>
        <v/>
      </c>
      <c r="P488" s="8" t="str">
        <f t="shared" si="113"/>
        <v/>
      </c>
      <c r="Q488" s="8" t="str">
        <f t="shared" si="113"/>
        <v/>
      </c>
      <c r="R488" s="8" t="str">
        <f t="shared" si="113"/>
        <v/>
      </c>
      <c r="S488" s="8" t="str">
        <f t="shared" si="113"/>
        <v/>
      </c>
      <c r="T488" s="8" t="str">
        <f t="shared" si="113"/>
        <v/>
      </c>
      <c r="U488" s="8">
        <f>(Dec!$G$2+1)*Dec!$G$2/2-SUM(I476:T488)</f>
        <v>37</v>
      </c>
      <c r="V488" s="2"/>
      <c r="W488" s="13" t="str">
        <f>IF(F488="","",IF(F488-VLOOKUP($A475,AWstandards,VLOOKUP(D488,Age,2,FALSE),FALSE)&gt;0,"","aw"))</f>
        <v/>
      </c>
    </row>
    <row r="489" spans="1:23" ht="13" x14ac:dyDescent="0.3">
      <c r="A489" s="15">
        <v>1500</v>
      </c>
      <c r="B489" s="29"/>
      <c r="C489" s="42" t="s">
        <v>132</v>
      </c>
      <c r="D489" s="13"/>
      <c r="E489" s="13"/>
      <c r="F489" s="19"/>
      <c r="G489" s="27"/>
      <c r="H489" s="24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2" t="s">
        <v>113</v>
      </c>
      <c r="W489" s="13"/>
    </row>
    <row r="490" spans="1:23" x14ac:dyDescent="0.25">
      <c r="A490" s="58" t="s">
        <v>435</v>
      </c>
      <c r="B490" s="33">
        <v>1</v>
      </c>
      <c r="C490" s="41" t="str">
        <f t="shared" ref="C490:C501" si="116">IF(A490="","",VLOOKUP($A$489,IF(LEN(A490)=2,F15B,F15A),VLOOKUP(LEFT(A490,1),Fteams,6,FALSE),FALSE))</f>
        <v>Amelie Whitehouse</v>
      </c>
      <c r="D490" s="41">
        <f>IF(A490="","",VLOOKUP($A489,IF(LEN(A490)=2,F15B,F15A),VLOOKUP(LEFT(A490,1),Fteams,7,FALSE),FALSE))</f>
        <v>0</v>
      </c>
      <c r="E490" s="41" t="str">
        <f t="shared" ref="E490:E501" si="117">IF(A490="","",VLOOKUP(LEFT(A490,1),Fteams,2,FALSE))</f>
        <v>Crawley</v>
      </c>
      <c r="F490" s="59" t="s">
        <v>623</v>
      </c>
      <c r="G490" s="60">
        <v>11</v>
      </c>
      <c r="H490" s="24"/>
      <c r="I490" s="8" t="str">
        <f t="shared" si="113"/>
        <v/>
      </c>
      <c r="J490" s="8" t="str">
        <f t="shared" si="113"/>
        <v/>
      </c>
      <c r="K490" s="8">
        <f t="shared" si="113"/>
        <v>11</v>
      </c>
      <c r="L490" s="8" t="str">
        <f t="shared" si="113"/>
        <v/>
      </c>
      <c r="M490" s="8" t="str">
        <f t="shared" si="113"/>
        <v/>
      </c>
      <c r="N490" s="8" t="str">
        <f t="shared" si="113"/>
        <v/>
      </c>
      <c r="O490" s="8" t="str">
        <f t="shared" si="113"/>
        <v/>
      </c>
      <c r="P490" s="8" t="str">
        <f t="shared" si="113"/>
        <v/>
      </c>
      <c r="Q490" s="8" t="str">
        <f t="shared" si="113"/>
        <v/>
      </c>
      <c r="R490" s="8" t="str">
        <f t="shared" si="113"/>
        <v/>
      </c>
      <c r="S490" s="8" t="str">
        <f t="shared" si="113"/>
        <v/>
      </c>
      <c r="T490" s="8" t="str">
        <f t="shared" si="113"/>
        <v/>
      </c>
      <c r="U490" s="8"/>
      <c r="V490" s="2"/>
      <c r="W490" s="13"/>
    </row>
    <row r="491" spans="1:23" x14ac:dyDescent="0.25">
      <c r="A491" s="58" t="s">
        <v>441</v>
      </c>
      <c r="B491" s="33">
        <v>2</v>
      </c>
      <c r="C491" s="41" t="str">
        <f t="shared" si="116"/>
        <v>Hannah Mervyn-Thomas</v>
      </c>
      <c r="D491" s="41">
        <f>IF(A491="","",VLOOKUP($A489,IF(LEN(A491)=2,F15B,F15A),VLOOKUP(LEFT(A491,1),Fteams,7,FALSE),FALSE))</f>
        <v>0</v>
      </c>
      <c r="E491" s="41" t="str">
        <f t="shared" si="117"/>
        <v>Brighton &amp; Hove</v>
      </c>
      <c r="F491" s="59" t="s">
        <v>624</v>
      </c>
      <c r="G491" s="60">
        <v>10</v>
      </c>
      <c r="H491" s="24"/>
      <c r="I491" s="8" t="str">
        <f t="shared" si="113"/>
        <v/>
      </c>
      <c r="J491" s="8">
        <f t="shared" si="113"/>
        <v>10</v>
      </c>
      <c r="K491" s="8" t="str">
        <f t="shared" si="113"/>
        <v/>
      </c>
      <c r="L491" s="8" t="str">
        <f t="shared" si="113"/>
        <v/>
      </c>
      <c r="M491" s="8" t="str">
        <f t="shared" si="113"/>
        <v/>
      </c>
      <c r="N491" s="8" t="str">
        <f t="shared" si="113"/>
        <v/>
      </c>
      <c r="O491" s="8" t="str">
        <f t="shared" si="113"/>
        <v/>
      </c>
      <c r="P491" s="8" t="str">
        <f t="shared" si="113"/>
        <v/>
      </c>
      <c r="Q491" s="8" t="str">
        <f t="shared" si="113"/>
        <v/>
      </c>
      <c r="R491" s="8" t="str">
        <f t="shared" si="113"/>
        <v/>
      </c>
      <c r="S491" s="8" t="str">
        <f t="shared" si="113"/>
        <v/>
      </c>
      <c r="T491" s="8" t="str">
        <f t="shared" si="113"/>
        <v/>
      </c>
      <c r="U491" s="8"/>
      <c r="V491" s="2"/>
      <c r="W491" s="13"/>
    </row>
    <row r="492" spans="1:23" x14ac:dyDescent="0.25">
      <c r="A492" s="58" t="s">
        <v>475</v>
      </c>
      <c r="B492" s="33">
        <v>3</v>
      </c>
      <c r="C492" s="41" t="str">
        <f t="shared" si="116"/>
        <v>Kitty Morgan</v>
      </c>
      <c r="D492" s="41">
        <f>IF(A492="","",VLOOKUP($A489,IF(LEN(A492)=2,F15B,F15A),VLOOKUP(LEFT(A492,1),Fteams,7,FALSE),FALSE))</f>
        <v>0</v>
      </c>
      <c r="E492" s="41" t="str">
        <f t="shared" si="117"/>
        <v>HYAC</v>
      </c>
      <c r="F492" s="59" t="s">
        <v>625</v>
      </c>
      <c r="G492" s="60">
        <v>9</v>
      </c>
      <c r="H492" s="24"/>
      <c r="I492" s="8">
        <f t="shared" si="113"/>
        <v>9</v>
      </c>
      <c r="J492" s="8" t="str">
        <f t="shared" si="113"/>
        <v/>
      </c>
      <c r="K492" s="8" t="str">
        <f t="shared" si="113"/>
        <v/>
      </c>
      <c r="L492" s="8" t="str">
        <f t="shared" si="113"/>
        <v/>
      </c>
      <c r="M492" s="8" t="str">
        <f t="shared" si="113"/>
        <v/>
      </c>
      <c r="N492" s="8" t="str">
        <f t="shared" si="113"/>
        <v/>
      </c>
      <c r="O492" s="8" t="str">
        <f t="shared" si="113"/>
        <v/>
      </c>
      <c r="P492" s="8" t="str">
        <f t="shared" si="113"/>
        <v/>
      </c>
      <c r="Q492" s="8" t="str">
        <f t="shared" si="113"/>
        <v/>
      </c>
      <c r="R492" s="8" t="str">
        <f t="shared" si="113"/>
        <v/>
      </c>
      <c r="S492" s="8" t="str">
        <f t="shared" si="113"/>
        <v/>
      </c>
      <c r="T492" s="8" t="str">
        <f t="shared" si="113"/>
        <v/>
      </c>
      <c r="U492" s="8"/>
      <c r="V492" s="2"/>
      <c r="W492" s="13"/>
    </row>
    <row r="493" spans="1:23" x14ac:dyDescent="0.25">
      <c r="A493" s="58" t="s">
        <v>442</v>
      </c>
      <c r="B493" s="33">
        <v>4</v>
      </c>
      <c r="C493" s="41" t="str">
        <f t="shared" si="116"/>
        <v>Charlotte Airey</v>
      </c>
      <c r="D493" s="41">
        <f>IF(A493="","",VLOOKUP($A489,IF(LEN(A493)=2,F15B,F15A),VLOOKUP(LEFT(A493,1),Fteams,7,FALSE),FALSE))</f>
        <v>0</v>
      </c>
      <c r="E493" s="41" t="str">
        <f t="shared" si="117"/>
        <v>Horsham BS</v>
      </c>
      <c r="F493" s="59" t="s">
        <v>626</v>
      </c>
      <c r="G493" s="60">
        <v>8</v>
      </c>
      <c r="H493" s="24"/>
      <c r="I493" s="8" t="str">
        <f t="shared" ref="I493:T501" si="118">IF($A493="","",IF(LEFT($A493,1)=I$19,$G493,""))</f>
        <v/>
      </c>
      <c r="J493" s="8" t="str">
        <f t="shared" si="118"/>
        <v/>
      </c>
      <c r="K493" s="8" t="str">
        <f t="shared" si="118"/>
        <v/>
      </c>
      <c r="L493" s="8" t="str">
        <f t="shared" si="118"/>
        <v/>
      </c>
      <c r="M493" s="8" t="str">
        <f t="shared" si="118"/>
        <v/>
      </c>
      <c r="N493" s="8">
        <f t="shared" si="118"/>
        <v>8</v>
      </c>
      <c r="O493" s="8" t="str">
        <f t="shared" si="118"/>
        <v/>
      </c>
      <c r="P493" s="8" t="str">
        <f t="shared" si="118"/>
        <v/>
      </c>
      <c r="Q493" s="8" t="str">
        <f t="shared" si="118"/>
        <v/>
      </c>
      <c r="R493" s="8" t="str">
        <f t="shared" si="118"/>
        <v/>
      </c>
      <c r="S493" s="8" t="str">
        <f t="shared" si="118"/>
        <v/>
      </c>
      <c r="T493" s="8" t="str">
        <f t="shared" si="118"/>
        <v/>
      </c>
      <c r="U493" s="8"/>
      <c r="V493" s="2"/>
      <c r="W493" s="13"/>
    </row>
    <row r="494" spans="1:23" x14ac:dyDescent="0.25">
      <c r="A494" s="58" t="s">
        <v>440</v>
      </c>
      <c r="B494" s="33">
        <v>5</v>
      </c>
      <c r="C494" s="41" t="str">
        <f t="shared" si="116"/>
        <v>Flossy Hallam</v>
      </c>
      <c r="D494" s="41">
        <f>IF(A494="","",VLOOKUP($A489,IF(LEN(A494)=2,F15B,F15A),VLOOKUP(LEFT(A494,1),Fteams,7,FALSE),FALSE))</f>
        <v>0</v>
      </c>
      <c r="E494" s="41" t="str">
        <f t="shared" si="117"/>
        <v>Lewes</v>
      </c>
      <c r="F494" s="59" t="s">
        <v>627</v>
      </c>
      <c r="G494" s="60">
        <v>7</v>
      </c>
      <c r="H494" s="24"/>
      <c r="I494" s="8" t="str">
        <f t="shared" si="118"/>
        <v/>
      </c>
      <c r="J494" s="8" t="str">
        <f t="shared" si="118"/>
        <v/>
      </c>
      <c r="K494" s="8" t="str">
        <f t="shared" si="118"/>
        <v/>
      </c>
      <c r="L494" s="8" t="str">
        <f t="shared" si="118"/>
        <v/>
      </c>
      <c r="M494" s="8" t="str">
        <f t="shared" si="118"/>
        <v/>
      </c>
      <c r="N494" s="8" t="str">
        <f t="shared" si="118"/>
        <v/>
      </c>
      <c r="O494" s="8">
        <f t="shared" si="118"/>
        <v>7</v>
      </c>
      <c r="P494" s="8" t="str">
        <f t="shared" si="118"/>
        <v/>
      </c>
      <c r="Q494" s="8" t="str">
        <f t="shared" si="118"/>
        <v/>
      </c>
      <c r="R494" s="8" t="str">
        <f t="shared" si="118"/>
        <v/>
      </c>
      <c r="S494" s="8" t="str">
        <f t="shared" si="118"/>
        <v/>
      </c>
      <c r="T494" s="8" t="str">
        <f t="shared" si="118"/>
        <v/>
      </c>
      <c r="U494" s="8"/>
      <c r="V494" s="2"/>
      <c r="W494" s="13"/>
    </row>
    <row r="495" spans="1:23" x14ac:dyDescent="0.25">
      <c r="A495" s="58" t="s">
        <v>433</v>
      </c>
      <c r="B495" s="33">
        <v>6</v>
      </c>
      <c r="C495" s="41" t="str">
        <f t="shared" si="116"/>
        <v>Chyna Wai</v>
      </c>
      <c r="D495" s="41">
        <f>IF(A495="","",VLOOKUP($A489,IF(LEN(A495)=2,F15B,F15A),VLOOKUP(LEFT(A495,1),Fteams,7,FALSE),FALSE))</f>
        <v>0</v>
      </c>
      <c r="E495" s="41" t="str">
        <f t="shared" si="117"/>
        <v>Eastbourne</v>
      </c>
      <c r="F495" s="59" t="s">
        <v>628</v>
      </c>
      <c r="G495" s="60">
        <v>6</v>
      </c>
      <c r="H495" s="24"/>
      <c r="I495" s="8" t="str">
        <f t="shared" si="118"/>
        <v/>
      </c>
      <c r="J495" s="8" t="str">
        <f t="shared" si="118"/>
        <v/>
      </c>
      <c r="K495" s="8" t="str">
        <f t="shared" si="118"/>
        <v/>
      </c>
      <c r="L495" s="8" t="str">
        <f t="shared" si="118"/>
        <v/>
      </c>
      <c r="M495" s="8">
        <f t="shared" si="118"/>
        <v>6</v>
      </c>
      <c r="N495" s="8" t="str">
        <f t="shared" si="118"/>
        <v/>
      </c>
      <c r="O495" s="8" t="str">
        <f t="shared" si="118"/>
        <v/>
      </c>
      <c r="P495" s="8" t="str">
        <f t="shared" si="118"/>
        <v/>
      </c>
      <c r="Q495" s="8" t="str">
        <f t="shared" si="118"/>
        <v/>
      </c>
      <c r="R495" s="8" t="str">
        <f t="shared" si="118"/>
        <v/>
      </c>
      <c r="S495" s="8" t="str">
        <f t="shared" si="118"/>
        <v/>
      </c>
      <c r="T495" s="8" t="str">
        <f t="shared" si="118"/>
        <v/>
      </c>
      <c r="U495" s="8"/>
      <c r="V495" s="2"/>
      <c r="W495" s="13"/>
    </row>
    <row r="496" spans="1:23" hidden="1" x14ac:dyDescent="0.25">
      <c r="A496" s="58"/>
      <c r="B496" s="33">
        <v>7</v>
      </c>
      <c r="C496" s="41" t="str">
        <f t="shared" si="116"/>
        <v/>
      </c>
      <c r="D496" s="41" t="str">
        <f>IF(A496="","",VLOOKUP($A489,IF(LEN(A496)=2,F15B,F15A),VLOOKUP(LEFT(A496,1),Fteams,7,FALSE),FALSE))</f>
        <v/>
      </c>
      <c r="E496" s="41" t="str">
        <f t="shared" si="117"/>
        <v/>
      </c>
      <c r="F496" s="59"/>
      <c r="G496" s="60">
        <v>5</v>
      </c>
      <c r="H496" s="24"/>
      <c r="I496" s="8" t="str">
        <f t="shared" si="118"/>
        <v/>
      </c>
      <c r="J496" s="8" t="str">
        <f t="shared" si="118"/>
        <v/>
      </c>
      <c r="K496" s="8" t="str">
        <f t="shared" si="118"/>
        <v/>
      </c>
      <c r="L496" s="8" t="str">
        <f t="shared" si="118"/>
        <v/>
      </c>
      <c r="M496" s="8" t="str">
        <f t="shared" si="118"/>
        <v/>
      </c>
      <c r="N496" s="8" t="str">
        <f t="shared" si="118"/>
        <v/>
      </c>
      <c r="O496" s="8" t="str">
        <f t="shared" si="118"/>
        <v/>
      </c>
      <c r="P496" s="8" t="str">
        <f t="shared" si="118"/>
        <v/>
      </c>
      <c r="Q496" s="8" t="str">
        <f t="shared" si="118"/>
        <v/>
      </c>
      <c r="R496" s="8" t="str">
        <f t="shared" si="118"/>
        <v/>
      </c>
      <c r="S496" s="8" t="str">
        <f t="shared" si="118"/>
        <v/>
      </c>
      <c r="T496" s="8" t="str">
        <f t="shared" si="118"/>
        <v/>
      </c>
      <c r="U496" s="8"/>
      <c r="V496" s="2"/>
      <c r="W496" s="13"/>
    </row>
    <row r="497" spans="1:23" hidden="1" x14ac:dyDescent="0.25">
      <c r="A497" s="58"/>
      <c r="B497" s="33">
        <v>8</v>
      </c>
      <c r="C497" s="41" t="str">
        <f t="shared" si="116"/>
        <v/>
      </c>
      <c r="D497" s="41" t="str">
        <f>IF(A497="","",VLOOKUP($A489,IF(LEN(A497)=2,F15B,F15A),VLOOKUP(LEFT(A497,1),Fteams,7,FALSE),FALSE))</f>
        <v/>
      </c>
      <c r="E497" s="41" t="str">
        <f t="shared" si="117"/>
        <v/>
      </c>
      <c r="F497" s="59"/>
      <c r="G497" s="60">
        <v>4</v>
      </c>
      <c r="H497" s="24"/>
      <c r="I497" s="8" t="str">
        <f t="shared" si="118"/>
        <v/>
      </c>
      <c r="J497" s="8" t="str">
        <f t="shared" si="118"/>
        <v/>
      </c>
      <c r="K497" s="8" t="str">
        <f t="shared" si="118"/>
        <v/>
      </c>
      <c r="L497" s="8" t="str">
        <f t="shared" si="118"/>
        <v/>
      </c>
      <c r="M497" s="8" t="str">
        <f t="shared" si="118"/>
        <v/>
      </c>
      <c r="N497" s="8" t="str">
        <f t="shared" si="118"/>
        <v/>
      </c>
      <c r="O497" s="8" t="str">
        <f t="shared" si="118"/>
        <v/>
      </c>
      <c r="P497" s="8" t="str">
        <f t="shared" si="118"/>
        <v/>
      </c>
      <c r="Q497" s="8" t="str">
        <f t="shared" si="118"/>
        <v/>
      </c>
      <c r="R497" s="8" t="str">
        <f t="shared" si="118"/>
        <v/>
      </c>
      <c r="S497" s="8" t="str">
        <f t="shared" si="118"/>
        <v/>
      </c>
      <c r="T497" s="8" t="str">
        <f t="shared" si="118"/>
        <v/>
      </c>
      <c r="U497" s="8"/>
      <c r="V497" s="2"/>
      <c r="W497" s="13"/>
    </row>
    <row r="498" spans="1:23" hidden="1" x14ac:dyDescent="0.25">
      <c r="A498" s="58"/>
      <c r="B498" s="33">
        <v>9</v>
      </c>
      <c r="C498" s="41" t="str">
        <f t="shared" si="116"/>
        <v/>
      </c>
      <c r="D498" s="41" t="str">
        <f>IF(A498="","",VLOOKUP($A489,IF(LEN(A498)=2,F15B,F15A),VLOOKUP(LEFT(A498,1),Fteams,7,FALSE),FALSE))</f>
        <v/>
      </c>
      <c r="E498" s="41" t="str">
        <f t="shared" si="117"/>
        <v/>
      </c>
      <c r="F498" s="59"/>
      <c r="G498" s="60">
        <v>3</v>
      </c>
      <c r="H498" s="24"/>
      <c r="I498" s="8" t="str">
        <f t="shared" si="118"/>
        <v/>
      </c>
      <c r="J498" s="8" t="str">
        <f t="shared" si="118"/>
        <v/>
      </c>
      <c r="K498" s="8" t="str">
        <f t="shared" si="118"/>
        <v/>
      </c>
      <c r="L498" s="8" t="str">
        <f t="shared" si="118"/>
        <v/>
      </c>
      <c r="M498" s="8" t="str">
        <f t="shared" si="118"/>
        <v/>
      </c>
      <c r="N498" s="8" t="str">
        <f t="shared" si="118"/>
        <v/>
      </c>
      <c r="O498" s="8" t="str">
        <f t="shared" si="118"/>
        <v/>
      </c>
      <c r="P498" s="8" t="str">
        <f t="shared" si="118"/>
        <v/>
      </c>
      <c r="Q498" s="8" t="str">
        <f t="shared" si="118"/>
        <v/>
      </c>
      <c r="R498" s="8" t="str">
        <f t="shared" si="118"/>
        <v/>
      </c>
      <c r="S498" s="8" t="str">
        <f t="shared" si="118"/>
        <v/>
      </c>
      <c r="T498" s="8" t="str">
        <f t="shared" si="118"/>
        <v/>
      </c>
      <c r="U498" s="8"/>
      <c r="V498" s="2"/>
      <c r="W498" s="13"/>
    </row>
    <row r="499" spans="1:23" hidden="1" x14ac:dyDescent="0.25">
      <c r="A499" s="58"/>
      <c r="B499" s="33">
        <v>10</v>
      </c>
      <c r="C499" s="41" t="str">
        <f t="shared" si="116"/>
        <v/>
      </c>
      <c r="D499" s="41" t="str">
        <f>IF(A499="","",VLOOKUP($A489,IF(LEN(A499)=2,F15B,F15A),VLOOKUP(LEFT(A499,1),Fteams,7,FALSE),FALSE))</f>
        <v/>
      </c>
      <c r="E499" s="41" t="str">
        <f t="shared" si="117"/>
        <v/>
      </c>
      <c r="F499" s="59"/>
      <c r="G499" s="60">
        <v>2</v>
      </c>
      <c r="H499" s="24"/>
      <c r="I499" s="8" t="str">
        <f t="shared" si="118"/>
        <v/>
      </c>
      <c r="J499" s="8" t="str">
        <f t="shared" si="118"/>
        <v/>
      </c>
      <c r="K499" s="8" t="str">
        <f t="shared" si="118"/>
        <v/>
      </c>
      <c r="L499" s="8" t="str">
        <f t="shared" si="118"/>
        <v/>
      </c>
      <c r="M499" s="8" t="str">
        <f t="shared" si="118"/>
        <v/>
      </c>
      <c r="N499" s="8" t="str">
        <f t="shared" si="118"/>
        <v/>
      </c>
      <c r="O499" s="8" t="str">
        <f t="shared" si="118"/>
        <v/>
      </c>
      <c r="P499" s="8" t="str">
        <f t="shared" si="118"/>
        <v/>
      </c>
      <c r="Q499" s="8" t="str">
        <f t="shared" si="118"/>
        <v/>
      </c>
      <c r="R499" s="8" t="str">
        <f t="shared" si="118"/>
        <v/>
      </c>
      <c r="S499" s="8" t="str">
        <f t="shared" si="118"/>
        <v/>
      </c>
      <c r="T499" s="8" t="str">
        <f t="shared" si="118"/>
        <v/>
      </c>
      <c r="U499" s="8"/>
      <c r="V499" s="2"/>
      <c r="W499" s="13"/>
    </row>
    <row r="500" spans="1:23" hidden="1" x14ac:dyDescent="0.25">
      <c r="A500" s="58"/>
      <c r="B500" s="33">
        <v>11</v>
      </c>
      <c r="C500" s="41" t="str">
        <f t="shared" si="116"/>
        <v/>
      </c>
      <c r="D500" s="41" t="str">
        <f>IF(A500="","",VLOOKUP($A489,IF(LEN(A500)=2,F15B,F15A),VLOOKUP(LEFT(A500,1),Fteams,7,FALSE),FALSE))</f>
        <v/>
      </c>
      <c r="E500" s="41" t="str">
        <f t="shared" si="117"/>
        <v/>
      </c>
      <c r="F500" s="59"/>
      <c r="G500" s="60">
        <v>1</v>
      </c>
      <c r="H500" s="24"/>
      <c r="I500" s="8" t="str">
        <f t="shared" si="118"/>
        <v/>
      </c>
      <c r="J500" s="8" t="str">
        <f t="shared" si="118"/>
        <v/>
      </c>
      <c r="K500" s="8" t="str">
        <f t="shared" si="118"/>
        <v/>
      </c>
      <c r="L500" s="8" t="str">
        <f t="shared" si="118"/>
        <v/>
      </c>
      <c r="M500" s="8" t="str">
        <f t="shared" si="118"/>
        <v/>
      </c>
      <c r="N500" s="8" t="str">
        <f t="shared" si="118"/>
        <v/>
      </c>
      <c r="O500" s="8" t="str">
        <f t="shared" si="118"/>
        <v/>
      </c>
      <c r="P500" s="8" t="str">
        <f t="shared" si="118"/>
        <v/>
      </c>
      <c r="Q500" s="8" t="str">
        <f t="shared" si="118"/>
        <v/>
      </c>
      <c r="R500" s="8" t="str">
        <f t="shared" si="118"/>
        <v/>
      </c>
      <c r="S500" s="8" t="str">
        <f t="shared" si="118"/>
        <v/>
      </c>
      <c r="T500" s="8" t="str">
        <f t="shared" si="118"/>
        <v/>
      </c>
      <c r="U500" s="8"/>
      <c r="V500" s="2"/>
      <c r="W500" s="13"/>
    </row>
    <row r="501" spans="1:23" hidden="1" x14ac:dyDescent="0.25">
      <c r="A501" s="58"/>
      <c r="B501" s="33">
        <v>12</v>
      </c>
      <c r="C501" s="41" t="str">
        <f t="shared" si="116"/>
        <v/>
      </c>
      <c r="D501" s="41" t="str">
        <f>IF(A501="","",VLOOKUP($A489,IF(LEN(A501)=2,F15B,F15A),VLOOKUP(LEFT(A501,1),Fteams,7,FALSE),FALSE))</f>
        <v/>
      </c>
      <c r="E501" s="41" t="str">
        <f t="shared" si="117"/>
        <v/>
      </c>
      <c r="F501" s="59"/>
      <c r="G501" s="60">
        <f>IF(Dec!$G$2-11&lt;0,0,Dec!$G$2-11)</f>
        <v>0</v>
      </c>
      <c r="H501" s="24"/>
      <c r="I501" s="8" t="str">
        <f t="shared" si="118"/>
        <v/>
      </c>
      <c r="J501" s="8" t="str">
        <f t="shared" si="118"/>
        <v/>
      </c>
      <c r="K501" s="8" t="str">
        <f t="shared" si="118"/>
        <v/>
      </c>
      <c r="L501" s="8" t="str">
        <f t="shared" si="118"/>
        <v/>
      </c>
      <c r="M501" s="8" t="str">
        <f t="shared" si="118"/>
        <v/>
      </c>
      <c r="N501" s="8" t="str">
        <f t="shared" si="118"/>
        <v/>
      </c>
      <c r="O501" s="8" t="str">
        <f t="shared" si="118"/>
        <v/>
      </c>
      <c r="P501" s="8" t="str">
        <f t="shared" si="118"/>
        <v/>
      </c>
      <c r="Q501" s="8" t="str">
        <f t="shared" si="118"/>
        <v/>
      </c>
      <c r="R501" s="8" t="str">
        <f t="shared" si="118"/>
        <v/>
      </c>
      <c r="S501" s="8" t="str">
        <f t="shared" si="118"/>
        <v/>
      </c>
      <c r="T501" s="8" t="str">
        <f t="shared" si="118"/>
        <v/>
      </c>
      <c r="U501" s="8">
        <f>(Dec!$G$2+1)*Dec!$G$2/2-SUM(I490:T501)</f>
        <v>15</v>
      </c>
      <c r="V501" s="2"/>
      <c r="W501" s="13"/>
    </row>
    <row r="502" spans="1:23" ht="13" x14ac:dyDescent="0.3">
      <c r="A502" s="15">
        <v>1500</v>
      </c>
      <c r="B502" s="29"/>
      <c r="C502" s="42" t="s">
        <v>137</v>
      </c>
      <c r="D502" s="13"/>
      <c r="E502" s="13"/>
      <c r="F502" s="19"/>
      <c r="G502" s="27"/>
      <c r="H502" s="24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2" t="s">
        <v>114</v>
      </c>
      <c r="W502" s="13"/>
    </row>
    <row r="503" spans="1:23" x14ac:dyDescent="0.25">
      <c r="A503" s="58" t="s">
        <v>432</v>
      </c>
      <c r="B503" s="33">
        <v>1</v>
      </c>
      <c r="C503" s="41" t="str">
        <f t="shared" ref="C503:C514" si="119">IF(A503="","",VLOOKUP($A$502,IF(LEN(A503)=2,F15B,F15A),VLOOKUP(LEFT(A503,1),Fteams,6,FALSE),FALSE))</f>
        <v>Annabel Axford</v>
      </c>
      <c r="D503" s="41">
        <f>IF(A503="","",VLOOKUP($A502,IF(LEN(A503)=2,F15B,F15A),VLOOKUP(LEFT(A503,1),Fteams,7,FALSE),FALSE))</f>
        <v>0</v>
      </c>
      <c r="E503" s="41" t="str">
        <f t="shared" ref="E503:E514" si="120">IF(A503="","",VLOOKUP(LEFT(A503,1),Fteams,2,FALSE))</f>
        <v>Crawley</v>
      </c>
      <c r="F503" s="59" t="s">
        <v>629</v>
      </c>
      <c r="G503" s="60">
        <v>11</v>
      </c>
      <c r="H503" s="24"/>
      <c r="I503" s="8" t="str">
        <f t="shared" ref="I503:T514" si="121">IF($A503="","",IF(LEFT($A503,1)=I$19,$G503,""))</f>
        <v/>
      </c>
      <c r="J503" s="8" t="str">
        <f t="shared" si="121"/>
        <v/>
      </c>
      <c r="K503" s="8">
        <f t="shared" si="121"/>
        <v>11</v>
      </c>
      <c r="L503" s="8" t="str">
        <f t="shared" si="121"/>
        <v/>
      </c>
      <c r="M503" s="8" t="str">
        <f t="shared" si="121"/>
        <v/>
      </c>
      <c r="N503" s="8" t="str">
        <f t="shared" si="121"/>
        <v/>
      </c>
      <c r="O503" s="8" t="str">
        <f t="shared" si="121"/>
        <v/>
      </c>
      <c r="P503" s="8" t="str">
        <f t="shared" si="121"/>
        <v/>
      </c>
      <c r="Q503" s="8" t="str">
        <f t="shared" si="121"/>
        <v/>
      </c>
      <c r="R503" s="8" t="str">
        <f t="shared" si="121"/>
        <v/>
      </c>
      <c r="S503" s="8" t="str">
        <f t="shared" si="121"/>
        <v/>
      </c>
      <c r="T503" s="8" t="str">
        <f t="shared" si="121"/>
        <v/>
      </c>
      <c r="U503" s="8"/>
      <c r="V503" s="2"/>
      <c r="W503" s="13"/>
    </row>
    <row r="504" spans="1:23" x14ac:dyDescent="0.25">
      <c r="A504" s="58" t="s">
        <v>520</v>
      </c>
      <c r="B504" s="33">
        <v>2</v>
      </c>
      <c r="C504" s="41" t="str">
        <f t="shared" si="119"/>
        <v>Amelia Skelton</v>
      </c>
      <c r="D504" s="41">
        <f>IF(A504="","",VLOOKUP($A502,IF(LEN(A504)=2,F15B,F15A),VLOOKUP(LEFT(A504,1),Fteams,7,FALSE),FALSE))</f>
        <v>0</v>
      </c>
      <c r="E504" s="41" t="str">
        <f t="shared" si="120"/>
        <v>HYAC</v>
      </c>
      <c r="F504" s="59" t="s">
        <v>630</v>
      </c>
      <c r="G504" s="60">
        <v>10</v>
      </c>
      <c r="H504" s="24"/>
      <c r="I504" s="8">
        <f t="shared" si="121"/>
        <v>10</v>
      </c>
      <c r="J504" s="8" t="str">
        <f t="shared" si="121"/>
        <v/>
      </c>
      <c r="K504" s="8" t="str">
        <f t="shared" si="121"/>
        <v/>
      </c>
      <c r="L504" s="8" t="str">
        <f t="shared" si="121"/>
        <v/>
      </c>
      <c r="M504" s="8" t="str">
        <f t="shared" si="121"/>
        <v/>
      </c>
      <c r="N504" s="8" t="str">
        <f t="shared" si="121"/>
        <v/>
      </c>
      <c r="O504" s="8" t="str">
        <f t="shared" si="121"/>
        <v/>
      </c>
      <c r="P504" s="8" t="str">
        <f t="shared" si="121"/>
        <v/>
      </c>
      <c r="Q504" s="8" t="str">
        <f t="shared" si="121"/>
        <v/>
      </c>
      <c r="R504" s="8" t="str">
        <f t="shared" si="121"/>
        <v/>
      </c>
      <c r="S504" s="8" t="str">
        <f t="shared" si="121"/>
        <v/>
      </c>
      <c r="T504" s="8" t="str">
        <f t="shared" si="121"/>
        <v/>
      </c>
      <c r="U504" s="8"/>
      <c r="V504" s="2"/>
      <c r="W504" s="13"/>
    </row>
    <row r="505" spans="1:23" x14ac:dyDescent="0.25">
      <c r="A505" s="58" t="s">
        <v>470</v>
      </c>
      <c r="B505" s="33">
        <v>3</v>
      </c>
      <c r="C505" s="41">
        <f t="shared" si="119"/>
        <v>0</v>
      </c>
      <c r="D505" s="41">
        <f>IF(A505="","",VLOOKUP($A502,IF(LEN(A505)=2,F15B,F15A),VLOOKUP(LEFT(A505,1),Fteams,7,FALSE),FALSE))</f>
        <v>0</v>
      </c>
      <c r="E505" s="41" t="str">
        <f t="shared" si="120"/>
        <v>Eastbourne</v>
      </c>
      <c r="F505" s="59" t="s">
        <v>631</v>
      </c>
      <c r="G505" s="60">
        <v>9</v>
      </c>
      <c r="H505" s="24"/>
      <c r="I505" s="8" t="str">
        <f t="shared" si="121"/>
        <v/>
      </c>
      <c r="J505" s="8" t="str">
        <f t="shared" si="121"/>
        <v/>
      </c>
      <c r="K505" s="8" t="str">
        <f t="shared" si="121"/>
        <v/>
      </c>
      <c r="L505" s="8" t="str">
        <f t="shared" si="121"/>
        <v/>
      </c>
      <c r="M505" s="8">
        <f t="shared" si="121"/>
        <v>9</v>
      </c>
      <c r="N505" s="8" t="str">
        <f t="shared" si="121"/>
        <v/>
      </c>
      <c r="O505" s="8" t="str">
        <f t="shared" si="121"/>
        <v/>
      </c>
      <c r="P505" s="8" t="str">
        <f t="shared" si="121"/>
        <v/>
      </c>
      <c r="Q505" s="8" t="str">
        <f t="shared" si="121"/>
        <v/>
      </c>
      <c r="R505" s="8" t="str">
        <f t="shared" si="121"/>
        <v/>
      </c>
      <c r="S505" s="8" t="str">
        <f t="shared" si="121"/>
        <v/>
      </c>
      <c r="T505" s="8" t="str">
        <f t="shared" si="121"/>
        <v/>
      </c>
      <c r="U505" s="8"/>
      <c r="V505" s="2"/>
      <c r="W505" s="13"/>
    </row>
    <row r="506" spans="1:23" hidden="1" x14ac:dyDescent="0.25">
      <c r="A506" s="58"/>
      <c r="B506" s="33">
        <v>4</v>
      </c>
      <c r="C506" s="41" t="str">
        <f t="shared" si="119"/>
        <v/>
      </c>
      <c r="D506" s="41" t="str">
        <f>IF(A506="","",VLOOKUP($A502,IF(LEN(A506)=2,F15B,F15A),VLOOKUP(LEFT(A506,1),Fteams,7,FALSE),FALSE))</f>
        <v/>
      </c>
      <c r="E506" s="41" t="str">
        <f t="shared" si="120"/>
        <v/>
      </c>
      <c r="F506" s="59"/>
      <c r="G506" s="60">
        <v>8</v>
      </c>
      <c r="H506" s="24"/>
      <c r="I506" s="8" t="str">
        <f t="shared" si="121"/>
        <v/>
      </c>
      <c r="J506" s="8" t="str">
        <f t="shared" si="121"/>
        <v/>
      </c>
      <c r="K506" s="8" t="str">
        <f t="shared" si="121"/>
        <v/>
      </c>
      <c r="L506" s="8" t="str">
        <f t="shared" si="121"/>
        <v/>
      </c>
      <c r="M506" s="8" t="str">
        <f t="shared" si="121"/>
        <v/>
      </c>
      <c r="N506" s="8" t="str">
        <f t="shared" si="121"/>
        <v/>
      </c>
      <c r="O506" s="8" t="str">
        <f t="shared" si="121"/>
        <v/>
      </c>
      <c r="P506" s="8" t="str">
        <f t="shared" si="121"/>
        <v/>
      </c>
      <c r="Q506" s="8" t="str">
        <f t="shared" si="121"/>
        <v/>
      </c>
      <c r="R506" s="8" t="str">
        <f t="shared" si="121"/>
        <v/>
      </c>
      <c r="S506" s="8" t="str">
        <f t="shared" si="121"/>
        <v/>
      </c>
      <c r="T506" s="8" t="str">
        <f t="shared" si="121"/>
        <v/>
      </c>
      <c r="U506" s="8"/>
      <c r="V506" s="2"/>
      <c r="W506" s="13"/>
    </row>
    <row r="507" spans="1:23" hidden="1" x14ac:dyDescent="0.25">
      <c r="A507" s="58"/>
      <c r="B507" s="33">
        <v>5</v>
      </c>
      <c r="C507" s="41" t="str">
        <f t="shared" si="119"/>
        <v/>
      </c>
      <c r="D507" s="41" t="str">
        <f>IF(A507="","",VLOOKUP($A502,IF(LEN(A507)=2,F15B,F15A),VLOOKUP(LEFT(A507,1),Fteams,7,FALSE),FALSE))</f>
        <v/>
      </c>
      <c r="E507" s="41" t="str">
        <f t="shared" si="120"/>
        <v/>
      </c>
      <c r="F507" s="59"/>
      <c r="G507" s="60">
        <v>7</v>
      </c>
      <c r="H507" s="24"/>
      <c r="I507" s="8" t="str">
        <f t="shared" si="121"/>
        <v/>
      </c>
      <c r="J507" s="8" t="str">
        <f t="shared" si="121"/>
        <v/>
      </c>
      <c r="K507" s="8" t="str">
        <f t="shared" si="121"/>
        <v/>
      </c>
      <c r="L507" s="8" t="str">
        <f t="shared" si="121"/>
        <v/>
      </c>
      <c r="M507" s="8" t="str">
        <f t="shared" si="121"/>
        <v/>
      </c>
      <c r="N507" s="8" t="str">
        <f t="shared" si="121"/>
        <v/>
      </c>
      <c r="O507" s="8" t="str">
        <f t="shared" si="121"/>
        <v/>
      </c>
      <c r="P507" s="8" t="str">
        <f t="shared" si="121"/>
        <v/>
      </c>
      <c r="Q507" s="8" t="str">
        <f t="shared" si="121"/>
        <v/>
      </c>
      <c r="R507" s="8" t="str">
        <f t="shared" si="121"/>
        <v/>
      </c>
      <c r="S507" s="8" t="str">
        <f t="shared" si="121"/>
        <v/>
      </c>
      <c r="T507" s="8" t="str">
        <f t="shared" si="121"/>
        <v/>
      </c>
      <c r="U507" s="8"/>
      <c r="V507" s="2"/>
      <c r="W507" s="13"/>
    </row>
    <row r="508" spans="1:23" hidden="1" x14ac:dyDescent="0.25">
      <c r="A508" s="58"/>
      <c r="B508" s="33">
        <v>6</v>
      </c>
      <c r="C508" s="41" t="str">
        <f t="shared" si="119"/>
        <v/>
      </c>
      <c r="D508" s="41" t="str">
        <f>IF(A508="","",VLOOKUP($A502,IF(LEN(A508)=2,F15B,F15A),VLOOKUP(LEFT(A508,1),Fteams,7,FALSE),FALSE))</f>
        <v/>
      </c>
      <c r="E508" s="41" t="str">
        <f t="shared" si="120"/>
        <v/>
      </c>
      <c r="F508" s="59"/>
      <c r="G508" s="60">
        <v>6</v>
      </c>
      <c r="H508" s="24"/>
      <c r="I508" s="8" t="str">
        <f t="shared" si="121"/>
        <v/>
      </c>
      <c r="J508" s="8" t="str">
        <f t="shared" si="121"/>
        <v/>
      </c>
      <c r="K508" s="8" t="str">
        <f t="shared" si="121"/>
        <v/>
      </c>
      <c r="L508" s="8" t="str">
        <f t="shared" si="121"/>
        <v/>
      </c>
      <c r="M508" s="8" t="str">
        <f t="shared" si="121"/>
        <v/>
      </c>
      <c r="N508" s="8" t="str">
        <f t="shared" si="121"/>
        <v/>
      </c>
      <c r="O508" s="8" t="str">
        <f t="shared" si="121"/>
        <v/>
      </c>
      <c r="P508" s="8" t="str">
        <f t="shared" si="121"/>
        <v/>
      </c>
      <c r="Q508" s="8" t="str">
        <f t="shared" si="121"/>
        <v/>
      </c>
      <c r="R508" s="8" t="str">
        <f t="shared" si="121"/>
        <v/>
      </c>
      <c r="S508" s="8" t="str">
        <f t="shared" si="121"/>
        <v/>
      </c>
      <c r="T508" s="8" t="str">
        <f t="shared" si="121"/>
        <v/>
      </c>
      <c r="U508" s="8"/>
      <c r="V508" s="2"/>
      <c r="W508" s="13"/>
    </row>
    <row r="509" spans="1:23" hidden="1" x14ac:dyDescent="0.25">
      <c r="A509" s="58"/>
      <c r="B509" s="33">
        <v>7</v>
      </c>
      <c r="C509" s="41" t="str">
        <f t="shared" si="119"/>
        <v/>
      </c>
      <c r="D509" s="41" t="str">
        <f>IF(A509="","",VLOOKUP($A502,IF(LEN(A509)=2,F15B,F15A),VLOOKUP(LEFT(A509,1),Fteams,7,FALSE),FALSE))</f>
        <v/>
      </c>
      <c r="E509" s="41" t="str">
        <f t="shared" si="120"/>
        <v/>
      </c>
      <c r="F509" s="59"/>
      <c r="G509" s="60">
        <v>5</v>
      </c>
      <c r="H509" s="24"/>
      <c r="I509" s="8" t="str">
        <f t="shared" si="121"/>
        <v/>
      </c>
      <c r="J509" s="8" t="str">
        <f t="shared" si="121"/>
        <v/>
      </c>
      <c r="K509" s="8" t="str">
        <f t="shared" si="121"/>
        <v/>
      </c>
      <c r="L509" s="8" t="str">
        <f t="shared" si="121"/>
        <v/>
      </c>
      <c r="M509" s="8" t="str">
        <f t="shared" si="121"/>
        <v/>
      </c>
      <c r="N509" s="8" t="str">
        <f t="shared" si="121"/>
        <v/>
      </c>
      <c r="O509" s="8" t="str">
        <f t="shared" si="121"/>
        <v/>
      </c>
      <c r="P509" s="8" t="str">
        <f t="shared" si="121"/>
        <v/>
      </c>
      <c r="Q509" s="8" t="str">
        <f t="shared" si="121"/>
        <v/>
      </c>
      <c r="R509" s="8" t="str">
        <f t="shared" si="121"/>
        <v/>
      </c>
      <c r="S509" s="8" t="str">
        <f t="shared" si="121"/>
        <v/>
      </c>
      <c r="T509" s="8" t="str">
        <f t="shared" si="121"/>
        <v/>
      </c>
      <c r="U509" s="8"/>
      <c r="V509" s="2"/>
      <c r="W509" s="13"/>
    </row>
    <row r="510" spans="1:23" hidden="1" x14ac:dyDescent="0.25">
      <c r="A510" s="58"/>
      <c r="B510" s="33">
        <v>8</v>
      </c>
      <c r="C510" s="41" t="str">
        <f t="shared" si="119"/>
        <v/>
      </c>
      <c r="D510" s="41" t="str">
        <f>IF(A510="","",VLOOKUP($A502,IF(LEN(A510)=2,F15B,F15A),VLOOKUP(LEFT(A510,1),Fteams,7,FALSE),FALSE))</f>
        <v/>
      </c>
      <c r="E510" s="41" t="str">
        <f t="shared" si="120"/>
        <v/>
      </c>
      <c r="F510" s="59"/>
      <c r="G510" s="60">
        <v>4</v>
      </c>
      <c r="H510" s="24"/>
      <c r="I510" s="8" t="str">
        <f t="shared" si="121"/>
        <v/>
      </c>
      <c r="J510" s="8" t="str">
        <f t="shared" si="121"/>
        <v/>
      </c>
      <c r="K510" s="8" t="str">
        <f t="shared" si="121"/>
        <v/>
      </c>
      <c r="L510" s="8" t="str">
        <f t="shared" si="121"/>
        <v/>
      </c>
      <c r="M510" s="8" t="str">
        <f t="shared" si="121"/>
        <v/>
      </c>
      <c r="N510" s="8" t="str">
        <f t="shared" si="121"/>
        <v/>
      </c>
      <c r="O510" s="8" t="str">
        <f t="shared" si="121"/>
        <v/>
      </c>
      <c r="P510" s="8" t="str">
        <f t="shared" si="121"/>
        <v/>
      </c>
      <c r="Q510" s="8" t="str">
        <f t="shared" si="121"/>
        <v/>
      </c>
      <c r="R510" s="8" t="str">
        <f t="shared" si="121"/>
        <v/>
      </c>
      <c r="S510" s="8" t="str">
        <f t="shared" si="121"/>
        <v/>
      </c>
      <c r="T510" s="8" t="str">
        <f t="shared" si="121"/>
        <v/>
      </c>
      <c r="U510" s="8"/>
      <c r="V510" s="2"/>
      <c r="W510" s="13"/>
    </row>
    <row r="511" spans="1:23" hidden="1" x14ac:dyDescent="0.25">
      <c r="A511" s="58"/>
      <c r="B511" s="33">
        <v>9</v>
      </c>
      <c r="C511" s="41" t="str">
        <f t="shared" si="119"/>
        <v/>
      </c>
      <c r="D511" s="41" t="str">
        <f>IF(A511="","",VLOOKUP($A502,IF(LEN(A511)=2,F15B,F15A),VLOOKUP(LEFT(A511,1),Fteams,7,FALSE),FALSE))</f>
        <v/>
      </c>
      <c r="E511" s="41" t="str">
        <f t="shared" si="120"/>
        <v/>
      </c>
      <c r="F511" s="59"/>
      <c r="G511" s="60">
        <v>3</v>
      </c>
      <c r="H511" s="24"/>
      <c r="I511" s="8" t="str">
        <f t="shared" si="121"/>
        <v/>
      </c>
      <c r="J511" s="8" t="str">
        <f t="shared" si="121"/>
        <v/>
      </c>
      <c r="K511" s="8" t="str">
        <f t="shared" si="121"/>
        <v/>
      </c>
      <c r="L511" s="8" t="str">
        <f t="shared" si="121"/>
        <v/>
      </c>
      <c r="M511" s="8" t="str">
        <f t="shared" si="121"/>
        <v/>
      </c>
      <c r="N511" s="8" t="str">
        <f t="shared" si="121"/>
        <v/>
      </c>
      <c r="O511" s="8" t="str">
        <f t="shared" si="121"/>
        <v/>
      </c>
      <c r="P511" s="8" t="str">
        <f t="shared" si="121"/>
        <v/>
      </c>
      <c r="Q511" s="8" t="str">
        <f t="shared" si="121"/>
        <v/>
      </c>
      <c r="R511" s="8" t="str">
        <f t="shared" si="121"/>
        <v/>
      </c>
      <c r="S511" s="8" t="str">
        <f t="shared" si="121"/>
        <v/>
      </c>
      <c r="T511" s="8" t="str">
        <f t="shared" si="121"/>
        <v/>
      </c>
      <c r="U511" s="8"/>
      <c r="V511" s="2"/>
      <c r="W511" s="13"/>
    </row>
    <row r="512" spans="1:23" hidden="1" x14ac:dyDescent="0.25">
      <c r="A512" s="58"/>
      <c r="B512" s="33">
        <v>10</v>
      </c>
      <c r="C512" s="41" t="str">
        <f t="shared" si="119"/>
        <v/>
      </c>
      <c r="D512" s="41" t="str">
        <f>IF(A512="","",VLOOKUP($A502,IF(LEN(A512)=2,F15B,F15A),VLOOKUP(LEFT(A512,1),Fteams,7,FALSE),FALSE))</f>
        <v/>
      </c>
      <c r="E512" s="41" t="str">
        <f t="shared" si="120"/>
        <v/>
      </c>
      <c r="F512" s="59"/>
      <c r="G512" s="60">
        <v>2</v>
      </c>
      <c r="H512" s="24"/>
      <c r="I512" s="8" t="str">
        <f t="shared" si="121"/>
        <v/>
      </c>
      <c r="J512" s="8" t="str">
        <f t="shared" si="121"/>
        <v/>
      </c>
      <c r="K512" s="8" t="str">
        <f t="shared" si="121"/>
        <v/>
      </c>
      <c r="L512" s="8" t="str">
        <f t="shared" si="121"/>
        <v/>
      </c>
      <c r="M512" s="8" t="str">
        <f t="shared" si="121"/>
        <v/>
      </c>
      <c r="N512" s="8" t="str">
        <f t="shared" si="121"/>
        <v/>
      </c>
      <c r="O512" s="8" t="str">
        <f t="shared" si="121"/>
        <v/>
      </c>
      <c r="P512" s="8" t="str">
        <f t="shared" si="121"/>
        <v/>
      </c>
      <c r="Q512" s="8" t="str">
        <f t="shared" si="121"/>
        <v/>
      </c>
      <c r="R512" s="8" t="str">
        <f t="shared" si="121"/>
        <v/>
      </c>
      <c r="S512" s="8" t="str">
        <f t="shared" si="121"/>
        <v/>
      </c>
      <c r="T512" s="8" t="str">
        <f t="shared" si="121"/>
        <v/>
      </c>
      <c r="U512" s="8"/>
      <c r="V512" s="2"/>
      <c r="W512" s="13"/>
    </row>
    <row r="513" spans="1:23" hidden="1" x14ac:dyDescent="0.25">
      <c r="A513" s="58"/>
      <c r="B513" s="33">
        <v>11</v>
      </c>
      <c r="C513" s="41" t="str">
        <f t="shared" si="119"/>
        <v/>
      </c>
      <c r="D513" s="41" t="str">
        <f>IF(A513="","",VLOOKUP($A502,IF(LEN(A513)=2,F15B,F15A),VLOOKUP(LEFT(A513,1),Fteams,7,FALSE),FALSE))</f>
        <v/>
      </c>
      <c r="E513" s="41" t="str">
        <f t="shared" si="120"/>
        <v/>
      </c>
      <c r="F513" s="59"/>
      <c r="G513" s="60">
        <v>1</v>
      </c>
      <c r="H513" s="24"/>
      <c r="I513" s="8" t="str">
        <f t="shared" si="121"/>
        <v/>
      </c>
      <c r="J513" s="8" t="str">
        <f t="shared" si="121"/>
        <v/>
      </c>
      <c r="K513" s="8" t="str">
        <f t="shared" si="121"/>
        <v/>
      </c>
      <c r="L513" s="8" t="str">
        <f t="shared" si="121"/>
        <v/>
      </c>
      <c r="M513" s="8" t="str">
        <f t="shared" si="121"/>
        <v/>
      </c>
      <c r="N513" s="8" t="str">
        <f t="shared" si="121"/>
        <v/>
      </c>
      <c r="O513" s="8" t="str">
        <f t="shared" si="121"/>
        <v/>
      </c>
      <c r="P513" s="8" t="str">
        <f t="shared" si="121"/>
        <v/>
      </c>
      <c r="Q513" s="8" t="str">
        <f t="shared" si="121"/>
        <v/>
      </c>
      <c r="R513" s="8" t="str">
        <f t="shared" si="121"/>
        <v/>
      </c>
      <c r="S513" s="8" t="str">
        <f t="shared" si="121"/>
        <v/>
      </c>
      <c r="T513" s="8" t="str">
        <f t="shared" si="121"/>
        <v/>
      </c>
      <c r="U513" s="8"/>
      <c r="V513" s="2"/>
      <c r="W513" s="13"/>
    </row>
    <row r="514" spans="1:23" hidden="1" x14ac:dyDescent="0.25">
      <c r="A514" s="58"/>
      <c r="B514" s="33">
        <v>12</v>
      </c>
      <c r="C514" s="41" t="str">
        <f t="shared" si="119"/>
        <v/>
      </c>
      <c r="D514" s="41" t="str">
        <f>IF(A514="","",VLOOKUP($A502,IF(LEN(A514)=2,F15B,F15A),VLOOKUP(LEFT(A514,1),Fteams,7,FALSE),FALSE))</f>
        <v/>
      </c>
      <c r="E514" s="41" t="str">
        <f t="shared" si="120"/>
        <v/>
      </c>
      <c r="F514" s="59"/>
      <c r="G514" s="60">
        <f>IF(Dec!$G$2-11&lt;0,0,Dec!$G$2-11)</f>
        <v>0</v>
      </c>
      <c r="H514" s="24"/>
      <c r="I514" s="8" t="str">
        <f t="shared" si="121"/>
        <v/>
      </c>
      <c r="J514" s="8" t="str">
        <f t="shared" si="121"/>
        <v/>
      </c>
      <c r="K514" s="8" t="str">
        <f t="shared" si="121"/>
        <v/>
      </c>
      <c r="L514" s="8" t="str">
        <f t="shared" si="121"/>
        <v/>
      </c>
      <c r="M514" s="8" t="str">
        <f t="shared" si="121"/>
        <v/>
      </c>
      <c r="N514" s="8" t="str">
        <f t="shared" si="121"/>
        <v/>
      </c>
      <c r="O514" s="8" t="str">
        <f t="shared" si="121"/>
        <v/>
      </c>
      <c r="P514" s="8" t="str">
        <f t="shared" si="121"/>
        <v/>
      </c>
      <c r="Q514" s="8" t="str">
        <f t="shared" si="121"/>
        <v/>
      </c>
      <c r="R514" s="8" t="str">
        <f t="shared" si="121"/>
        <v/>
      </c>
      <c r="S514" s="8" t="str">
        <f t="shared" si="121"/>
        <v/>
      </c>
      <c r="T514" s="8" t="str">
        <f t="shared" si="121"/>
        <v/>
      </c>
      <c r="U514" s="8">
        <f>(Dec!$G$2+1)*Dec!$G$2/2-SUM(I503:T514)</f>
        <v>36</v>
      </c>
      <c r="V514" s="2"/>
      <c r="W514" s="13"/>
    </row>
    <row r="515" spans="1:23" ht="13" x14ac:dyDescent="0.3">
      <c r="A515" s="15" t="s">
        <v>42</v>
      </c>
      <c r="B515" s="29"/>
      <c r="C515" s="57" t="s">
        <v>133</v>
      </c>
      <c r="D515" s="4"/>
      <c r="E515" s="39"/>
      <c r="F515" s="20"/>
      <c r="G515" s="27"/>
      <c r="H515" s="24" t="s">
        <v>35</v>
      </c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2" t="s">
        <v>134</v>
      </c>
      <c r="W515" s="2"/>
    </row>
    <row r="516" spans="1:23" x14ac:dyDescent="0.25">
      <c r="A516" s="58" t="s">
        <v>432</v>
      </c>
      <c r="B516" s="33">
        <v>1</v>
      </c>
      <c r="C516" s="41" t="str">
        <f t="shared" ref="C516:C527" si="122">IF(A516="","",VLOOKUP($A$515,IF(LEN(A516)=2,F15B,F15A),VLOOKUP(LEFT(A516,1),Fteams,6,FALSE),FALSE))</f>
        <v>Lucy Bryant</v>
      </c>
      <c r="D516" s="41">
        <f>IF(A516="","",VLOOKUP($A515,IF(LEN(A516)=2,F15B,F15A),VLOOKUP(LEFT(A516,1),Fteams,7,FALSE),FALSE))</f>
        <v>0</v>
      </c>
      <c r="E516" s="41" t="str">
        <f t="shared" ref="E516:E527" si="123">IF(A516="","",VLOOKUP(LEFT(A516,1),Fteams,2,FALSE))</f>
        <v>Crawley</v>
      </c>
      <c r="F516" s="59" t="s">
        <v>443</v>
      </c>
      <c r="G516" s="60">
        <v>11</v>
      </c>
      <c r="H516" s="61"/>
      <c r="I516" s="8" t="str">
        <f t="shared" ref="I516:T527" si="124">IF($A516="","",IF(LEFT($A516,1)=I$19,$G516,""))</f>
        <v/>
      </c>
      <c r="J516" s="8" t="str">
        <f t="shared" si="124"/>
        <v/>
      </c>
      <c r="K516" s="8">
        <f t="shared" si="124"/>
        <v>11</v>
      </c>
      <c r="L516" s="8" t="str">
        <f t="shared" si="124"/>
        <v/>
      </c>
      <c r="M516" s="8" t="str">
        <f t="shared" si="124"/>
        <v/>
      </c>
      <c r="N516" s="8" t="str">
        <f t="shared" si="124"/>
        <v/>
      </c>
      <c r="O516" s="8" t="str">
        <f t="shared" si="124"/>
        <v/>
      </c>
      <c r="P516" s="8" t="str">
        <f t="shared" si="124"/>
        <v/>
      </c>
      <c r="Q516" s="8" t="str">
        <f t="shared" si="124"/>
        <v/>
      </c>
      <c r="R516" s="8" t="str">
        <f t="shared" si="124"/>
        <v/>
      </c>
      <c r="S516" s="8" t="str">
        <f t="shared" si="124"/>
        <v/>
      </c>
      <c r="T516" s="8" t="str">
        <f t="shared" si="124"/>
        <v/>
      </c>
      <c r="U516" s="8"/>
      <c r="V516" s="2"/>
      <c r="W516" s="13" t="e">
        <f>IF(F516="","",IF(F516-VLOOKUP($A515,AWstandards,VLOOKUP(D516,Age,2,FALSE),FALSE)&gt;0,"","aw"))</f>
        <v>#N/A</v>
      </c>
    </row>
    <row r="517" spans="1:23" x14ac:dyDescent="0.25">
      <c r="A517" s="58" t="s">
        <v>440</v>
      </c>
      <c r="B517" s="33">
        <v>2</v>
      </c>
      <c r="C517" s="41" t="str">
        <f t="shared" si="122"/>
        <v>Fernanda Wolfson</v>
      </c>
      <c r="D517" s="41">
        <f>IF(A517="","",VLOOKUP($A515,IF(LEN(A517)=2,F15B,F15A),VLOOKUP(LEFT(A517,1),Fteams,7,FALSE),FALSE))</f>
        <v>0</v>
      </c>
      <c r="E517" s="41" t="str">
        <f t="shared" si="123"/>
        <v>Lewes</v>
      </c>
      <c r="F517" s="59" t="s">
        <v>444</v>
      </c>
      <c r="G517" s="60">
        <v>10</v>
      </c>
      <c r="H517" s="61"/>
      <c r="I517" s="8" t="str">
        <f t="shared" si="124"/>
        <v/>
      </c>
      <c r="J517" s="8" t="str">
        <f t="shared" si="124"/>
        <v/>
      </c>
      <c r="K517" s="8" t="str">
        <f t="shared" si="124"/>
        <v/>
      </c>
      <c r="L517" s="8" t="str">
        <f t="shared" si="124"/>
        <v/>
      </c>
      <c r="M517" s="8" t="str">
        <f t="shared" si="124"/>
        <v/>
      </c>
      <c r="N517" s="8" t="str">
        <f t="shared" si="124"/>
        <v/>
      </c>
      <c r="O517" s="8">
        <f t="shared" si="124"/>
        <v>10</v>
      </c>
      <c r="P517" s="8" t="str">
        <f t="shared" si="124"/>
        <v/>
      </c>
      <c r="Q517" s="8" t="str">
        <f t="shared" si="124"/>
        <v/>
      </c>
      <c r="R517" s="8" t="str">
        <f t="shared" si="124"/>
        <v/>
      </c>
      <c r="S517" s="8" t="str">
        <f t="shared" si="124"/>
        <v/>
      </c>
      <c r="T517" s="8" t="str">
        <f t="shared" si="124"/>
        <v/>
      </c>
      <c r="U517" s="8"/>
      <c r="V517" s="2"/>
      <c r="W517" s="13" t="e">
        <f>IF(F517="","",IF(F517-VLOOKUP($A515,AWstandards,VLOOKUP(D517,Age,2,FALSE),FALSE)&gt;0,"","aw"))</f>
        <v>#N/A</v>
      </c>
    </row>
    <row r="518" spans="1:23" x14ac:dyDescent="0.25">
      <c r="A518" s="58" t="s">
        <v>441</v>
      </c>
      <c r="B518" s="33">
        <v>3</v>
      </c>
      <c r="C518" s="41" t="str">
        <f t="shared" si="122"/>
        <v xml:space="preserve">Rosie Austin </v>
      </c>
      <c r="D518" s="41">
        <f>IF(A518="","",VLOOKUP($A515,IF(LEN(A518)=2,F15B,F15A),VLOOKUP(LEFT(A518,1),Fteams,7,FALSE),FALSE))</f>
        <v>0</v>
      </c>
      <c r="E518" s="41" t="str">
        <f t="shared" si="123"/>
        <v>Brighton &amp; Hove</v>
      </c>
      <c r="F518" s="59" t="s">
        <v>445</v>
      </c>
      <c r="G518" s="60">
        <v>9</v>
      </c>
      <c r="H518" s="61"/>
      <c r="I518" s="8" t="str">
        <f t="shared" si="124"/>
        <v/>
      </c>
      <c r="J518" s="8">
        <f t="shared" si="124"/>
        <v>9</v>
      </c>
      <c r="K518" s="8" t="str">
        <f t="shared" si="124"/>
        <v/>
      </c>
      <c r="L518" s="8" t="str">
        <f t="shared" si="124"/>
        <v/>
      </c>
      <c r="M518" s="8" t="str">
        <f t="shared" si="124"/>
        <v/>
      </c>
      <c r="N518" s="8" t="str">
        <f t="shared" si="124"/>
        <v/>
      </c>
      <c r="O518" s="8" t="str">
        <f t="shared" si="124"/>
        <v/>
      </c>
      <c r="P518" s="8" t="str">
        <f t="shared" si="124"/>
        <v/>
      </c>
      <c r="Q518" s="8" t="str">
        <f t="shared" si="124"/>
        <v/>
      </c>
      <c r="R518" s="8" t="str">
        <f t="shared" si="124"/>
        <v/>
      </c>
      <c r="S518" s="8" t="str">
        <f t="shared" si="124"/>
        <v/>
      </c>
      <c r="T518" s="8" t="str">
        <f t="shared" si="124"/>
        <v/>
      </c>
      <c r="U518" s="8"/>
      <c r="V518" s="2"/>
      <c r="W518" s="13" t="e">
        <f>IF(F518="","",IF(F518-VLOOKUP($A515,AWstandards,VLOOKUP(D518,Age,2,FALSE),FALSE)&gt;0,"","aw"))</f>
        <v>#N/A</v>
      </c>
    </row>
    <row r="519" spans="1:23" x14ac:dyDescent="0.25">
      <c r="A519" s="58" t="s">
        <v>442</v>
      </c>
      <c r="B519" s="33">
        <v>4</v>
      </c>
      <c r="C519" s="41" t="str">
        <f t="shared" si="122"/>
        <v>Alisa Krashchevych</v>
      </c>
      <c r="D519" s="41">
        <f>IF(A519="","",VLOOKUP($A515,IF(LEN(A519)=2,F15B,F15A),VLOOKUP(LEFT(A519,1),Fteams,7,FALSE),FALSE))</f>
        <v>0</v>
      </c>
      <c r="E519" s="41" t="str">
        <f t="shared" si="123"/>
        <v>Horsham BS</v>
      </c>
      <c r="F519" s="59" t="s">
        <v>446</v>
      </c>
      <c r="G519" s="60">
        <v>8</v>
      </c>
      <c r="H519" s="61"/>
      <c r="I519" s="8" t="str">
        <f t="shared" si="124"/>
        <v/>
      </c>
      <c r="J519" s="8" t="str">
        <f t="shared" si="124"/>
        <v/>
      </c>
      <c r="K519" s="8" t="str">
        <f t="shared" si="124"/>
        <v/>
      </c>
      <c r="L519" s="8" t="str">
        <f t="shared" si="124"/>
        <v/>
      </c>
      <c r="M519" s="8" t="str">
        <f t="shared" si="124"/>
        <v/>
      </c>
      <c r="N519" s="8">
        <f t="shared" si="124"/>
        <v>8</v>
      </c>
      <c r="O519" s="8" t="str">
        <f t="shared" si="124"/>
        <v/>
      </c>
      <c r="P519" s="8" t="str">
        <f t="shared" si="124"/>
        <v/>
      </c>
      <c r="Q519" s="8" t="str">
        <f t="shared" si="124"/>
        <v/>
      </c>
      <c r="R519" s="8" t="str">
        <f t="shared" si="124"/>
        <v/>
      </c>
      <c r="S519" s="8" t="str">
        <f t="shared" si="124"/>
        <v/>
      </c>
      <c r="T519" s="8" t="str">
        <f t="shared" si="124"/>
        <v/>
      </c>
      <c r="U519" s="8"/>
      <c r="V519" s="2"/>
      <c r="W519" s="13" t="e">
        <f>IF(F519="","",IF(F519-VLOOKUP($A515,AWstandards,VLOOKUP(D519,Age,2,FALSE),FALSE)&gt;0,"","aw"))</f>
        <v>#N/A</v>
      </c>
    </row>
    <row r="520" spans="1:23" x14ac:dyDescent="0.25">
      <c r="A520" s="58" t="s">
        <v>433</v>
      </c>
      <c r="B520" s="33">
        <v>5</v>
      </c>
      <c r="C520" s="41" t="str">
        <f t="shared" si="122"/>
        <v>Rosalie McMahon</v>
      </c>
      <c r="D520" s="41">
        <f>IF(A520="","",VLOOKUP($A515,IF(LEN(A520)=2,F15B,F15A),VLOOKUP(LEFT(A520,1),Fteams,7,FALSE),FALSE))</f>
        <v>0</v>
      </c>
      <c r="E520" s="41" t="str">
        <f t="shared" si="123"/>
        <v>Eastbourne</v>
      </c>
      <c r="F520" s="59" t="s">
        <v>447</v>
      </c>
      <c r="G520" s="60">
        <v>7</v>
      </c>
      <c r="H520" s="61"/>
      <c r="I520" s="8" t="str">
        <f t="shared" si="124"/>
        <v/>
      </c>
      <c r="J520" s="8" t="str">
        <f t="shared" si="124"/>
        <v/>
      </c>
      <c r="K520" s="8" t="str">
        <f t="shared" si="124"/>
        <v/>
      </c>
      <c r="L520" s="8" t="str">
        <f t="shared" si="124"/>
        <v/>
      </c>
      <c r="M520" s="8">
        <f t="shared" si="124"/>
        <v>7</v>
      </c>
      <c r="N520" s="8" t="str">
        <f t="shared" si="124"/>
        <v/>
      </c>
      <c r="O520" s="8" t="str">
        <f t="shared" si="124"/>
        <v/>
      </c>
      <c r="P520" s="8" t="str">
        <f t="shared" si="124"/>
        <v/>
      </c>
      <c r="Q520" s="8" t="str">
        <f t="shared" si="124"/>
        <v/>
      </c>
      <c r="R520" s="8" t="str">
        <f t="shared" si="124"/>
        <v/>
      </c>
      <c r="S520" s="8" t="str">
        <f t="shared" si="124"/>
        <v/>
      </c>
      <c r="T520" s="8" t="str">
        <f t="shared" si="124"/>
        <v/>
      </c>
      <c r="U520" s="8"/>
      <c r="V520" s="2"/>
      <c r="W520" s="13" t="e">
        <f>IF(F520="","",IF(F520-VLOOKUP($A515,AWstandards,VLOOKUP(D520,Age,2,FALSE),FALSE)&gt;0,"","aw"))</f>
        <v>#N/A</v>
      </c>
    </row>
    <row r="521" spans="1:23" x14ac:dyDescent="0.25">
      <c r="A521" s="58" t="s">
        <v>434</v>
      </c>
      <c r="B521" s="33">
        <v>6</v>
      </c>
      <c r="C521" s="41" t="str">
        <f t="shared" si="122"/>
        <v>Maya Stair</v>
      </c>
      <c r="D521" s="41">
        <f>IF(A521="","",VLOOKUP($A515,IF(LEN(A521)=2,F15B,F15A),VLOOKUP(LEFT(A521,1),Fteams,7,FALSE),FALSE))</f>
        <v>0</v>
      </c>
      <c r="E521" s="41" t="str">
        <f t="shared" si="123"/>
        <v>Chichester</v>
      </c>
      <c r="F521" s="59" t="s">
        <v>448</v>
      </c>
      <c r="G521" s="60">
        <v>6</v>
      </c>
      <c r="H521" s="61"/>
      <c r="I521" s="8" t="str">
        <f t="shared" si="124"/>
        <v/>
      </c>
      <c r="J521" s="8" t="str">
        <f t="shared" si="124"/>
        <v/>
      </c>
      <c r="K521" s="8" t="str">
        <f t="shared" si="124"/>
        <v/>
      </c>
      <c r="L521" s="8">
        <f t="shared" si="124"/>
        <v>6</v>
      </c>
      <c r="M521" s="8" t="str">
        <f t="shared" si="124"/>
        <v/>
      </c>
      <c r="N521" s="8" t="str">
        <f t="shared" si="124"/>
        <v/>
      </c>
      <c r="O521" s="8" t="str">
        <f t="shared" si="124"/>
        <v/>
      </c>
      <c r="P521" s="8" t="str">
        <f t="shared" si="124"/>
        <v/>
      </c>
      <c r="Q521" s="8" t="str">
        <f t="shared" si="124"/>
        <v/>
      </c>
      <c r="R521" s="8" t="str">
        <f t="shared" si="124"/>
        <v/>
      </c>
      <c r="S521" s="8" t="str">
        <f t="shared" si="124"/>
        <v/>
      </c>
      <c r="T521" s="8" t="str">
        <f t="shared" si="124"/>
        <v/>
      </c>
      <c r="U521" s="8"/>
      <c r="V521" s="2"/>
      <c r="W521" s="13" t="e">
        <f>IF(F521="","",IF(F521-VLOOKUP($A515,AWstandards,VLOOKUP(D521,Age,2,FALSE),FALSE)&gt;0,"","aw"))</f>
        <v>#N/A</v>
      </c>
    </row>
    <row r="522" spans="1:23" hidden="1" x14ac:dyDescent="0.25">
      <c r="A522" s="58"/>
      <c r="B522" s="33">
        <v>7</v>
      </c>
      <c r="C522" s="41" t="str">
        <f t="shared" si="122"/>
        <v/>
      </c>
      <c r="D522" s="41" t="str">
        <f>IF(A522="","",VLOOKUP($A515,IF(LEN(A522)=2,F15B,F15A),VLOOKUP(LEFT(A522,1),Fteams,7,FALSE),FALSE))</f>
        <v/>
      </c>
      <c r="E522" s="41" t="str">
        <f t="shared" si="123"/>
        <v/>
      </c>
      <c r="F522" s="59"/>
      <c r="G522" s="60">
        <v>5</v>
      </c>
      <c r="H522" s="61"/>
      <c r="I522" s="8" t="str">
        <f t="shared" si="124"/>
        <v/>
      </c>
      <c r="J522" s="8" t="str">
        <f t="shared" si="124"/>
        <v/>
      </c>
      <c r="K522" s="8" t="str">
        <f t="shared" si="124"/>
        <v/>
      </c>
      <c r="L522" s="8" t="str">
        <f t="shared" si="124"/>
        <v/>
      </c>
      <c r="M522" s="8" t="str">
        <f t="shared" si="124"/>
        <v/>
      </c>
      <c r="N522" s="8" t="str">
        <f t="shared" si="124"/>
        <v/>
      </c>
      <c r="O522" s="8" t="str">
        <f t="shared" si="124"/>
        <v/>
      </c>
      <c r="P522" s="8" t="str">
        <f t="shared" si="124"/>
        <v/>
      </c>
      <c r="Q522" s="8" t="str">
        <f t="shared" si="124"/>
        <v/>
      </c>
      <c r="R522" s="8" t="str">
        <f t="shared" si="124"/>
        <v/>
      </c>
      <c r="S522" s="8" t="str">
        <f t="shared" si="124"/>
        <v/>
      </c>
      <c r="T522" s="8" t="str">
        <f t="shared" si="124"/>
        <v/>
      </c>
      <c r="U522" s="8"/>
      <c r="V522" s="2"/>
      <c r="W522" s="13" t="str">
        <f>IF(F522="","",IF(F522-VLOOKUP($A515,AWstandards,VLOOKUP(D522,Age,2,FALSE),FALSE)&gt;0,"","aw"))</f>
        <v/>
      </c>
    </row>
    <row r="523" spans="1:23" hidden="1" x14ac:dyDescent="0.25">
      <c r="A523" s="58"/>
      <c r="B523" s="33">
        <v>8</v>
      </c>
      <c r="C523" s="41" t="str">
        <f t="shared" si="122"/>
        <v/>
      </c>
      <c r="D523" s="41" t="str">
        <f>IF(A523="","",VLOOKUP($A515,IF(LEN(A523)=2,F15B,F15A),VLOOKUP(LEFT(A523,1),Fteams,7,FALSE),FALSE))</f>
        <v/>
      </c>
      <c r="E523" s="41" t="str">
        <f t="shared" si="123"/>
        <v/>
      </c>
      <c r="F523" s="59"/>
      <c r="G523" s="60">
        <v>4</v>
      </c>
      <c r="H523" s="61"/>
      <c r="I523" s="8" t="str">
        <f t="shared" si="124"/>
        <v/>
      </c>
      <c r="J523" s="8" t="str">
        <f t="shared" si="124"/>
        <v/>
      </c>
      <c r="K523" s="8" t="str">
        <f t="shared" si="124"/>
        <v/>
      </c>
      <c r="L523" s="8" t="str">
        <f t="shared" si="124"/>
        <v/>
      </c>
      <c r="M523" s="8" t="str">
        <f t="shared" si="124"/>
        <v/>
      </c>
      <c r="N523" s="8" t="str">
        <f t="shared" si="124"/>
        <v/>
      </c>
      <c r="O523" s="8" t="str">
        <f t="shared" si="124"/>
        <v/>
      </c>
      <c r="P523" s="8" t="str">
        <f t="shared" si="124"/>
        <v/>
      </c>
      <c r="Q523" s="8" t="str">
        <f t="shared" si="124"/>
        <v/>
      </c>
      <c r="R523" s="8" t="str">
        <f t="shared" si="124"/>
        <v/>
      </c>
      <c r="S523" s="8" t="str">
        <f t="shared" si="124"/>
        <v/>
      </c>
      <c r="T523" s="8" t="str">
        <f t="shared" si="124"/>
        <v/>
      </c>
      <c r="U523" s="8"/>
      <c r="V523" s="2"/>
      <c r="W523" s="13" t="str">
        <f>IF(F523="","",IF(F523-VLOOKUP($A515,AWstandards,VLOOKUP(D523,Age,2,FALSE),FALSE)&gt;0,"","aw"))</f>
        <v/>
      </c>
    </row>
    <row r="524" spans="1:23" hidden="1" x14ac:dyDescent="0.25">
      <c r="A524" s="58"/>
      <c r="B524" s="33">
        <v>9</v>
      </c>
      <c r="C524" s="41" t="str">
        <f t="shared" si="122"/>
        <v/>
      </c>
      <c r="D524" s="41" t="str">
        <f>IF(A524="","",VLOOKUP($A515,IF(LEN(A524)=2,F15B,F15A),VLOOKUP(LEFT(A524,1),Fteams,7,FALSE),FALSE))</f>
        <v/>
      </c>
      <c r="E524" s="41" t="str">
        <f t="shared" si="123"/>
        <v/>
      </c>
      <c r="F524" s="59"/>
      <c r="G524" s="60">
        <v>3</v>
      </c>
      <c r="H524" s="61"/>
      <c r="I524" s="8" t="str">
        <f t="shared" si="124"/>
        <v/>
      </c>
      <c r="J524" s="8" t="str">
        <f t="shared" si="124"/>
        <v/>
      </c>
      <c r="K524" s="8" t="str">
        <f t="shared" si="124"/>
        <v/>
      </c>
      <c r="L524" s="8" t="str">
        <f t="shared" si="124"/>
        <v/>
      </c>
      <c r="M524" s="8" t="str">
        <f t="shared" si="124"/>
        <v/>
      </c>
      <c r="N524" s="8" t="str">
        <f t="shared" si="124"/>
        <v/>
      </c>
      <c r="O524" s="8" t="str">
        <f t="shared" si="124"/>
        <v/>
      </c>
      <c r="P524" s="8" t="str">
        <f t="shared" si="124"/>
        <v/>
      </c>
      <c r="Q524" s="8" t="str">
        <f t="shared" si="124"/>
        <v/>
      </c>
      <c r="R524" s="8" t="str">
        <f t="shared" si="124"/>
        <v/>
      </c>
      <c r="S524" s="8" t="str">
        <f t="shared" si="124"/>
        <v/>
      </c>
      <c r="T524" s="8" t="str">
        <f t="shared" si="124"/>
        <v/>
      </c>
      <c r="U524" s="8"/>
      <c r="V524" s="2"/>
      <c r="W524" s="13" t="str">
        <f>IF(F524="","",IF(F524-VLOOKUP($A515,AWstandards,VLOOKUP(D524,Age,2,FALSE),FALSE)&gt;0,"","aw"))</f>
        <v/>
      </c>
    </row>
    <row r="525" spans="1:23" hidden="1" x14ac:dyDescent="0.25">
      <c r="A525" s="58"/>
      <c r="B525" s="33">
        <v>10</v>
      </c>
      <c r="C525" s="41" t="str">
        <f t="shared" si="122"/>
        <v/>
      </c>
      <c r="D525" s="41" t="str">
        <f>IF(A525="","",VLOOKUP($A515,IF(LEN(A525)=2,F15B,F15A),VLOOKUP(LEFT(A525,1),Fteams,7,FALSE),FALSE))</f>
        <v/>
      </c>
      <c r="E525" s="41" t="str">
        <f t="shared" si="123"/>
        <v/>
      </c>
      <c r="F525" s="59"/>
      <c r="G525" s="60">
        <v>2</v>
      </c>
      <c r="H525" s="61"/>
      <c r="I525" s="8" t="str">
        <f t="shared" si="124"/>
        <v/>
      </c>
      <c r="J525" s="8" t="str">
        <f t="shared" si="124"/>
        <v/>
      </c>
      <c r="K525" s="8" t="str">
        <f t="shared" si="124"/>
        <v/>
      </c>
      <c r="L525" s="8" t="str">
        <f t="shared" si="124"/>
        <v/>
      </c>
      <c r="M525" s="8" t="str">
        <f t="shared" si="124"/>
        <v/>
      </c>
      <c r="N525" s="8" t="str">
        <f t="shared" si="124"/>
        <v/>
      </c>
      <c r="O525" s="8" t="str">
        <f t="shared" si="124"/>
        <v/>
      </c>
      <c r="P525" s="8" t="str">
        <f t="shared" si="124"/>
        <v/>
      </c>
      <c r="Q525" s="8" t="str">
        <f t="shared" si="124"/>
        <v/>
      </c>
      <c r="R525" s="8" t="str">
        <f t="shared" si="124"/>
        <v/>
      </c>
      <c r="S525" s="8" t="str">
        <f t="shared" si="124"/>
        <v/>
      </c>
      <c r="T525" s="8" t="str">
        <f t="shared" si="124"/>
        <v/>
      </c>
      <c r="U525" s="8"/>
      <c r="V525" s="2"/>
      <c r="W525" s="13" t="str">
        <f>IF(F525="","",IF(F525-VLOOKUP($A515,AWstandards,VLOOKUP(D525,Age,2,FALSE),FALSE)&gt;0,"","aw"))</f>
        <v/>
      </c>
    </row>
    <row r="526" spans="1:23" hidden="1" x14ac:dyDescent="0.25">
      <c r="A526" s="58"/>
      <c r="B526" s="33">
        <v>11</v>
      </c>
      <c r="C526" s="41" t="str">
        <f t="shared" si="122"/>
        <v/>
      </c>
      <c r="D526" s="41" t="str">
        <f>IF(A526="","",VLOOKUP($A515,IF(LEN(A526)=2,F15B,F15A),VLOOKUP(LEFT(A526,1),Fteams,7,FALSE),FALSE))</f>
        <v/>
      </c>
      <c r="E526" s="41" t="str">
        <f t="shared" si="123"/>
        <v/>
      </c>
      <c r="F526" s="59"/>
      <c r="G526" s="60">
        <v>1</v>
      </c>
      <c r="H526" s="61"/>
      <c r="I526" s="8" t="str">
        <f t="shared" si="124"/>
        <v/>
      </c>
      <c r="J526" s="8" t="str">
        <f t="shared" si="124"/>
        <v/>
      </c>
      <c r="K526" s="8" t="str">
        <f t="shared" si="124"/>
        <v/>
      </c>
      <c r="L526" s="8" t="str">
        <f t="shared" si="124"/>
        <v/>
      </c>
      <c r="M526" s="8" t="str">
        <f t="shared" si="124"/>
        <v/>
      </c>
      <c r="N526" s="8" t="str">
        <f t="shared" si="124"/>
        <v/>
      </c>
      <c r="O526" s="8" t="str">
        <f t="shared" si="124"/>
        <v/>
      </c>
      <c r="P526" s="8" t="str">
        <f t="shared" si="124"/>
        <v/>
      </c>
      <c r="Q526" s="8" t="str">
        <f t="shared" si="124"/>
        <v/>
      </c>
      <c r="R526" s="8" t="str">
        <f t="shared" si="124"/>
        <v/>
      </c>
      <c r="S526" s="8" t="str">
        <f t="shared" si="124"/>
        <v/>
      </c>
      <c r="T526" s="8" t="str">
        <f t="shared" si="124"/>
        <v/>
      </c>
      <c r="U526" s="8"/>
      <c r="V526" s="2"/>
      <c r="W526" s="13" t="str">
        <f>IF(F526="","",IF(F526-VLOOKUP($A515,AWstandards,VLOOKUP(D526,Age,2,FALSE),FALSE)&gt;0,"","aw"))</f>
        <v/>
      </c>
    </row>
    <row r="527" spans="1:23" hidden="1" x14ac:dyDescent="0.25">
      <c r="A527" s="58"/>
      <c r="B527" s="33">
        <v>12</v>
      </c>
      <c r="C527" s="41" t="str">
        <f t="shared" si="122"/>
        <v/>
      </c>
      <c r="D527" s="41" t="str">
        <f>IF(A527="","",VLOOKUP($A515,IF(LEN(A527)=2,F15B,F15A),VLOOKUP(LEFT(A527,1),Fteams,7,FALSE),FALSE))</f>
        <v/>
      </c>
      <c r="E527" s="41" t="str">
        <f t="shared" si="123"/>
        <v/>
      </c>
      <c r="F527" s="59"/>
      <c r="G527" s="60">
        <f>IF(Dec!$G$2-11&lt;0,0,Dec!$G$2-11)</f>
        <v>0</v>
      </c>
      <c r="H527" s="61"/>
      <c r="I527" s="8" t="str">
        <f t="shared" si="124"/>
        <v/>
      </c>
      <c r="J527" s="8" t="str">
        <f t="shared" si="124"/>
        <v/>
      </c>
      <c r="K527" s="8" t="str">
        <f t="shared" si="124"/>
        <v/>
      </c>
      <c r="L527" s="8" t="str">
        <f t="shared" si="124"/>
        <v/>
      </c>
      <c r="M527" s="8" t="str">
        <f t="shared" si="124"/>
        <v/>
      </c>
      <c r="N527" s="8" t="str">
        <f t="shared" si="124"/>
        <v/>
      </c>
      <c r="O527" s="8" t="str">
        <f t="shared" si="124"/>
        <v/>
      </c>
      <c r="P527" s="8" t="str">
        <f t="shared" si="124"/>
        <v/>
      </c>
      <c r="Q527" s="8" t="str">
        <f t="shared" si="124"/>
        <v/>
      </c>
      <c r="R527" s="8" t="str">
        <f t="shared" si="124"/>
        <v/>
      </c>
      <c r="S527" s="8" t="str">
        <f t="shared" si="124"/>
        <v/>
      </c>
      <c r="T527" s="8" t="str">
        <f t="shared" si="124"/>
        <v/>
      </c>
      <c r="U527" s="8">
        <f>(Dec!$G$2+1)*Dec!$G$2/2-SUM(I516:T527)</f>
        <v>15</v>
      </c>
      <c r="V527" s="2"/>
      <c r="W527" s="13" t="str">
        <f>IF(F527="","",IF(F527-VLOOKUP($A515,AWstandards,VLOOKUP(D527,Age,2,FALSE),FALSE)&gt;0,"","aw"))</f>
        <v/>
      </c>
    </row>
    <row r="528" spans="1:23" ht="13" x14ac:dyDescent="0.3">
      <c r="A528" s="15" t="s">
        <v>42</v>
      </c>
      <c r="B528" s="29"/>
      <c r="C528" s="42" t="s">
        <v>135</v>
      </c>
      <c r="D528" s="4"/>
      <c r="E528" s="39"/>
      <c r="F528" s="20"/>
      <c r="G528" s="27"/>
      <c r="H528" s="24" t="s">
        <v>35</v>
      </c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2" t="s">
        <v>136</v>
      </c>
      <c r="W528" s="13"/>
    </row>
    <row r="529" spans="1:23" x14ac:dyDescent="0.25">
      <c r="A529" s="58" t="s">
        <v>435</v>
      </c>
      <c r="B529" s="33">
        <v>1</v>
      </c>
      <c r="C529" s="41" t="str">
        <f t="shared" ref="C529:C540" si="125">IF(A529="","",VLOOKUP($A$528,IF(LEN(A529)=2,F15B,F15A),VLOOKUP(LEFT(A529,1),Fteams,6,FALSE),FALSE))</f>
        <v>Ivy Barbary</v>
      </c>
      <c r="D529" s="41">
        <f>IF(A529="","",VLOOKUP($A528,IF(LEN(A529)=2,F15B,F15A),VLOOKUP(LEFT(A529,1),Fteams,7,FALSE),FALSE))</f>
        <v>0</v>
      </c>
      <c r="E529" s="41" t="str">
        <f t="shared" ref="E529:E540" si="126">IF(A529="","",VLOOKUP(LEFT(A529,1),Fteams,2,FALSE))</f>
        <v>Crawley</v>
      </c>
      <c r="F529" s="59" t="s">
        <v>453</v>
      </c>
      <c r="G529" s="60">
        <v>11</v>
      </c>
      <c r="H529" s="61"/>
      <c r="I529" s="8" t="str">
        <f t="shared" ref="I529:T540" si="127">IF($A529="","",IF(LEFT($A529,1)=I$19,$G529,""))</f>
        <v/>
      </c>
      <c r="J529" s="8" t="str">
        <f t="shared" si="127"/>
        <v/>
      </c>
      <c r="K529" s="8">
        <f t="shared" si="127"/>
        <v>11</v>
      </c>
      <c r="L529" s="8" t="str">
        <f t="shared" si="127"/>
        <v/>
      </c>
      <c r="M529" s="8" t="str">
        <f t="shared" si="127"/>
        <v/>
      </c>
      <c r="N529" s="8" t="str">
        <f t="shared" si="127"/>
        <v/>
      </c>
      <c r="O529" s="8" t="str">
        <f t="shared" si="127"/>
        <v/>
      </c>
      <c r="P529" s="8" t="str">
        <f t="shared" si="127"/>
        <v/>
      </c>
      <c r="Q529" s="8" t="str">
        <f t="shared" si="127"/>
        <v/>
      </c>
      <c r="R529" s="8" t="str">
        <f t="shared" si="127"/>
        <v/>
      </c>
      <c r="S529" s="8" t="str">
        <f t="shared" si="127"/>
        <v/>
      </c>
      <c r="T529" s="8" t="str">
        <f t="shared" si="127"/>
        <v/>
      </c>
      <c r="U529" s="8"/>
      <c r="V529" s="2"/>
      <c r="W529" s="13" t="e">
        <f>IF(F529="","",IF(F529-VLOOKUP($A528,AWstandards,VLOOKUP(D529,Age,2,FALSE),FALSE)&gt;0,"","aw"))</f>
        <v>#N/A</v>
      </c>
    </row>
    <row r="530" spans="1:23" x14ac:dyDescent="0.25">
      <c r="A530" s="58" t="s">
        <v>449</v>
      </c>
      <c r="B530" s="33">
        <v>2</v>
      </c>
      <c r="C530" s="41" t="str">
        <f t="shared" si="125"/>
        <v>Mila Dobson</v>
      </c>
      <c r="D530" s="41">
        <f>IF(A530="","",VLOOKUP($A528,IF(LEN(A530)=2,F15B,F15A),VLOOKUP(LEFT(A530,1),Fteams,7,FALSE),FALSE))</f>
        <v>0</v>
      </c>
      <c r="E530" s="41" t="str">
        <f t="shared" si="126"/>
        <v>Chichester</v>
      </c>
      <c r="F530" s="59" t="s">
        <v>454</v>
      </c>
      <c r="G530" s="60">
        <v>10</v>
      </c>
      <c r="H530" s="61"/>
      <c r="I530" s="8" t="str">
        <f t="shared" si="127"/>
        <v/>
      </c>
      <c r="J530" s="8" t="str">
        <f t="shared" si="127"/>
        <v/>
      </c>
      <c r="K530" s="8" t="str">
        <f t="shared" si="127"/>
        <v/>
      </c>
      <c r="L530" s="8">
        <f t="shared" si="127"/>
        <v>10</v>
      </c>
      <c r="M530" s="8" t="str">
        <f t="shared" si="127"/>
        <v/>
      </c>
      <c r="N530" s="8" t="str">
        <f t="shared" si="127"/>
        <v/>
      </c>
      <c r="O530" s="8" t="str">
        <f t="shared" si="127"/>
        <v/>
      </c>
      <c r="P530" s="8" t="str">
        <f t="shared" si="127"/>
        <v/>
      </c>
      <c r="Q530" s="8" t="str">
        <f t="shared" si="127"/>
        <v/>
      </c>
      <c r="R530" s="8" t="str">
        <f t="shared" si="127"/>
        <v/>
      </c>
      <c r="S530" s="8" t="str">
        <f t="shared" si="127"/>
        <v/>
      </c>
      <c r="T530" s="8" t="str">
        <f t="shared" si="127"/>
        <v/>
      </c>
      <c r="U530" s="8"/>
      <c r="V530" s="2"/>
      <c r="W530" s="13" t="e">
        <f>IF(F530="","",IF(F530-VLOOKUP($A528,AWstandards,VLOOKUP(D530,Age,2,FALSE),FALSE)&gt;0,"","aw"))</f>
        <v>#N/A</v>
      </c>
    </row>
    <row r="531" spans="1:23" x14ac:dyDescent="0.25">
      <c r="A531" s="58" t="s">
        <v>450</v>
      </c>
      <c r="B531" s="33">
        <v>3</v>
      </c>
      <c r="C531" s="41" t="str">
        <f t="shared" si="125"/>
        <v>Fleur Vonderscher</v>
      </c>
      <c r="D531" s="41">
        <f>IF(A531="","",VLOOKUP($A528,IF(LEN(A531)=2,F15B,F15A),VLOOKUP(LEFT(A531,1),Fteams,7,FALSE),FALSE))</f>
        <v>0</v>
      </c>
      <c r="E531" s="41" t="str">
        <f t="shared" si="126"/>
        <v>Brighton &amp; Hove</v>
      </c>
      <c r="F531" s="59" t="s">
        <v>438</v>
      </c>
      <c r="G531" s="60">
        <v>9</v>
      </c>
      <c r="H531" s="61"/>
      <c r="I531" s="8" t="str">
        <f t="shared" si="127"/>
        <v/>
      </c>
      <c r="J531" s="8">
        <f t="shared" si="127"/>
        <v>9</v>
      </c>
      <c r="K531" s="8" t="str">
        <f t="shared" si="127"/>
        <v/>
      </c>
      <c r="L531" s="8" t="str">
        <f t="shared" si="127"/>
        <v/>
      </c>
      <c r="M531" s="8" t="str">
        <f t="shared" si="127"/>
        <v/>
      </c>
      <c r="N531" s="8" t="str">
        <f t="shared" si="127"/>
        <v/>
      </c>
      <c r="O531" s="8" t="str">
        <f t="shared" si="127"/>
        <v/>
      </c>
      <c r="P531" s="8" t="str">
        <f t="shared" si="127"/>
        <v/>
      </c>
      <c r="Q531" s="8" t="str">
        <f t="shared" si="127"/>
        <v/>
      </c>
      <c r="R531" s="8" t="str">
        <f t="shared" si="127"/>
        <v/>
      </c>
      <c r="S531" s="8" t="str">
        <f t="shared" si="127"/>
        <v/>
      </c>
      <c r="T531" s="8" t="str">
        <f t="shared" si="127"/>
        <v/>
      </c>
      <c r="U531" s="8"/>
      <c r="V531" s="2"/>
      <c r="W531" s="13" t="e">
        <f>IF(F531="","",IF(F531-VLOOKUP($A528,AWstandards,VLOOKUP(D531,Age,2,FALSE),FALSE)&gt;0,"","aw"))</f>
        <v>#N/A</v>
      </c>
    </row>
    <row r="532" spans="1:23" x14ac:dyDescent="0.25">
      <c r="A532" s="58" t="s">
        <v>451</v>
      </c>
      <c r="B532" s="33">
        <v>4</v>
      </c>
      <c r="C532" s="41" t="str">
        <f t="shared" si="125"/>
        <v>Emily Hosmer</v>
      </c>
      <c r="D532" s="41">
        <f>IF(A532="","",VLOOKUP($A528,IF(LEN(A532)=2,F15B,F15A),VLOOKUP(LEFT(A532,1),Fteams,7,FALSE),FALSE))</f>
        <v>0</v>
      </c>
      <c r="E532" s="41" t="str">
        <f t="shared" si="126"/>
        <v>Lewes</v>
      </c>
      <c r="F532" s="59" t="s">
        <v>439</v>
      </c>
      <c r="G532" s="60">
        <v>8</v>
      </c>
      <c r="H532" s="61"/>
      <c r="I532" s="8" t="str">
        <f t="shared" si="127"/>
        <v/>
      </c>
      <c r="J532" s="8" t="str">
        <f t="shared" si="127"/>
        <v/>
      </c>
      <c r="K532" s="8" t="str">
        <f t="shared" si="127"/>
        <v/>
      </c>
      <c r="L532" s="8" t="str">
        <f t="shared" si="127"/>
        <v/>
      </c>
      <c r="M532" s="8" t="str">
        <f t="shared" si="127"/>
        <v/>
      </c>
      <c r="N532" s="8" t="str">
        <f t="shared" si="127"/>
        <v/>
      </c>
      <c r="O532" s="8">
        <f t="shared" si="127"/>
        <v>8</v>
      </c>
      <c r="P532" s="8" t="str">
        <f t="shared" si="127"/>
        <v/>
      </c>
      <c r="Q532" s="8" t="str">
        <f t="shared" si="127"/>
        <v/>
      </c>
      <c r="R532" s="8" t="str">
        <f t="shared" si="127"/>
        <v/>
      </c>
      <c r="S532" s="8" t="str">
        <f t="shared" si="127"/>
        <v/>
      </c>
      <c r="T532" s="8" t="str">
        <f t="shared" si="127"/>
        <v/>
      </c>
      <c r="U532" s="8"/>
      <c r="V532" s="2"/>
      <c r="W532" s="13" t="e">
        <f>IF(F532="","",IF(F532-VLOOKUP($A528,AWstandards,VLOOKUP(D532,Age,2,FALSE),FALSE)&gt;0,"","aw"))</f>
        <v>#N/A</v>
      </c>
    </row>
    <row r="533" spans="1:23" x14ac:dyDescent="0.25">
      <c r="A533" s="58" t="s">
        <v>452</v>
      </c>
      <c r="B533" s="33">
        <v>5</v>
      </c>
      <c r="C533" s="41" t="str">
        <f t="shared" si="125"/>
        <v>Lucy Stocker</v>
      </c>
      <c r="D533" s="41">
        <f>IF(A533="","",VLOOKUP($A528,IF(LEN(A533)=2,F15B,F15A),VLOOKUP(LEFT(A533,1),Fteams,7,FALSE),FALSE))</f>
        <v>0</v>
      </c>
      <c r="E533" s="41" t="str">
        <f t="shared" si="126"/>
        <v>Horsham BS</v>
      </c>
      <c r="F533" s="59" t="s">
        <v>455</v>
      </c>
      <c r="G533" s="60">
        <v>7</v>
      </c>
      <c r="H533" s="61"/>
      <c r="I533" s="8" t="str">
        <f t="shared" si="127"/>
        <v/>
      </c>
      <c r="J533" s="8" t="str">
        <f t="shared" si="127"/>
        <v/>
      </c>
      <c r="K533" s="8" t="str">
        <f t="shared" si="127"/>
        <v/>
      </c>
      <c r="L533" s="8" t="str">
        <f t="shared" si="127"/>
        <v/>
      </c>
      <c r="M533" s="8" t="str">
        <f t="shared" si="127"/>
        <v/>
      </c>
      <c r="N533" s="8">
        <f t="shared" si="127"/>
        <v>7</v>
      </c>
      <c r="O533" s="8" t="str">
        <f t="shared" si="127"/>
        <v/>
      </c>
      <c r="P533" s="8" t="str">
        <f t="shared" si="127"/>
        <v/>
      </c>
      <c r="Q533" s="8" t="str">
        <f t="shared" si="127"/>
        <v/>
      </c>
      <c r="R533" s="8" t="str">
        <f t="shared" si="127"/>
        <v/>
      </c>
      <c r="S533" s="8" t="str">
        <f t="shared" si="127"/>
        <v/>
      </c>
      <c r="T533" s="8" t="str">
        <f t="shared" si="127"/>
        <v/>
      </c>
      <c r="U533" s="8"/>
      <c r="V533" s="2"/>
      <c r="W533" s="13" t="e">
        <f>IF(F533="","",IF(F533-VLOOKUP($A528,AWstandards,VLOOKUP(D533,Age,2,FALSE),FALSE)&gt;0,"","aw"))</f>
        <v>#N/A</v>
      </c>
    </row>
    <row r="534" spans="1:23" hidden="1" x14ac:dyDescent="0.25">
      <c r="A534" s="58"/>
      <c r="B534" s="33">
        <v>6</v>
      </c>
      <c r="C534" s="41" t="str">
        <f t="shared" si="125"/>
        <v/>
      </c>
      <c r="D534" s="41" t="str">
        <f>IF(A534="","",VLOOKUP($A528,IF(LEN(A534)=2,F15B,F15A),VLOOKUP(LEFT(A534,1),Fteams,7,FALSE),FALSE))</f>
        <v/>
      </c>
      <c r="E534" s="41" t="str">
        <f t="shared" si="126"/>
        <v/>
      </c>
      <c r="F534" s="59"/>
      <c r="G534" s="60">
        <v>6</v>
      </c>
      <c r="H534" s="61"/>
      <c r="I534" s="8" t="str">
        <f t="shared" si="127"/>
        <v/>
      </c>
      <c r="J534" s="8" t="str">
        <f t="shared" si="127"/>
        <v/>
      </c>
      <c r="K534" s="8" t="str">
        <f t="shared" si="127"/>
        <v/>
      </c>
      <c r="L534" s="8" t="str">
        <f t="shared" si="127"/>
        <v/>
      </c>
      <c r="M534" s="8" t="str">
        <f t="shared" si="127"/>
        <v/>
      </c>
      <c r="N534" s="8" t="str">
        <f t="shared" si="127"/>
        <v/>
      </c>
      <c r="O534" s="8" t="str">
        <f t="shared" si="127"/>
        <v/>
      </c>
      <c r="P534" s="8" t="str">
        <f t="shared" si="127"/>
        <v/>
      </c>
      <c r="Q534" s="8" t="str">
        <f t="shared" si="127"/>
        <v/>
      </c>
      <c r="R534" s="8" t="str">
        <f t="shared" si="127"/>
        <v/>
      </c>
      <c r="S534" s="8" t="str">
        <f t="shared" si="127"/>
        <v/>
      </c>
      <c r="T534" s="8" t="str">
        <f t="shared" si="127"/>
        <v/>
      </c>
      <c r="U534" s="8"/>
      <c r="V534" s="2"/>
      <c r="W534" s="13" t="str">
        <f>IF(F534="","",IF(F534-VLOOKUP($A528,AWstandards,VLOOKUP(D534,Age,2,FALSE),FALSE)&gt;0,"","aw"))</f>
        <v/>
      </c>
    </row>
    <row r="535" spans="1:23" hidden="1" x14ac:dyDescent="0.25">
      <c r="A535" s="58"/>
      <c r="B535" s="33">
        <v>7</v>
      </c>
      <c r="C535" s="41" t="str">
        <f t="shared" si="125"/>
        <v/>
      </c>
      <c r="D535" s="41" t="str">
        <f>IF(A535="","",VLOOKUP($A528,IF(LEN(A535)=2,F15B,F15A),VLOOKUP(LEFT(A535,1),Fteams,7,FALSE),FALSE))</f>
        <v/>
      </c>
      <c r="E535" s="41" t="str">
        <f t="shared" si="126"/>
        <v/>
      </c>
      <c r="F535" s="59"/>
      <c r="G535" s="60">
        <v>5</v>
      </c>
      <c r="H535" s="61"/>
      <c r="I535" s="8" t="str">
        <f t="shared" si="127"/>
        <v/>
      </c>
      <c r="J535" s="8" t="str">
        <f t="shared" si="127"/>
        <v/>
      </c>
      <c r="K535" s="8" t="str">
        <f t="shared" si="127"/>
        <v/>
      </c>
      <c r="L535" s="8" t="str">
        <f t="shared" si="127"/>
        <v/>
      </c>
      <c r="M535" s="8" t="str">
        <f t="shared" si="127"/>
        <v/>
      </c>
      <c r="N535" s="8" t="str">
        <f t="shared" si="127"/>
        <v/>
      </c>
      <c r="O535" s="8" t="str">
        <f t="shared" si="127"/>
        <v/>
      </c>
      <c r="P535" s="8" t="str">
        <f t="shared" si="127"/>
        <v/>
      </c>
      <c r="Q535" s="8" t="str">
        <f t="shared" si="127"/>
        <v/>
      </c>
      <c r="R535" s="8" t="str">
        <f t="shared" si="127"/>
        <v/>
      </c>
      <c r="S535" s="8" t="str">
        <f t="shared" si="127"/>
        <v/>
      </c>
      <c r="T535" s="8" t="str">
        <f t="shared" si="127"/>
        <v/>
      </c>
      <c r="U535" s="8"/>
      <c r="V535" s="2"/>
      <c r="W535" s="13" t="str">
        <f>IF(F535="","",IF(F535-VLOOKUP($A528,AWstandards,VLOOKUP(D535,Age,2,FALSE),FALSE)&gt;0,"","aw"))</f>
        <v/>
      </c>
    </row>
    <row r="536" spans="1:23" hidden="1" x14ac:dyDescent="0.25">
      <c r="A536" s="58"/>
      <c r="B536" s="33">
        <v>8</v>
      </c>
      <c r="C536" s="41" t="str">
        <f t="shared" si="125"/>
        <v/>
      </c>
      <c r="D536" s="41" t="str">
        <f>IF(A536="","",VLOOKUP($A528,IF(LEN(A536)=2,F15B,F15A),VLOOKUP(LEFT(A536,1),Fteams,7,FALSE),FALSE))</f>
        <v/>
      </c>
      <c r="E536" s="41" t="str">
        <f t="shared" si="126"/>
        <v/>
      </c>
      <c r="F536" s="59"/>
      <c r="G536" s="60">
        <v>4</v>
      </c>
      <c r="H536" s="61"/>
      <c r="I536" s="8" t="str">
        <f t="shared" si="127"/>
        <v/>
      </c>
      <c r="J536" s="8" t="str">
        <f t="shared" si="127"/>
        <v/>
      </c>
      <c r="K536" s="8" t="str">
        <f t="shared" si="127"/>
        <v/>
      </c>
      <c r="L536" s="8" t="str">
        <f t="shared" si="127"/>
        <v/>
      </c>
      <c r="M536" s="8" t="str">
        <f t="shared" si="127"/>
        <v/>
      </c>
      <c r="N536" s="8" t="str">
        <f t="shared" si="127"/>
        <v/>
      </c>
      <c r="O536" s="8" t="str">
        <f t="shared" si="127"/>
        <v/>
      </c>
      <c r="P536" s="8" t="str">
        <f t="shared" si="127"/>
        <v/>
      </c>
      <c r="Q536" s="8" t="str">
        <f t="shared" si="127"/>
        <v/>
      </c>
      <c r="R536" s="8" t="str">
        <f t="shared" si="127"/>
        <v/>
      </c>
      <c r="S536" s="8" t="str">
        <f t="shared" si="127"/>
        <v/>
      </c>
      <c r="T536" s="8" t="str">
        <f t="shared" si="127"/>
        <v/>
      </c>
      <c r="U536" s="8"/>
      <c r="V536" s="2"/>
      <c r="W536" s="13" t="str">
        <f>IF(F536="","",IF(F536-VLOOKUP($A528,AWstandards,VLOOKUP(D536,Age,2,FALSE),FALSE)&gt;0,"","aw"))</f>
        <v/>
      </c>
    </row>
    <row r="537" spans="1:23" hidden="1" x14ac:dyDescent="0.25">
      <c r="A537" s="58"/>
      <c r="B537" s="33">
        <v>9</v>
      </c>
      <c r="C537" s="41" t="str">
        <f t="shared" si="125"/>
        <v/>
      </c>
      <c r="D537" s="41" t="str">
        <f>IF(A537="","",VLOOKUP($A528,IF(LEN(A537)=2,F15B,F15A),VLOOKUP(LEFT(A537,1),Fteams,7,FALSE),FALSE))</f>
        <v/>
      </c>
      <c r="E537" s="41" t="str">
        <f t="shared" si="126"/>
        <v/>
      </c>
      <c r="F537" s="59"/>
      <c r="G537" s="60">
        <v>3</v>
      </c>
      <c r="H537" s="61"/>
      <c r="I537" s="8" t="str">
        <f t="shared" si="127"/>
        <v/>
      </c>
      <c r="J537" s="8" t="str">
        <f t="shared" si="127"/>
        <v/>
      </c>
      <c r="K537" s="8" t="str">
        <f t="shared" si="127"/>
        <v/>
      </c>
      <c r="L537" s="8" t="str">
        <f t="shared" si="127"/>
        <v/>
      </c>
      <c r="M537" s="8" t="str">
        <f t="shared" si="127"/>
        <v/>
      </c>
      <c r="N537" s="8" t="str">
        <f t="shared" si="127"/>
        <v/>
      </c>
      <c r="O537" s="8" t="str">
        <f t="shared" si="127"/>
        <v/>
      </c>
      <c r="P537" s="8" t="str">
        <f t="shared" si="127"/>
        <v/>
      </c>
      <c r="Q537" s="8" t="str">
        <f t="shared" si="127"/>
        <v/>
      </c>
      <c r="R537" s="8" t="str">
        <f t="shared" si="127"/>
        <v/>
      </c>
      <c r="S537" s="8" t="str">
        <f t="shared" si="127"/>
        <v/>
      </c>
      <c r="T537" s="8" t="str">
        <f t="shared" si="127"/>
        <v/>
      </c>
      <c r="U537" s="8"/>
      <c r="V537" s="2"/>
      <c r="W537" s="13" t="str">
        <f>IF(F537="","",IF(F537-VLOOKUP($A528,AWstandards,VLOOKUP(D537,Age,2,FALSE),FALSE)&gt;0,"","aw"))</f>
        <v/>
      </c>
    </row>
    <row r="538" spans="1:23" hidden="1" x14ac:dyDescent="0.25">
      <c r="A538" s="58"/>
      <c r="B538" s="33">
        <v>10</v>
      </c>
      <c r="C538" s="41" t="str">
        <f t="shared" si="125"/>
        <v/>
      </c>
      <c r="D538" s="41" t="str">
        <f>IF(A538="","",VLOOKUP($A528,IF(LEN(A538)=2,F15B,F15A),VLOOKUP(LEFT(A538,1),Fteams,7,FALSE),FALSE))</f>
        <v/>
      </c>
      <c r="E538" s="41" t="str">
        <f t="shared" si="126"/>
        <v/>
      </c>
      <c r="F538" s="59"/>
      <c r="G538" s="60">
        <v>2</v>
      </c>
      <c r="H538" s="61"/>
      <c r="I538" s="8" t="str">
        <f t="shared" si="127"/>
        <v/>
      </c>
      <c r="J538" s="8" t="str">
        <f t="shared" si="127"/>
        <v/>
      </c>
      <c r="K538" s="8" t="str">
        <f t="shared" si="127"/>
        <v/>
      </c>
      <c r="L538" s="8" t="str">
        <f t="shared" si="127"/>
        <v/>
      </c>
      <c r="M538" s="8" t="str">
        <f t="shared" si="127"/>
        <v/>
      </c>
      <c r="N538" s="8" t="str">
        <f t="shared" si="127"/>
        <v/>
      </c>
      <c r="O538" s="8" t="str">
        <f t="shared" si="127"/>
        <v/>
      </c>
      <c r="P538" s="8" t="str">
        <f t="shared" si="127"/>
        <v/>
      </c>
      <c r="Q538" s="8" t="str">
        <f t="shared" si="127"/>
        <v/>
      </c>
      <c r="R538" s="8" t="str">
        <f t="shared" si="127"/>
        <v/>
      </c>
      <c r="S538" s="8" t="str">
        <f t="shared" si="127"/>
        <v/>
      </c>
      <c r="T538" s="8" t="str">
        <f t="shared" si="127"/>
        <v/>
      </c>
      <c r="U538" s="8"/>
      <c r="V538" s="2"/>
      <c r="W538" s="13" t="str">
        <f>IF(F538="","",IF(F538-VLOOKUP($A528,AWstandards,VLOOKUP(D538,Age,2,FALSE),FALSE)&gt;0,"","aw"))</f>
        <v/>
      </c>
    </row>
    <row r="539" spans="1:23" hidden="1" x14ac:dyDescent="0.25">
      <c r="A539" s="58"/>
      <c r="B539" s="33">
        <v>11</v>
      </c>
      <c r="C539" s="41" t="str">
        <f t="shared" si="125"/>
        <v/>
      </c>
      <c r="D539" s="41" t="str">
        <f>IF(A539="","",VLOOKUP($A528,IF(LEN(A539)=2,F15B,F15A),VLOOKUP(LEFT(A539,1),Fteams,7,FALSE),FALSE))</f>
        <v/>
      </c>
      <c r="E539" s="41" t="str">
        <f t="shared" si="126"/>
        <v/>
      </c>
      <c r="F539" s="59"/>
      <c r="G539" s="60">
        <v>1</v>
      </c>
      <c r="H539" s="61"/>
      <c r="I539" s="8" t="str">
        <f t="shared" si="127"/>
        <v/>
      </c>
      <c r="J539" s="8" t="str">
        <f t="shared" si="127"/>
        <v/>
      </c>
      <c r="K539" s="8" t="str">
        <f t="shared" si="127"/>
        <v/>
      </c>
      <c r="L539" s="8" t="str">
        <f t="shared" si="127"/>
        <v/>
      </c>
      <c r="M539" s="8" t="str">
        <f t="shared" si="127"/>
        <v/>
      </c>
      <c r="N539" s="8" t="str">
        <f t="shared" si="127"/>
        <v/>
      </c>
      <c r="O539" s="8" t="str">
        <f t="shared" si="127"/>
        <v/>
      </c>
      <c r="P539" s="8" t="str">
        <f t="shared" si="127"/>
        <v/>
      </c>
      <c r="Q539" s="8" t="str">
        <f t="shared" si="127"/>
        <v/>
      </c>
      <c r="R539" s="8" t="str">
        <f t="shared" si="127"/>
        <v/>
      </c>
      <c r="S539" s="8" t="str">
        <f t="shared" si="127"/>
        <v/>
      </c>
      <c r="T539" s="8" t="str">
        <f t="shared" si="127"/>
        <v/>
      </c>
      <c r="U539" s="8"/>
      <c r="V539" s="2"/>
      <c r="W539" s="13" t="str">
        <f>IF(F539="","",IF(F539-VLOOKUP($A528,AWstandards,VLOOKUP(D539,Age,2,FALSE),FALSE)&gt;0,"","aw"))</f>
        <v/>
      </c>
    </row>
    <row r="540" spans="1:23" hidden="1" x14ac:dyDescent="0.25">
      <c r="A540" s="58"/>
      <c r="B540" s="33">
        <v>12</v>
      </c>
      <c r="C540" s="41" t="str">
        <f t="shared" si="125"/>
        <v/>
      </c>
      <c r="D540" s="41" t="str">
        <f>IF(A540="","",VLOOKUP($A528,IF(LEN(A540)=2,F15B,F15A),VLOOKUP(LEFT(A540,1),Fteams,7,FALSE),FALSE))</f>
        <v/>
      </c>
      <c r="E540" s="41" t="str">
        <f t="shared" si="126"/>
        <v/>
      </c>
      <c r="F540" s="59"/>
      <c r="G540" s="60">
        <f>IF(Dec!$G$2-11&lt;0,0,Dec!$G$2-11)</f>
        <v>0</v>
      </c>
      <c r="H540" s="61"/>
      <c r="I540" s="8" t="str">
        <f t="shared" si="127"/>
        <v/>
      </c>
      <c r="J540" s="8" t="str">
        <f t="shared" si="127"/>
        <v/>
      </c>
      <c r="K540" s="8" t="str">
        <f t="shared" si="127"/>
        <v/>
      </c>
      <c r="L540" s="8" t="str">
        <f t="shared" si="127"/>
        <v/>
      </c>
      <c r="M540" s="8" t="str">
        <f t="shared" si="127"/>
        <v/>
      </c>
      <c r="N540" s="8" t="str">
        <f t="shared" si="127"/>
        <v/>
      </c>
      <c r="O540" s="8" t="str">
        <f t="shared" si="127"/>
        <v/>
      </c>
      <c r="P540" s="8" t="str">
        <f t="shared" si="127"/>
        <v/>
      </c>
      <c r="Q540" s="8" t="str">
        <f t="shared" si="127"/>
        <v/>
      </c>
      <c r="R540" s="8" t="str">
        <f t="shared" si="127"/>
        <v/>
      </c>
      <c r="S540" s="8" t="str">
        <f t="shared" si="127"/>
        <v/>
      </c>
      <c r="T540" s="8" t="str">
        <f t="shared" si="127"/>
        <v/>
      </c>
      <c r="U540" s="8">
        <f>(Dec!$G$2+1)*Dec!$G$2/2-SUM(I529:T540)</f>
        <v>21</v>
      </c>
      <c r="V540" s="2"/>
      <c r="W540" s="13" t="str">
        <f>IF(F540="","",IF(F540-VLOOKUP($A528,AWstandards,VLOOKUP(D540,Age,2,FALSE),FALSE)&gt;0,"","aw"))</f>
        <v/>
      </c>
    </row>
    <row r="541" spans="1:23" ht="13" x14ac:dyDescent="0.3">
      <c r="A541" s="15" t="s">
        <v>84</v>
      </c>
      <c r="B541" s="29"/>
      <c r="C541" s="42" t="s">
        <v>138</v>
      </c>
      <c r="D541" s="4"/>
      <c r="E541" s="13"/>
      <c r="F541" s="19"/>
      <c r="G541" s="27"/>
      <c r="H541" s="24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2" t="s">
        <v>117</v>
      </c>
      <c r="W541" s="13"/>
    </row>
    <row r="542" spans="1:23" x14ac:dyDescent="0.25">
      <c r="A542" s="58" t="s">
        <v>441</v>
      </c>
      <c r="B542" s="33">
        <v>1</v>
      </c>
      <c r="C542" s="41" t="str">
        <f t="shared" ref="C542:C553" si="128">IF(A542="","",VLOOKUP($A$541,IF(LEN(A542)=2,F15B,F15A),VLOOKUP(LEFT(A542,1),Fteams,6,FALSE),FALSE))</f>
        <v>Florence Matten</v>
      </c>
      <c r="D542" s="41">
        <f>IF(A542="","",VLOOKUP($A541,IF(LEN(A542)=2,F15B,F15A),VLOOKUP(LEFT(A542,1),Fteams,7,FALSE),FALSE))</f>
        <v>0</v>
      </c>
      <c r="E542" s="41" t="str">
        <f t="shared" ref="E542:E553" si="129">IF(A542="","",VLOOKUP(LEFT(A542,1),Fteams,2,FALSE))</f>
        <v>Brighton &amp; Hove</v>
      </c>
      <c r="F542" s="59" t="s">
        <v>593</v>
      </c>
      <c r="G542" s="60">
        <v>11</v>
      </c>
      <c r="H542" s="24"/>
      <c r="I542" s="8" t="str">
        <f t="shared" ref="I542:T553" si="130">IF($A542="","",IF(LEFT($A542,1)=I$19,$G542,""))</f>
        <v/>
      </c>
      <c r="J542" s="8">
        <f t="shared" si="130"/>
        <v>11</v>
      </c>
      <c r="K542" s="8" t="str">
        <f t="shared" si="130"/>
        <v/>
      </c>
      <c r="L542" s="8" t="str">
        <f t="shared" si="130"/>
        <v/>
      </c>
      <c r="M542" s="8" t="str">
        <f t="shared" si="130"/>
        <v/>
      </c>
      <c r="N542" s="8" t="str">
        <f t="shared" si="130"/>
        <v/>
      </c>
      <c r="O542" s="8" t="str">
        <f t="shared" si="130"/>
        <v/>
      </c>
      <c r="P542" s="8" t="str">
        <f t="shared" si="130"/>
        <v/>
      </c>
      <c r="Q542" s="8" t="str">
        <f t="shared" si="130"/>
        <v/>
      </c>
      <c r="R542" s="8" t="str">
        <f t="shared" si="130"/>
        <v/>
      </c>
      <c r="S542" s="8" t="str">
        <f t="shared" si="130"/>
        <v/>
      </c>
      <c r="T542" s="8" t="str">
        <f t="shared" si="130"/>
        <v/>
      </c>
      <c r="U542" s="8"/>
      <c r="V542" s="2"/>
      <c r="W542" s="13"/>
    </row>
    <row r="543" spans="1:23" x14ac:dyDescent="0.25">
      <c r="A543" s="58" t="s">
        <v>451</v>
      </c>
      <c r="B543" s="33">
        <v>2</v>
      </c>
      <c r="C543" s="41" t="str">
        <f t="shared" si="128"/>
        <v>Fernanda Wolfson</v>
      </c>
      <c r="D543" s="41">
        <f>IF(A543="","",VLOOKUP($A541,IF(LEN(A543)=2,F15B,F15A),VLOOKUP(LEFT(A543,1),Fteams,7,FALSE),FALSE))</f>
        <v>0</v>
      </c>
      <c r="E543" s="41" t="str">
        <f>IF(A543="","",VLOOKUP(LEFT(A543,1),Fteams,2,FALSE))</f>
        <v>Lewes</v>
      </c>
      <c r="F543" s="59" t="s">
        <v>594</v>
      </c>
      <c r="G543" s="60">
        <v>10</v>
      </c>
      <c r="H543" s="24"/>
      <c r="I543" s="8" t="str">
        <f t="shared" si="130"/>
        <v/>
      </c>
      <c r="J543" s="8" t="str">
        <f t="shared" si="130"/>
        <v/>
      </c>
      <c r="K543" s="8" t="str">
        <f t="shared" si="130"/>
        <v/>
      </c>
      <c r="L543" s="8" t="str">
        <f t="shared" si="130"/>
        <v/>
      </c>
      <c r="M543" s="8" t="str">
        <f t="shared" si="130"/>
        <v/>
      </c>
      <c r="N543" s="8" t="str">
        <f t="shared" si="130"/>
        <v/>
      </c>
      <c r="O543" s="8">
        <f t="shared" si="130"/>
        <v>10</v>
      </c>
      <c r="P543" s="8" t="str">
        <f t="shared" si="130"/>
        <v/>
      </c>
      <c r="Q543" s="8" t="str">
        <f t="shared" si="130"/>
        <v/>
      </c>
      <c r="R543" s="8" t="str">
        <f t="shared" si="130"/>
        <v/>
      </c>
      <c r="S543" s="8" t="str">
        <f t="shared" si="130"/>
        <v/>
      </c>
      <c r="T543" s="8" t="str">
        <f t="shared" si="130"/>
        <v/>
      </c>
      <c r="U543" s="8"/>
      <c r="V543" s="2"/>
      <c r="W543" s="13"/>
    </row>
    <row r="544" spans="1:23" x14ac:dyDescent="0.25">
      <c r="A544" s="58" t="s">
        <v>467</v>
      </c>
      <c r="B544" s="33">
        <v>3</v>
      </c>
      <c r="C544" s="41" t="str">
        <f t="shared" si="128"/>
        <v>Jessica Diack</v>
      </c>
      <c r="D544" s="41">
        <f>IF(A544="","",VLOOKUP($A541,IF(LEN(A544)=2,F15B,F15A),VLOOKUP(LEFT(A544,1),Fteams,7,FALSE),FALSE))</f>
        <v>0</v>
      </c>
      <c r="E544" s="41" t="str">
        <f t="shared" si="129"/>
        <v>Haywards Heath</v>
      </c>
      <c r="F544" s="59" t="s">
        <v>595</v>
      </c>
      <c r="G544" s="60">
        <v>9</v>
      </c>
      <c r="H544" s="24"/>
      <c r="I544" s="8" t="str">
        <f t="shared" si="130"/>
        <v/>
      </c>
      <c r="J544" s="8" t="str">
        <f t="shared" si="130"/>
        <v/>
      </c>
      <c r="K544" s="8" t="str">
        <f t="shared" si="130"/>
        <v/>
      </c>
      <c r="L544" s="8" t="str">
        <f t="shared" si="130"/>
        <v/>
      </c>
      <c r="M544" s="8" t="str">
        <f t="shared" si="130"/>
        <v/>
      </c>
      <c r="N544" s="8" t="str">
        <f t="shared" si="130"/>
        <v/>
      </c>
      <c r="O544" s="8" t="str">
        <f t="shared" si="130"/>
        <v/>
      </c>
      <c r="P544" s="8" t="str">
        <f t="shared" si="130"/>
        <v/>
      </c>
      <c r="Q544" s="8">
        <f t="shared" si="130"/>
        <v>9</v>
      </c>
      <c r="R544" s="8" t="str">
        <f t="shared" si="130"/>
        <v/>
      </c>
      <c r="S544" s="8" t="str">
        <f t="shared" si="130"/>
        <v/>
      </c>
      <c r="T544" s="8" t="str">
        <f t="shared" si="130"/>
        <v/>
      </c>
      <c r="U544" s="8"/>
      <c r="V544" s="2"/>
      <c r="W544" s="13"/>
    </row>
    <row r="545" spans="1:23" x14ac:dyDescent="0.25">
      <c r="A545" s="58" t="s">
        <v>432</v>
      </c>
      <c r="B545" s="33">
        <v>4</v>
      </c>
      <c r="C545" s="41" t="str">
        <f t="shared" si="128"/>
        <v xml:space="preserve">Poppy-Anne Hicks </v>
      </c>
      <c r="D545" s="41">
        <f>IF(A545="","",VLOOKUP($A541,IF(LEN(A545)=2,F15B,F15A),VLOOKUP(LEFT(A545,1),Fteams,7,FALSE),FALSE))</f>
        <v>0</v>
      </c>
      <c r="E545" s="41" t="str">
        <f t="shared" si="129"/>
        <v>Crawley</v>
      </c>
      <c r="F545" s="59" t="s">
        <v>596</v>
      </c>
      <c r="G545" s="60">
        <v>8</v>
      </c>
      <c r="H545" s="24"/>
      <c r="I545" s="8" t="str">
        <f t="shared" si="130"/>
        <v/>
      </c>
      <c r="J545" s="8" t="str">
        <f t="shared" si="130"/>
        <v/>
      </c>
      <c r="K545" s="8">
        <f t="shared" si="130"/>
        <v>8</v>
      </c>
      <c r="L545" s="8" t="str">
        <f t="shared" si="130"/>
        <v/>
      </c>
      <c r="M545" s="8" t="str">
        <f t="shared" si="130"/>
        <v/>
      </c>
      <c r="N545" s="8" t="str">
        <f t="shared" si="130"/>
        <v/>
      </c>
      <c r="O545" s="8" t="str">
        <f t="shared" si="130"/>
        <v/>
      </c>
      <c r="P545" s="8" t="str">
        <f t="shared" si="130"/>
        <v/>
      </c>
      <c r="Q545" s="8" t="str">
        <f t="shared" si="130"/>
        <v/>
      </c>
      <c r="R545" s="8" t="str">
        <f t="shared" si="130"/>
        <v/>
      </c>
      <c r="S545" s="8" t="str">
        <f t="shared" si="130"/>
        <v/>
      </c>
      <c r="T545" s="8" t="str">
        <f t="shared" si="130"/>
        <v/>
      </c>
      <c r="U545" s="8"/>
      <c r="V545" s="2"/>
      <c r="W545" s="13"/>
    </row>
    <row r="546" spans="1:23" hidden="1" x14ac:dyDescent="0.25">
      <c r="A546" s="58"/>
      <c r="B546" s="33">
        <v>5</v>
      </c>
      <c r="C546" s="41" t="str">
        <f t="shared" si="128"/>
        <v/>
      </c>
      <c r="D546" s="41" t="str">
        <f>IF(A546="","",VLOOKUP($A541,IF(LEN(A546)=2,F15B,F15A),VLOOKUP(LEFT(A546,1),Fteams,7,FALSE),FALSE))</f>
        <v/>
      </c>
      <c r="E546" s="41" t="str">
        <f t="shared" si="129"/>
        <v/>
      </c>
      <c r="F546" s="59"/>
      <c r="G546" s="60">
        <v>7</v>
      </c>
      <c r="H546" s="24"/>
      <c r="I546" s="8" t="str">
        <f t="shared" si="130"/>
        <v/>
      </c>
      <c r="J546" s="8" t="str">
        <f t="shared" si="130"/>
        <v/>
      </c>
      <c r="K546" s="8" t="str">
        <f t="shared" si="130"/>
        <v/>
      </c>
      <c r="L546" s="8" t="str">
        <f t="shared" si="130"/>
        <v/>
      </c>
      <c r="M546" s="8" t="str">
        <f t="shared" si="130"/>
        <v/>
      </c>
      <c r="N546" s="8" t="str">
        <f t="shared" si="130"/>
        <v/>
      </c>
      <c r="O546" s="8" t="str">
        <f t="shared" si="130"/>
        <v/>
      </c>
      <c r="P546" s="8" t="str">
        <f t="shared" si="130"/>
        <v/>
      </c>
      <c r="Q546" s="8" t="str">
        <f t="shared" si="130"/>
        <v/>
      </c>
      <c r="R546" s="8" t="str">
        <f t="shared" si="130"/>
        <v/>
      </c>
      <c r="S546" s="8" t="str">
        <f t="shared" si="130"/>
        <v/>
      </c>
      <c r="T546" s="8" t="str">
        <f t="shared" si="130"/>
        <v/>
      </c>
      <c r="U546" s="8"/>
      <c r="V546" s="2"/>
      <c r="W546" s="13"/>
    </row>
    <row r="547" spans="1:23" hidden="1" x14ac:dyDescent="0.25">
      <c r="A547" s="58"/>
      <c r="B547" s="33">
        <v>6</v>
      </c>
      <c r="C547" s="41" t="str">
        <f t="shared" si="128"/>
        <v/>
      </c>
      <c r="D547" s="41" t="str">
        <f>IF(A547="","",VLOOKUP($A541,IF(LEN(A547)=2,F15B,F15A),VLOOKUP(LEFT(A547,1),Fteams,7,FALSE),FALSE))</f>
        <v/>
      </c>
      <c r="E547" s="41" t="str">
        <f t="shared" si="129"/>
        <v/>
      </c>
      <c r="F547" s="59"/>
      <c r="G547" s="60">
        <v>6</v>
      </c>
      <c r="H547" s="24"/>
      <c r="I547" s="8" t="str">
        <f t="shared" si="130"/>
        <v/>
      </c>
      <c r="J547" s="8" t="str">
        <f t="shared" si="130"/>
        <v/>
      </c>
      <c r="K547" s="8" t="str">
        <f t="shared" si="130"/>
        <v/>
      </c>
      <c r="L547" s="8" t="str">
        <f t="shared" si="130"/>
        <v/>
      </c>
      <c r="M547" s="8" t="str">
        <f t="shared" si="130"/>
        <v/>
      </c>
      <c r="N547" s="8" t="str">
        <f t="shared" si="130"/>
        <v/>
      </c>
      <c r="O547" s="8" t="str">
        <f t="shared" si="130"/>
        <v/>
      </c>
      <c r="P547" s="8" t="str">
        <f t="shared" si="130"/>
        <v/>
      </c>
      <c r="Q547" s="8" t="str">
        <f t="shared" si="130"/>
        <v/>
      </c>
      <c r="R547" s="8" t="str">
        <f t="shared" si="130"/>
        <v/>
      </c>
      <c r="S547" s="8" t="str">
        <f t="shared" si="130"/>
        <v/>
      </c>
      <c r="T547" s="8" t="str">
        <f t="shared" si="130"/>
        <v/>
      </c>
      <c r="U547" s="8"/>
      <c r="V547" s="2"/>
      <c r="W547" s="13"/>
    </row>
    <row r="548" spans="1:23" hidden="1" x14ac:dyDescent="0.25">
      <c r="A548" s="58"/>
      <c r="B548" s="33">
        <v>7</v>
      </c>
      <c r="C548" s="41" t="str">
        <f t="shared" si="128"/>
        <v/>
      </c>
      <c r="D548" s="41" t="str">
        <f>IF(A548="","",VLOOKUP($A541,IF(LEN(A548)=2,F15B,F15A),VLOOKUP(LEFT(A548,1),Fteams,7,FALSE),FALSE))</f>
        <v/>
      </c>
      <c r="E548" s="41" t="str">
        <f t="shared" si="129"/>
        <v/>
      </c>
      <c r="F548" s="59"/>
      <c r="G548" s="60">
        <v>5</v>
      </c>
      <c r="H548" s="24"/>
      <c r="I548" s="8" t="str">
        <f t="shared" si="130"/>
        <v/>
      </c>
      <c r="J548" s="8" t="str">
        <f t="shared" si="130"/>
        <v/>
      </c>
      <c r="K548" s="8" t="str">
        <f t="shared" si="130"/>
        <v/>
      </c>
      <c r="L548" s="8" t="str">
        <f t="shared" si="130"/>
        <v/>
      </c>
      <c r="M548" s="8" t="str">
        <f t="shared" si="130"/>
        <v/>
      </c>
      <c r="N548" s="8" t="str">
        <f t="shared" si="130"/>
        <v/>
      </c>
      <c r="O548" s="8" t="str">
        <f t="shared" si="130"/>
        <v/>
      </c>
      <c r="P548" s="8" t="str">
        <f t="shared" si="130"/>
        <v/>
      </c>
      <c r="Q548" s="8" t="str">
        <f t="shared" si="130"/>
        <v/>
      </c>
      <c r="R548" s="8" t="str">
        <f t="shared" si="130"/>
        <v/>
      </c>
      <c r="S548" s="8" t="str">
        <f t="shared" si="130"/>
        <v/>
      </c>
      <c r="T548" s="8" t="str">
        <f t="shared" si="130"/>
        <v/>
      </c>
      <c r="U548" s="8"/>
      <c r="V548" s="2"/>
      <c r="W548" s="13"/>
    </row>
    <row r="549" spans="1:23" hidden="1" x14ac:dyDescent="0.25">
      <c r="A549" s="58"/>
      <c r="B549" s="33">
        <v>8</v>
      </c>
      <c r="C549" s="41" t="str">
        <f t="shared" si="128"/>
        <v/>
      </c>
      <c r="D549" s="41" t="str">
        <f>IF(A549="","",VLOOKUP($A541,IF(LEN(A549)=2,F15B,F15A),VLOOKUP(LEFT(A549,1),Fteams,7,FALSE),FALSE))</f>
        <v/>
      </c>
      <c r="E549" s="41" t="str">
        <f t="shared" si="129"/>
        <v/>
      </c>
      <c r="F549" s="59"/>
      <c r="G549" s="60">
        <v>4</v>
      </c>
      <c r="H549" s="24"/>
      <c r="I549" s="8" t="str">
        <f t="shared" si="130"/>
        <v/>
      </c>
      <c r="J549" s="8" t="str">
        <f t="shared" si="130"/>
        <v/>
      </c>
      <c r="K549" s="8" t="str">
        <f t="shared" si="130"/>
        <v/>
      </c>
      <c r="L549" s="8" t="str">
        <f t="shared" si="130"/>
        <v/>
      </c>
      <c r="M549" s="8" t="str">
        <f t="shared" si="130"/>
        <v/>
      </c>
      <c r="N549" s="8" t="str">
        <f t="shared" si="130"/>
        <v/>
      </c>
      <c r="O549" s="8" t="str">
        <f t="shared" si="130"/>
        <v/>
      </c>
      <c r="P549" s="8" t="str">
        <f t="shared" si="130"/>
        <v/>
      </c>
      <c r="Q549" s="8" t="str">
        <f t="shared" si="130"/>
        <v/>
      </c>
      <c r="R549" s="8" t="str">
        <f t="shared" si="130"/>
        <v/>
      </c>
      <c r="S549" s="8" t="str">
        <f t="shared" si="130"/>
        <v/>
      </c>
      <c r="T549" s="8" t="str">
        <f t="shared" si="130"/>
        <v/>
      </c>
      <c r="U549" s="8"/>
      <c r="V549" s="2"/>
      <c r="W549" s="13"/>
    </row>
    <row r="550" spans="1:23" hidden="1" x14ac:dyDescent="0.25">
      <c r="A550" s="58"/>
      <c r="B550" s="33">
        <v>9</v>
      </c>
      <c r="C550" s="41" t="str">
        <f t="shared" si="128"/>
        <v/>
      </c>
      <c r="D550" s="41" t="str">
        <f>IF(A550="","",VLOOKUP($A541,IF(LEN(A550)=2,F15B,F15A),VLOOKUP(LEFT(A550,1),Fteams,7,FALSE),FALSE))</f>
        <v/>
      </c>
      <c r="E550" s="41" t="str">
        <f t="shared" si="129"/>
        <v/>
      </c>
      <c r="F550" s="59"/>
      <c r="G550" s="60">
        <v>3</v>
      </c>
      <c r="H550" s="24"/>
      <c r="I550" s="8" t="str">
        <f t="shared" si="130"/>
        <v/>
      </c>
      <c r="J550" s="8" t="str">
        <f t="shared" si="130"/>
        <v/>
      </c>
      <c r="K550" s="8" t="str">
        <f t="shared" si="130"/>
        <v/>
      </c>
      <c r="L550" s="8" t="str">
        <f t="shared" si="130"/>
        <v/>
      </c>
      <c r="M550" s="8" t="str">
        <f t="shared" si="130"/>
        <v/>
      </c>
      <c r="N550" s="8" t="str">
        <f t="shared" si="130"/>
        <v/>
      </c>
      <c r="O550" s="8" t="str">
        <f t="shared" si="130"/>
        <v/>
      </c>
      <c r="P550" s="8" t="str">
        <f t="shared" si="130"/>
        <v/>
      </c>
      <c r="Q550" s="8" t="str">
        <f t="shared" si="130"/>
        <v/>
      </c>
      <c r="R550" s="8" t="str">
        <f t="shared" si="130"/>
        <v/>
      </c>
      <c r="S550" s="8" t="str">
        <f t="shared" si="130"/>
        <v/>
      </c>
      <c r="T550" s="8" t="str">
        <f t="shared" si="130"/>
        <v/>
      </c>
      <c r="U550" s="8"/>
      <c r="V550" s="2"/>
      <c r="W550" s="13"/>
    </row>
    <row r="551" spans="1:23" hidden="1" x14ac:dyDescent="0.25">
      <c r="A551" s="58"/>
      <c r="B551" s="33">
        <v>10</v>
      </c>
      <c r="C551" s="41" t="str">
        <f t="shared" si="128"/>
        <v/>
      </c>
      <c r="D551" s="41" t="str">
        <f>IF(A551="","",VLOOKUP($A541,IF(LEN(A551)=2,F15B,F15A),VLOOKUP(LEFT(A551,1),Fteams,7,FALSE),FALSE))</f>
        <v/>
      </c>
      <c r="E551" s="41" t="str">
        <f t="shared" si="129"/>
        <v/>
      </c>
      <c r="F551" s="59"/>
      <c r="G551" s="60">
        <v>2</v>
      </c>
      <c r="H551" s="24"/>
      <c r="I551" s="8" t="str">
        <f t="shared" si="130"/>
        <v/>
      </c>
      <c r="J551" s="8" t="str">
        <f t="shared" si="130"/>
        <v/>
      </c>
      <c r="K551" s="8" t="str">
        <f t="shared" si="130"/>
        <v/>
      </c>
      <c r="L551" s="8" t="str">
        <f t="shared" si="130"/>
        <v/>
      </c>
      <c r="M551" s="8" t="str">
        <f t="shared" si="130"/>
        <v/>
      </c>
      <c r="N551" s="8" t="str">
        <f t="shared" si="130"/>
        <v/>
      </c>
      <c r="O551" s="8" t="str">
        <f t="shared" si="130"/>
        <v/>
      </c>
      <c r="P551" s="8" t="str">
        <f t="shared" si="130"/>
        <v/>
      </c>
      <c r="Q551" s="8" t="str">
        <f t="shared" si="130"/>
        <v/>
      </c>
      <c r="R551" s="8" t="str">
        <f t="shared" si="130"/>
        <v/>
      </c>
      <c r="S551" s="8" t="str">
        <f t="shared" si="130"/>
        <v/>
      </c>
      <c r="T551" s="8" t="str">
        <f t="shared" si="130"/>
        <v/>
      </c>
      <c r="U551" s="8"/>
      <c r="V551" s="2"/>
      <c r="W551" s="13"/>
    </row>
    <row r="552" spans="1:23" hidden="1" x14ac:dyDescent="0.25">
      <c r="A552" s="58"/>
      <c r="B552" s="33">
        <v>11</v>
      </c>
      <c r="C552" s="41" t="str">
        <f t="shared" si="128"/>
        <v/>
      </c>
      <c r="D552" s="41" t="str">
        <f>IF(A552="","",VLOOKUP($A541,IF(LEN(A552)=2,F15B,F15A),VLOOKUP(LEFT(A552,1),Fteams,7,FALSE),FALSE))</f>
        <v/>
      </c>
      <c r="E552" s="41" t="str">
        <f t="shared" si="129"/>
        <v/>
      </c>
      <c r="F552" s="59"/>
      <c r="G552" s="60">
        <v>1</v>
      </c>
      <c r="H552" s="24"/>
      <c r="I552" s="8" t="str">
        <f t="shared" si="130"/>
        <v/>
      </c>
      <c r="J552" s="8" t="str">
        <f t="shared" si="130"/>
        <v/>
      </c>
      <c r="K552" s="8" t="str">
        <f t="shared" si="130"/>
        <v/>
      </c>
      <c r="L552" s="8" t="str">
        <f t="shared" si="130"/>
        <v/>
      </c>
      <c r="M552" s="8" t="str">
        <f t="shared" si="130"/>
        <v/>
      </c>
      <c r="N552" s="8" t="str">
        <f t="shared" si="130"/>
        <v/>
      </c>
      <c r="O552" s="8" t="str">
        <f t="shared" si="130"/>
        <v/>
      </c>
      <c r="P552" s="8" t="str">
        <f t="shared" si="130"/>
        <v/>
      </c>
      <c r="Q552" s="8" t="str">
        <f t="shared" si="130"/>
        <v/>
      </c>
      <c r="R552" s="8" t="str">
        <f t="shared" si="130"/>
        <v/>
      </c>
      <c r="S552" s="8" t="str">
        <f t="shared" si="130"/>
        <v/>
      </c>
      <c r="T552" s="8" t="str">
        <f t="shared" si="130"/>
        <v/>
      </c>
      <c r="U552" s="8"/>
      <c r="V552" s="2"/>
      <c r="W552" s="13"/>
    </row>
    <row r="553" spans="1:23" hidden="1" x14ac:dyDescent="0.25">
      <c r="A553" s="58"/>
      <c r="B553" s="33">
        <v>12</v>
      </c>
      <c r="C553" s="41" t="str">
        <f t="shared" si="128"/>
        <v/>
      </c>
      <c r="D553" s="41" t="str">
        <f>IF(A553="","",VLOOKUP($A541,IF(LEN(A553)=2,F15B,F15A),VLOOKUP(LEFT(A553,1),Fteams,7,FALSE),FALSE))</f>
        <v/>
      </c>
      <c r="E553" s="41" t="str">
        <f t="shared" si="129"/>
        <v/>
      </c>
      <c r="F553" s="59"/>
      <c r="G553" s="60">
        <f>IF(Dec!$G$2-11&lt;0,0,Dec!$G$2-11)</f>
        <v>0</v>
      </c>
      <c r="H553" s="24"/>
      <c r="I553" s="8" t="str">
        <f t="shared" si="130"/>
        <v/>
      </c>
      <c r="J553" s="8" t="str">
        <f t="shared" si="130"/>
        <v/>
      </c>
      <c r="K553" s="8" t="str">
        <f t="shared" si="130"/>
        <v/>
      </c>
      <c r="L553" s="8" t="str">
        <f t="shared" si="130"/>
        <v/>
      </c>
      <c r="M553" s="8" t="str">
        <f t="shared" si="130"/>
        <v/>
      </c>
      <c r="N553" s="8" t="str">
        <f t="shared" si="130"/>
        <v/>
      </c>
      <c r="O553" s="8" t="str">
        <f t="shared" si="130"/>
        <v/>
      </c>
      <c r="P553" s="8" t="str">
        <f t="shared" si="130"/>
        <v/>
      </c>
      <c r="Q553" s="8" t="str">
        <f t="shared" si="130"/>
        <v/>
      </c>
      <c r="R553" s="8" t="str">
        <f t="shared" si="130"/>
        <v/>
      </c>
      <c r="S553" s="8" t="str">
        <f t="shared" si="130"/>
        <v/>
      </c>
      <c r="T553" s="8" t="str">
        <f t="shared" si="130"/>
        <v/>
      </c>
      <c r="U553" s="8">
        <f>(Dec!$G$2+1)*Dec!$G$2/2-SUM(I542:T553)</f>
        <v>28</v>
      </c>
      <c r="V553" s="2"/>
      <c r="W553" s="13"/>
    </row>
    <row r="554" spans="1:23" ht="13" x14ac:dyDescent="0.3">
      <c r="A554" s="15" t="s">
        <v>84</v>
      </c>
      <c r="B554" s="29"/>
      <c r="C554" s="42" t="s">
        <v>139</v>
      </c>
      <c r="D554" s="4"/>
      <c r="E554" s="13"/>
      <c r="F554" s="19"/>
      <c r="G554" s="27"/>
      <c r="H554" s="24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2" t="s">
        <v>118</v>
      </c>
      <c r="W554" s="13"/>
    </row>
    <row r="555" spans="1:23" ht="12" customHeight="1" x14ac:dyDescent="0.25">
      <c r="A555" s="58" t="s">
        <v>440</v>
      </c>
      <c r="B555" s="33">
        <v>1</v>
      </c>
      <c r="C555" s="41" t="str">
        <f t="shared" ref="C555:C566" si="131">IF(A555="","",VLOOKUP($A$554,IF(LEN(A555)=2,F15B,F15A),VLOOKUP(LEFT(A555,1),Fteams,6,FALSE),FALSE))</f>
        <v>Jasmine Clarke-Walker</v>
      </c>
      <c r="D555" s="41">
        <f>IF(A555="","",VLOOKUP($A554,IF(LEN(A555)=2,F15B,F15A),VLOOKUP(LEFT(A555,1),Fteams,7,FALSE),FALSE))</f>
        <v>0</v>
      </c>
      <c r="E555" s="41" t="str">
        <f t="shared" ref="E555:E566" si="132">IF(A555="","",VLOOKUP(LEFT(A555,1),Fteams,2,FALSE))</f>
        <v>Lewes</v>
      </c>
      <c r="F555" s="59" t="s">
        <v>597</v>
      </c>
      <c r="G555" s="60">
        <v>11</v>
      </c>
      <c r="H555" s="24"/>
      <c r="I555" s="8" t="str">
        <f>IF($A555="","",IF(LEFT($A555,1)=I$19,$G555,""))</f>
        <v/>
      </c>
      <c r="J555" s="8" t="str">
        <f t="shared" ref="I555:T566" si="133">IF($A555="","",IF(LEFT($A555,1)=J$19,$G555,""))</f>
        <v/>
      </c>
      <c r="K555" s="8" t="str">
        <f t="shared" si="133"/>
        <v/>
      </c>
      <c r="L555" s="8" t="str">
        <f t="shared" si="133"/>
        <v/>
      </c>
      <c r="M555" s="8" t="str">
        <f t="shared" si="133"/>
        <v/>
      </c>
      <c r="N555" s="8" t="str">
        <f t="shared" si="133"/>
        <v/>
      </c>
      <c r="O555" s="8">
        <f t="shared" si="133"/>
        <v>11</v>
      </c>
      <c r="P555" s="8" t="str">
        <f t="shared" si="133"/>
        <v/>
      </c>
      <c r="Q555" s="8" t="str">
        <f t="shared" si="133"/>
        <v/>
      </c>
      <c r="R555" s="8" t="str">
        <f t="shared" si="133"/>
        <v/>
      </c>
      <c r="S555" s="8" t="str">
        <f t="shared" si="133"/>
        <v/>
      </c>
      <c r="T555" s="8" t="str">
        <f t="shared" si="133"/>
        <v/>
      </c>
      <c r="U555" s="8"/>
      <c r="V555" s="2"/>
      <c r="W555" s="13"/>
    </row>
    <row r="556" spans="1:23" ht="0.75" hidden="1" customHeight="1" x14ac:dyDescent="0.25">
      <c r="A556" s="58"/>
      <c r="B556" s="33">
        <v>2</v>
      </c>
      <c r="C556" s="41" t="str">
        <f t="shared" si="131"/>
        <v/>
      </c>
      <c r="D556" s="41" t="str">
        <f>IF(A556="","",VLOOKUP($A554,IF(LEN(A556)=2,F15B,F15A),VLOOKUP(LEFT(A556,1),Fteams,7,FALSE),FALSE))</f>
        <v/>
      </c>
      <c r="E556" s="41" t="str">
        <f t="shared" si="132"/>
        <v/>
      </c>
      <c r="F556" s="59"/>
      <c r="G556" s="60">
        <v>10</v>
      </c>
      <c r="H556" s="24"/>
      <c r="I556" s="8" t="str">
        <f t="shared" si="133"/>
        <v/>
      </c>
      <c r="J556" s="8" t="str">
        <f t="shared" si="133"/>
        <v/>
      </c>
      <c r="K556" s="8" t="str">
        <f t="shared" si="133"/>
        <v/>
      </c>
      <c r="L556" s="8" t="str">
        <f t="shared" si="133"/>
        <v/>
      </c>
      <c r="M556" s="8" t="str">
        <f t="shared" si="133"/>
        <v/>
      </c>
      <c r="N556" s="8" t="str">
        <f t="shared" si="133"/>
        <v/>
      </c>
      <c r="O556" s="8" t="str">
        <f t="shared" si="133"/>
        <v/>
      </c>
      <c r="P556" s="8" t="str">
        <f t="shared" si="133"/>
        <v/>
      </c>
      <c r="Q556" s="8" t="str">
        <f t="shared" si="133"/>
        <v/>
      </c>
      <c r="R556" s="8" t="str">
        <f t="shared" si="133"/>
        <v/>
      </c>
      <c r="S556" s="8" t="str">
        <f t="shared" si="133"/>
        <v/>
      </c>
      <c r="T556" s="8" t="str">
        <f t="shared" si="133"/>
        <v/>
      </c>
      <c r="U556" s="8"/>
      <c r="V556" s="2"/>
      <c r="W556" s="13"/>
    </row>
    <row r="557" spans="1:23" hidden="1" x14ac:dyDescent="0.25">
      <c r="A557" s="58"/>
      <c r="B557" s="33">
        <v>3</v>
      </c>
      <c r="C557" s="41" t="str">
        <f t="shared" si="131"/>
        <v/>
      </c>
      <c r="D557" s="41" t="str">
        <f>IF(A557="","",VLOOKUP($A554,IF(LEN(A557)=2,F15B,F15A),VLOOKUP(LEFT(A557,1),Fteams,7,FALSE),FALSE))</f>
        <v/>
      </c>
      <c r="E557" s="41" t="str">
        <f t="shared" si="132"/>
        <v/>
      </c>
      <c r="F557" s="59"/>
      <c r="G557" s="60">
        <v>9</v>
      </c>
      <c r="H557" s="24"/>
      <c r="I557" s="8" t="str">
        <f t="shared" si="133"/>
        <v/>
      </c>
      <c r="J557" s="8" t="str">
        <f t="shared" si="133"/>
        <v/>
      </c>
      <c r="K557" s="8" t="str">
        <f t="shared" si="133"/>
        <v/>
      </c>
      <c r="L557" s="8" t="str">
        <f t="shared" si="133"/>
        <v/>
      </c>
      <c r="M557" s="8" t="str">
        <f t="shared" si="133"/>
        <v/>
      </c>
      <c r="N557" s="8" t="str">
        <f t="shared" si="133"/>
        <v/>
      </c>
      <c r="O557" s="8" t="str">
        <f t="shared" si="133"/>
        <v/>
      </c>
      <c r="P557" s="8" t="str">
        <f t="shared" si="133"/>
        <v/>
      </c>
      <c r="Q557" s="8" t="str">
        <f t="shared" si="133"/>
        <v/>
      </c>
      <c r="R557" s="8" t="str">
        <f t="shared" si="133"/>
        <v/>
      </c>
      <c r="S557" s="8" t="str">
        <f t="shared" si="133"/>
        <v/>
      </c>
      <c r="T557" s="8" t="str">
        <f t="shared" si="133"/>
        <v/>
      </c>
      <c r="U557" s="8"/>
      <c r="V557" s="2"/>
      <c r="W557" s="13"/>
    </row>
    <row r="558" spans="1:23" hidden="1" x14ac:dyDescent="0.25">
      <c r="A558" s="58"/>
      <c r="B558" s="33">
        <v>4</v>
      </c>
      <c r="C558" s="41" t="str">
        <f t="shared" si="131"/>
        <v/>
      </c>
      <c r="D558" s="41" t="str">
        <f>IF(A558="","",VLOOKUP($A554,IF(LEN(A558)=2,F15B,F15A),VLOOKUP(LEFT(A558,1),Fteams,7,FALSE),FALSE))</f>
        <v/>
      </c>
      <c r="E558" s="41" t="str">
        <f t="shared" si="132"/>
        <v/>
      </c>
      <c r="F558" s="59"/>
      <c r="G558" s="60">
        <v>8</v>
      </c>
      <c r="H558" s="24"/>
      <c r="I558" s="8" t="str">
        <f t="shared" si="133"/>
        <v/>
      </c>
      <c r="J558" s="8" t="str">
        <f t="shared" si="133"/>
        <v/>
      </c>
      <c r="K558" s="8" t="str">
        <f t="shared" si="133"/>
        <v/>
      </c>
      <c r="L558" s="8" t="str">
        <f t="shared" si="133"/>
        <v/>
      </c>
      <c r="M558" s="8" t="str">
        <f t="shared" si="133"/>
        <v/>
      </c>
      <c r="N558" s="8" t="str">
        <f t="shared" si="133"/>
        <v/>
      </c>
      <c r="O558" s="8" t="str">
        <f t="shared" si="133"/>
        <v/>
      </c>
      <c r="P558" s="8" t="str">
        <f t="shared" si="133"/>
        <v/>
      </c>
      <c r="Q558" s="8" t="str">
        <f t="shared" si="133"/>
        <v/>
      </c>
      <c r="R558" s="8" t="str">
        <f t="shared" si="133"/>
        <v/>
      </c>
      <c r="S558" s="8" t="str">
        <f t="shared" si="133"/>
        <v/>
      </c>
      <c r="T558" s="8" t="str">
        <f t="shared" si="133"/>
        <v/>
      </c>
      <c r="U558" s="8"/>
      <c r="V558" s="2"/>
      <c r="W558" s="13"/>
    </row>
    <row r="559" spans="1:23" hidden="1" x14ac:dyDescent="0.25">
      <c r="A559" s="58"/>
      <c r="B559" s="33">
        <v>5</v>
      </c>
      <c r="C559" s="41" t="str">
        <f t="shared" si="131"/>
        <v/>
      </c>
      <c r="D559" s="41" t="str">
        <f>IF(A559="","",VLOOKUP($A554,IF(LEN(A559)=2,F15B,F15A),VLOOKUP(LEFT(A559,1),Fteams,7,FALSE),FALSE))</f>
        <v/>
      </c>
      <c r="E559" s="41" t="str">
        <f t="shared" si="132"/>
        <v/>
      </c>
      <c r="F559" s="59"/>
      <c r="G559" s="60">
        <v>7</v>
      </c>
      <c r="H559" s="24"/>
      <c r="I559" s="8" t="str">
        <f t="shared" si="133"/>
        <v/>
      </c>
      <c r="J559" s="8" t="str">
        <f t="shared" si="133"/>
        <v/>
      </c>
      <c r="K559" s="8" t="str">
        <f t="shared" si="133"/>
        <v/>
      </c>
      <c r="L559" s="8" t="str">
        <f t="shared" si="133"/>
        <v/>
      </c>
      <c r="M559" s="8" t="str">
        <f t="shared" si="133"/>
        <v/>
      </c>
      <c r="N559" s="8" t="str">
        <f t="shared" si="133"/>
        <v/>
      </c>
      <c r="O559" s="8" t="str">
        <f t="shared" si="133"/>
        <v/>
      </c>
      <c r="P559" s="8" t="str">
        <f t="shared" si="133"/>
        <v/>
      </c>
      <c r="Q559" s="8" t="str">
        <f t="shared" si="133"/>
        <v/>
      </c>
      <c r="R559" s="8" t="str">
        <f t="shared" si="133"/>
        <v/>
      </c>
      <c r="S559" s="8" t="str">
        <f t="shared" si="133"/>
        <v/>
      </c>
      <c r="T559" s="8" t="str">
        <f t="shared" si="133"/>
        <v/>
      </c>
      <c r="U559" s="8"/>
      <c r="V559" s="2"/>
      <c r="W559" s="13"/>
    </row>
    <row r="560" spans="1:23" hidden="1" x14ac:dyDescent="0.25">
      <c r="A560" s="58"/>
      <c r="B560" s="33">
        <v>6</v>
      </c>
      <c r="C560" s="41" t="str">
        <f t="shared" si="131"/>
        <v/>
      </c>
      <c r="D560" s="41" t="str">
        <f>IF(A560="","",VLOOKUP($A554,IF(LEN(A560)=2,F15B,F15A),VLOOKUP(LEFT(A560,1),Fteams,7,FALSE),FALSE))</f>
        <v/>
      </c>
      <c r="E560" s="41" t="str">
        <f t="shared" si="132"/>
        <v/>
      </c>
      <c r="F560" s="59"/>
      <c r="G560" s="60">
        <v>6</v>
      </c>
      <c r="H560" s="24"/>
      <c r="I560" s="8" t="str">
        <f t="shared" si="133"/>
        <v/>
      </c>
      <c r="J560" s="8" t="str">
        <f t="shared" si="133"/>
        <v/>
      </c>
      <c r="K560" s="8" t="str">
        <f t="shared" si="133"/>
        <v/>
      </c>
      <c r="L560" s="8" t="str">
        <f t="shared" si="133"/>
        <v/>
      </c>
      <c r="M560" s="8" t="str">
        <f t="shared" si="133"/>
        <v/>
      </c>
      <c r="N560" s="8" t="str">
        <f t="shared" si="133"/>
        <v/>
      </c>
      <c r="O560" s="8" t="str">
        <f t="shared" si="133"/>
        <v/>
      </c>
      <c r="P560" s="8" t="str">
        <f t="shared" si="133"/>
        <v/>
      </c>
      <c r="Q560" s="8" t="str">
        <f t="shared" si="133"/>
        <v/>
      </c>
      <c r="R560" s="8" t="str">
        <f t="shared" si="133"/>
        <v/>
      </c>
      <c r="S560" s="8" t="str">
        <f t="shared" si="133"/>
        <v/>
      </c>
      <c r="T560" s="8" t="str">
        <f t="shared" si="133"/>
        <v/>
      </c>
      <c r="U560" s="8"/>
      <c r="V560" s="2"/>
      <c r="W560" s="13"/>
    </row>
    <row r="561" spans="1:23" hidden="1" x14ac:dyDescent="0.25">
      <c r="A561" s="58"/>
      <c r="B561" s="33">
        <v>7</v>
      </c>
      <c r="C561" s="41" t="str">
        <f t="shared" si="131"/>
        <v/>
      </c>
      <c r="D561" s="41" t="str">
        <f>IF(A561="","",VLOOKUP($A554,IF(LEN(A561)=2,F15B,F15A),VLOOKUP(LEFT(A561,1),Fteams,7,FALSE),FALSE))</f>
        <v/>
      </c>
      <c r="E561" s="41" t="str">
        <f t="shared" si="132"/>
        <v/>
      </c>
      <c r="F561" s="59"/>
      <c r="G561" s="60">
        <v>5</v>
      </c>
      <c r="H561" s="24"/>
      <c r="I561" s="8" t="str">
        <f t="shared" si="133"/>
        <v/>
      </c>
      <c r="J561" s="8" t="str">
        <f t="shared" si="133"/>
        <v/>
      </c>
      <c r="K561" s="8" t="str">
        <f t="shared" si="133"/>
        <v/>
      </c>
      <c r="L561" s="8" t="str">
        <f t="shared" si="133"/>
        <v/>
      </c>
      <c r="M561" s="8" t="str">
        <f t="shared" si="133"/>
        <v/>
      </c>
      <c r="N561" s="8" t="str">
        <f t="shared" si="133"/>
        <v/>
      </c>
      <c r="O561" s="8" t="str">
        <f t="shared" si="133"/>
        <v/>
      </c>
      <c r="P561" s="8" t="str">
        <f t="shared" si="133"/>
        <v/>
      </c>
      <c r="Q561" s="8" t="str">
        <f t="shared" si="133"/>
        <v/>
      </c>
      <c r="R561" s="8" t="str">
        <f t="shared" si="133"/>
        <v/>
      </c>
      <c r="S561" s="8" t="str">
        <f t="shared" si="133"/>
        <v/>
      </c>
      <c r="T561" s="8" t="str">
        <f t="shared" si="133"/>
        <v/>
      </c>
      <c r="U561" s="8"/>
      <c r="V561" s="2"/>
      <c r="W561" s="13"/>
    </row>
    <row r="562" spans="1:23" hidden="1" x14ac:dyDescent="0.25">
      <c r="A562" s="58"/>
      <c r="B562" s="33">
        <v>8</v>
      </c>
      <c r="C562" s="41" t="str">
        <f t="shared" si="131"/>
        <v/>
      </c>
      <c r="D562" s="41" t="str">
        <f>IF(A562="","",VLOOKUP($A554,IF(LEN(A562)=2,F15B,F15A),VLOOKUP(LEFT(A562,1),Fteams,7,FALSE),FALSE))</f>
        <v/>
      </c>
      <c r="E562" s="41" t="str">
        <f t="shared" si="132"/>
        <v/>
      </c>
      <c r="F562" s="59"/>
      <c r="G562" s="60">
        <v>4</v>
      </c>
      <c r="H562" s="24"/>
      <c r="I562" s="8" t="str">
        <f t="shared" si="133"/>
        <v/>
      </c>
      <c r="J562" s="8" t="str">
        <f t="shared" si="133"/>
        <v/>
      </c>
      <c r="K562" s="8" t="str">
        <f t="shared" si="133"/>
        <v/>
      </c>
      <c r="L562" s="8" t="str">
        <f t="shared" si="133"/>
        <v/>
      </c>
      <c r="M562" s="8" t="str">
        <f t="shared" si="133"/>
        <v/>
      </c>
      <c r="N562" s="8" t="str">
        <f t="shared" si="133"/>
        <v/>
      </c>
      <c r="O562" s="8" t="str">
        <f t="shared" si="133"/>
        <v/>
      </c>
      <c r="P562" s="8" t="str">
        <f t="shared" si="133"/>
        <v/>
      </c>
      <c r="Q562" s="8" t="str">
        <f t="shared" si="133"/>
        <v/>
      </c>
      <c r="R562" s="8" t="str">
        <f t="shared" si="133"/>
        <v/>
      </c>
      <c r="S562" s="8" t="str">
        <f t="shared" si="133"/>
        <v/>
      </c>
      <c r="T562" s="8" t="str">
        <f t="shared" si="133"/>
        <v/>
      </c>
      <c r="U562" s="8"/>
      <c r="V562" s="2"/>
      <c r="W562" s="13"/>
    </row>
    <row r="563" spans="1:23" hidden="1" x14ac:dyDescent="0.25">
      <c r="A563" s="58"/>
      <c r="B563" s="33">
        <v>9</v>
      </c>
      <c r="C563" s="41" t="str">
        <f t="shared" si="131"/>
        <v/>
      </c>
      <c r="D563" s="41" t="str">
        <f>IF(A563="","",VLOOKUP($A554,IF(LEN(A563)=2,F15B,F15A),VLOOKUP(LEFT(A563,1),Fteams,7,FALSE),FALSE))</f>
        <v/>
      </c>
      <c r="E563" s="41" t="str">
        <f t="shared" si="132"/>
        <v/>
      </c>
      <c r="F563" s="59"/>
      <c r="G563" s="60">
        <v>3</v>
      </c>
      <c r="H563" s="24"/>
      <c r="I563" s="8" t="str">
        <f t="shared" si="133"/>
        <v/>
      </c>
      <c r="J563" s="8" t="str">
        <f t="shared" si="133"/>
        <v/>
      </c>
      <c r="K563" s="8" t="str">
        <f t="shared" si="133"/>
        <v/>
      </c>
      <c r="L563" s="8" t="str">
        <f t="shared" si="133"/>
        <v/>
      </c>
      <c r="M563" s="8" t="str">
        <f t="shared" si="133"/>
        <v/>
      </c>
      <c r="N563" s="8" t="str">
        <f t="shared" si="133"/>
        <v/>
      </c>
      <c r="O563" s="8" t="str">
        <f t="shared" si="133"/>
        <v/>
      </c>
      <c r="P563" s="8" t="str">
        <f t="shared" si="133"/>
        <v/>
      </c>
      <c r="Q563" s="8" t="str">
        <f t="shared" si="133"/>
        <v/>
      </c>
      <c r="R563" s="8" t="str">
        <f t="shared" si="133"/>
        <v/>
      </c>
      <c r="S563" s="8" t="str">
        <f t="shared" si="133"/>
        <v/>
      </c>
      <c r="T563" s="8" t="str">
        <f t="shared" si="133"/>
        <v/>
      </c>
      <c r="U563" s="8"/>
      <c r="V563" s="2"/>
      <c r="W563" s="13"/>
    </row>
    <row r="564" spans="1:23" hidden="1" x14ac:dyDescent="0.25">
      <c r="A564" s="58"/>
      <c r="B564" s="33">
        <v>10</v>
      </c>
      <c r="C564" s="41" t="str">
        <f t="shared" si="131"/>
        <v/>
      </c>
      <c r="D564" s="41" t="str">
        <f>IF(A564="","",VLOOKUP($A554,IF(LEN(A564)=2,F15B,F15A),VLOOKUP(LEFT(A564,1),Fteams,7,FALSE),FALSE))</f>
        <v/>
      </c>
      <c r="E564" s="41" t="str">
        <f t="shared" si="132"/>
        <v/>
      </c>
      <c r="F564" s="59"/>
      <c r="G564" s="60">
        <v>2</v>
      </c>
      <c r="H564" s="24"/>
      <c r="I564" s="8" t="str">
        <f t="shared" si="133"/>
        <v/>
      </c>
      <c r="J564" s="8" t="str">
        <f t="shared" si="133"/>
        <v/>
      </c>
      <c r="K564" s="8" t="str">
        <f t="shared" si="133"/>
        <v/>
      </c>
      <c r="L564" s="8" t="str">
        <f t="shared" si="133"/>
        <v/>
      </c>
      <c r="M564" s="8" t="str">
        <f t="shared" si="133"/>
        <v/>
      </c>
      <c r="N564" s="8" t="str">
        <f t="shared" si="133"/>
        <v/>
      </c>
      <c r="O564" s="8" t="str">
        <f t="shared" si="133"/>
        <v/>
      </c>
      <c r="P564" s="8" t="str">
        <f t="shared" si="133"/>
        <v/>
      </c>
      <c r="Q564" s="8" t="str">
        <f t="shared" si="133"/>
        <v/>
      </c>
      <c r="R564" s="8" t="str">
        <f t="shared" si="133"/>
        <v/>
      </c>
      <c r="S564" s="8" t="str">
        <f t="shared" si="133"/>
        <v/>
      </c>
      <c r="T564" s="8" t="str">
        <f t="shared" si="133"/>
        <v/>
      </c>
      <c r="U564" s="8"/>
      <c r="V564" s="2"/>
      <c r="W564" s="13"/>
    </row>
    <row r="565" spans="1:23" hidden="1" x14ac:dyDescent="0.25">
      <c r="A565" s="58"/>
      <c r="B565" s="33">
        <v>11</v>
      </c>
      <c r="C565" s="41" t="str">
        <f t="shared" si="131"/>
        <v/>
      </c>
      <c r="D565" s="41" t="str">
        <f>IF(A565="","",VLOOKUP($A554,IF(LEN(A565)=2,F15B,F15A),VLOOKUP(LEFT(A565,1),Fteams,7,FALSE),FALSE))</f>
        <v/>
      </c>
      <c r="E565" s="41" t="str">
        <f t="shared" si="132"/>
        <v/>
      </c>
      <c r="F565" s="59"/>
      <c r="G565" s="60">
        <v>1</v>
      </c>
      <c r="H565" s="24"/>
      <c r="I565" s="8" t="str">
        <f t="shared" si="133"/>
        <v/>
      </c>
      <c r="J565" s="8" t="str">
        <f t="shared" si="133"/>
        <v/>
      </c>
      <c r="K565" s="8" t="str">
        <f t="shared" si="133"/>
        <v/>
      </c>
      <c r="L565" s="8" t="str">
        <f t="shared" si="133"/>
        <v/>
      </c>
      <c r="M565" s="8" t="str">
        <f t="shared" si="133"/>
        <v/>
      </c>
      <c r="N565" s="8" t="str">
        <f t="shared" si="133"/>
        <v/>
      </c>
      <c r="O565" s="8" t="str">
        <f t="shared" si="133"/>
        <v/>
      </c>
      <c r="P565" s="8" t="str">
        <f t="shared" si="133"/>
        <v/>
      </c>
      <c r="Q565" s="8" t="str">
        <f t="shared" si="133"/>
        <v/>
      </c>
      <c r="R565" s="8" t="str">
        <f t="shared" si="133"/>
        <v/>
      </c>
      <c r="S565" s="8" t="str">
        <f t="shared" si="133"/>
        <v/>
      </c>
      <c r="T565" s="8" t="str">
        <f t="shared" si="133"/>
        <v/>
      </c>
      <c r="U565" s="8"/>
      <c r="V565" s="2"/>
      <c r="W565" s="13"/>
    </row>
    <row r="566" spans="1:23" ht="6" hidden="1" customHeight="1" x14ac:dyDescent="0.25">
      <c r="A566" s="58"/>
      <c r="B566" s="33">
        <v>12</v>
      </c>
      <c r="C566" s="41" t="str">
        <f t="shared" si="131"/>
        <v/>
      </c>
      <c r="D566" s="41" t="str">
        <f>IF(A566="","",VLOOKUP($A554,IF(LEN(A566)=2,F15B,F15A),VLOOKUP(LEFT(A566,1),Fteams,7,FALSE),FALSE))</f>
        <v/>
      </c>
      <c r="E566" s="41" t="str">
        <f t="shared" si="132"/>
        <v/>
      </c>
      <c r="F566" s="59"/>
      <c r="G566" s="60">
        <f>IF(Dec!$G$2-11&lt;0,0,Dec!$G$2-11)</f>
        <v>0</v>
      </c>
      <c r="H566" s="24"/>
      <c r="I566" s="8" t="str">
        <f t="shared" si="133"/>
        <v/>
      </c>
      <c r="J566" s="8" t="str">
        <f t="shared" si="133"/>
        <v/>
      </c>
      <c r="K566" s="8" t="str">
        <f t="shared" si="133"/>
        <v/>
      </c>
      <c r="L566" s="8" t="str">
        <f t="shared" si="133"/>
        <v/>
      </c>
      <c r="M566" s="8" t="str">
        <f t="shared" si="133"/>
        <v/>
      </c>
      <c r="N566" s="8" t="str">
        <f t="shared" si="133"/>
        <v/>
      </c>
      <c r="O566" s="8" t="str">
        <f t="shared" si="133"/>
        <v/>
      </c>
      <c r="P566" s="8" t="str">
        <f t="shared" si="133"/>
        <v/>
      </c>
      <c r="Q566" s="8" t="str">
        <f t="shared" si="133"/>
        <v/>
      </c>
      <c r="R566" s="8" t="str">
        <f t="shared" si="133"/>
        <v/>
      </c>
      <c r="S566" s="8" t="str">
        <f t="shared" si="133"/>
        <v/>
      </c>
      <c r="T566" s="8" t="str">
        <f t="shared" si="133"/>
        <v/>
      </c>
      <c r="U566" s="8">
        <f>(Dec!$G$2+1)*Dec!$G$2/2-SUM(I555:T566)</f>
        <v>55</v>
      </c>
      <c r="V566" s="2"/>
      <c r="W566" s="13"/>
    </row>
    <row r="567" spans="1:23" ht="13" x14ac:dyDescent="0.3">
      <c r="A567" s="15" t="s">
        <v>0</v>
      </c>
      <c r="B567" s="29"/>
      <c r="C567" s="42" t="s">
        <v>72</v>
      </c>
      <c r="D567" s="4"/>
      <c r="E567" s="13"/>
      <c r="F567" s="19"/>
      <c r="G567" s="27"/>
      <c r="H567" s="24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2" t="s">
        <v>10</v>
      </c>
      <c r="W567" s="2"/>
    </row>
    <row r="568" spans="1:23" x14ac:dyDescent="0.25">
      <c r="A568" s="58" t="s">
        <v>432</v>
      </c>
      <c r="B568" s="33">
        <v>1</v>
      </c>
      <c r="C568" s="41" t="str">
        <f t="shared" ref="C568:C579" si="134">IF(A568="","",VLOOKUP($A$567,IF(LEN(A568)=2,F15B,F15A),VLOOKUP(LEFT(A568,1),Fteams,6,FALSE),FALSE))</f>
        <v>Clementine Llewellyn-Slade</v>
      </c>
      <c r="D568" s="41">
        <f>IF(A568="","",VLOOKUP($A567,IF(LEN(A568)=2,F15B,F15A),VLOOKUP(LEFT(A568,1),Fteams,7,FALSE),FALSE))</f>
        <v>0</v>
      </c>
      <c r="E568" s="41" t="str">
        <f t="shared" ref="E568:E579" si="135">IF(A568="","",VLOOKUP(LEFT(A568,1),Fteams,2,FALSE))</f>
        <v>Crawley</v>
      </c>
      <c r="F568" s="59" t="s">
        <v>687</v>
      </c>
      <c r="G568" s="60">
        <v>11</v>
      </c>
      <c r="H568" s="24"/>
      <c r="I568" s="8" t="str">
        <f t="shared" ref="I568:T579" si="136">IF($A568="","",IF(LEFT($A568,1)=I$19,$G568,""))</f>
        <v/>
      </c>
      <c r="J568" s="8" t="str">
        <f t="shared" si="136"/>
        <v/>
      </c>
      <c r="K568" s="8">
        <f t="shared" si="136"/>
        <v>11</v>
      </c>
      <c r="L568" s="8" t="str">
        <f t="shared" si="136"/>
        <v/>
      </c>
      <c r="M568" s="8" t="str">
        <f t="shared" si="136"/>
        <v/>
      </c>
      <c r="N568" s="8" t="str">
        <f t="shared" si="136"/>
        <v/>
      </c>
      <c r="O568" s="8" t="str">
        <f t="shared" si="136"/>
        <v/>
      </c>
      <c r="P568" s="8" t="str">
        <f t="shared" si="136"/>
        <v/>
      </c>
      <c r="Q568" s="8" t="str">
        <f t="shared" si="136"/>
        <v/>
      </c>
      <c r="R568" s="8" t="str">
        <f t="shared" si="136"/>
        <v/>
      </c>
      <c r="S568" s="8" t="str">
        <f t="shared" si="136"/>
        <v/>
      </c>
      <c r="T568" s="8" t="str">
        <f t="shared" si="136"/>
        <v/>
      </c>
      <c r="U568" s="8"/>
      <c r="V568" s="2"/>
      <c r="W568" s="13" t="e">
        <f>IF(F568="","",IF(F568-VLOOKUP($A567,AWstandards,VLOOKUP(D568,Age,2,FALSE),FALSE)&lt;0,"","aw"))</f>
        <v>#N/A</v>
      </c>
    </row>
    <row r="569" spans="1:23" x14ac:dyDescent="0.25">
      <c r="A569" s="58" t="s">
        <v>441</v>
      </c>
      <c r="B569" s="33">
        <v>2</v>
      </c>
      <c r="C569" s="41" t="str">
        <f t="shared" si="134"/>
        <v>Cecilia Eke</v>
      </c>
      <c r="D569" s="41">
        <f>IF(A569="","",VLOOKUP($A567,IF(LEN(A569)=2,F15B,F15A),VLOOKUP(LEFT(A569,1),Fteams,7,FALSE),FALSE))</f>
        <v>0</v>
      </c>
      <c r="E569" s="41" t="str">
        <f t="shared" si="135"/>
        <v>Brighton &amp; Hove</v>
      </c>
      <c r="F569" s="59" t="s">
        <v>534</v>
      </c>
      <c r="G569" s="60">
        <v>10</v>
      </c>
      <c r="H569" s="24"/>
      <c r="I569" s="8" t="str">
        <f t="shared" si="136"/>
        <v/>
      </c>
      <c r="J569" s="8">
        <f t="shared" si="136"/>
        <v>10</v>
      </c>
      <c r="K569" s="8" t="str">
        <f t="shared" si="136"/>
        <v/>
      </c>
      <c r="L569" s="8" t="str">
        <f t="shared" si="136"/>
        <v/>
      </c>
      <c r="M569" s="8" t="str">
        <f t="shared" si="136"/>
        <v/>
      </c>
      <c r="N569" s="8" t="str">
        <f t="shared" si="136"/>
        <v/>
      </c>
      <c r="O569" s="8" t="str">
        <f t="shared" si="136"/>
        <v/>
      </c>
      <c r="P569" s="8" t="str">
        <f t="shared" si="136"/>
        <v/>
      </c>
      <c r="Q569" s="8" t="str">
        <f t="shared" si="136"/>
        <v/>
      </c>
      <c r="R569" s="8" t="str">
        <f t="shared" si="136"/>
        <v/>
      </c>
      <c r="S569" s="8" t="str">
        <f t="shared" si="136"/>
        <v/>
      </c>
      <c r="T569" s="8" t="str">
        <f t="shared" si="136"/>
        <v/>
      </c>
      <c r="U569" s="8"/>
      <c r="V569" s="2"/>
      <c r="W569" s="13" t="e">
        <f>IF(F569="","",IF(F569-VLOOKUP($A567,AWstandards,VLOOKUP(D569,Age,2,FALSE),FALSE)&lt;0,"","aw"))</f>
        <v>#N/A</v>
      </c>
    </row>
    <row r="570" spans="1:23" x14ac:dyDescent="0.25">
      <c r="A570" s="58" t="s">
        <v>433</v>
      </c>
      <c r="B570" s="33">
        <v>3</v>
      </c>
      <c r="C570" s="41" t="str">
        <f t="shared" si="134"/>
        <v>Amelie Paviour</v>
      </c>
      <c r="D570" s="41">
        <f>IF(A570="","",VLOOKUP($A567,IF(LEN(A570)=2,F15B,F15A),VLOOKUP(LEFT(A570,1),Fteams,7,FALSE),FALSE))</f>
        <v>0</v>
      </c>
      <c r="E570" s="41" t="str">
        <f t="shared" si="135"/>
        <v>Eastbourne</v>
      </c>
      <c r="F570" s="59" t="s">
        <v>688</v>
      </c>
      <c r="G570" s="60">
        <v>9</v>
      </c>
      <c r="H570" s="24"/>
      <c r="I570" s="8" t="str">
        <f t="shared" si="136"/>
        <v/>
      </c>
      <c r="J570" s="8" t="str">
        <f t="shared" si="136"/>
        <v/>
      </c>
      <c r="K570" s="8" t="str">
        <f t="shared" si="136"/>
        <v/>
      </c>
      <c r="L570" s="8" t="str">
        <f t="shared" si="136"/>
        <v/>
      </c>
      <c r="M570" s="8">
        <f t="shared" si="136"/>
        <v>9</v>
      </c>
      <c r="N570" s="8" t="str">
        <f t="shared" si="136"/>
        <v/>
      </c>
      <c r="O570" s="8" t="str">
        <f t="shared" si="136"/>
        <v/>
      </c>
      <c r="P570" s="8" t="str">
        <f t="shared" si="136"/>
        <v/>
      </c>
      <c r="Q570" s="8" t="str">
        <f t="shared" si="136"/>
        <v/>
      </c>
      <c r="R570" s="8" t="str">
        <f t="shared" si="136"/>
        <v/>
      </c>
      <c r="S570" s="8" t="str">
        <f t="shared" si="136"/>
        <v/>
      </c>
      <c r="T570" s="8" t="str">
        <f t="shared" si="136"/>
        <v/>
      </c>
      <c r="U570" s="8"/>
      <c r="V570" s="2"/>
      <c r="W570" s="13" t="e">
        <f>IF(F570="","",IF(F570-VLOOKUP($A567,AWstandards,VLOOKUP(D570,Age,2,FALSE),FALSE)&lt;0,"","aw"))</f>
        <v>#N/A</v>
      </c>
    </row>
    <row r="571" spans="1:23" hidden="1" x14ac:dyDescent="0.25">
      <c r="A571" s="58"/>
      <c r="B571" s="33">
        <v>4</v>
      </c>
      <c r="C571" s="41" t="str">
        <f t="shared" si="134"/>
        <v/>
      </c>
      <c r="D571" s="41" t="str">
        <f>IF(A571="","",VLOOKUP($A567,IF(LEN(A571)=2,F15B,F15A),VLOOKUP(LEFT(A571,1),Fteams,7,FALSE),FALSE))</f>
        <v/>
      </c>
      <c r="E571" s="41" t="str">
        <f t="shared" si="135"/>
        <v/>
      </c>
      <c r="F571" s="59"/>
      <c r="G571" s="60">
        <v>8</v>
      </c>
      <c r="H571" s="24"/>
      <c r="I571" s="8" t="str">
        <f t="shared" si="136"/>
        <v/>
      </c>
      <c r="J571" s="8" t="str">
        <f t="shared" si="136"/>
        <v/>
      </c>
      <c r="K571" s="8" t="str">
        <f t="shared" si="136"/>
        <v/>
      </c>
      <c r="L571" s="8" t="str">
        <f t="shared" si="136"/>
        <v/>
      </c>
      <c r="M571" s="8" t="str">
        <f t="shared" si="136"/>
        <v/>
      </c>
      <c r="N571" s="8" t="str">
        <f t="shared" si="136"/>
        <v/>
      </c>
      <c r="O571" s="8" t="str">
        <f t="shared" si="136"/>
        <v/>
      </c>
      <c r="P571" s="8" t="str">
        <f t="shared" si="136"/>
        <v/>
      </c>
      <c r="Q571" s="8" t="str">
        <f t="shared" si="136"/>
        <v/>
      </c>
      <c r="R571" s="8" t="str">
        <f t="shared" si="136"/>
        <v/>
      </c>
      <c r="S571" s="8" t="str">
        <f t="shared" si="136"/>
        <v/>
      </c>
      <c r="T571" s="8" t="str">
        <f t="shared" si="136"/>
        <v/>
      </c>
      <c r="U571" s="8"/>
      <c r="V571" s="2"/>
      <c r="W571" s="13" t="str">
        <f>IF(F571="","",IF(F571-VLOOKUP($A567,AWstandards,VLOOKUP(D571,Age,2,FALSE),FALSE)&lt;0,"","aw"))</f>
        <v/>
      </c>
    </row>
    <row r="572" spans="1:23" hidden="1" x14ac:dyDescent="0.25">
      <c r="A572" s="58"/>
      <c r="B572" s="33">
        <v>5</v>
      </c>
      <c r="C572" s="41" t="str">
        <f t="shared" si="134"/>
        <v/>
      </c>
      <c r="D572" s="41" t="str">
        <f>IF(A572="","",VLOOKUP($A567,IF(LEN(A572)=2,F15B,F15A),VLOOKUP(LEFT(A572,1),Fteams,7,FALSE),FALSE))</f>
        <v/>
      </c>
      <c r="E572" s="41" t="str">
        <f t="shared" si="135"/>
        <v/>
      </c>
      <c r="F572" s="59"/>
      <c r="G572" s="60">
        <v>7</v>
      </c>
      <c r="H572" s="24"/>
      <c r="I572" s="8" t="str">
        <f t="shared" si="136"/>
        <v/>
      </c>
      <c r="J572" s="8" t="str">
        <f t="shared" si="136"/>
        <v/>
      </c>
      <c r="K572" s="8" t="str">
        <f t="shared" si="136"/>
        <v/>
      </c>
      <c r="L572" s="8" t="str">
        <f t="shared" si="136"/>
        <v/>
      </c>
      <c r="M572" s="8" t="str">
        <f t="shared" si="136"/>
        <v/>
      </c>
      <c r="N572" s="8" t="str">
        <f t="shared" si="136"/>
        <v/>
      </c>
      <c r="O572" s="8" t="str">
        <f t="shared" si="136"/>
        <v/>
      </c>
      <c r="P572" s="8" t="str">
        <f t="shared" si="136"/>
        <v/>
      </c>
      <c r="Q572" s="8" t="str">
        <f t="shared" si="136"/>
        <v/>
      </c>
      <c r="R572" s="8" t="str">
        <f t="shared" si="136"/>
        <v/>
      </c>
      <c r="S572" s="8" t="str">
        <f t="shared" si="136"/>
        <v/>
      </c>
      <c r="T572" s="8" t="str">
        <f t="shared" si="136"/>
        <v/>
      </c>
      <c r="U572" s="8"/>
      <c r="V572" s="2"/>
      <c r="W572" s="13" t="str">
        <f>IF(F572="","",IF(F572-VLOOKUP($A567,AWstandards,VLOOKUP(D572,Age,2,FALSE),FALSE)&lt;0,"","aw"))</f>
        <v/>
      </c>
    </row>
    <row r="573" spans="1:23" hidden="1" x14ac:dyDescent="0.25">
      <c r="A573" s="58"/>
      <c r="B573" s="33">
        <v>6</v>
      </c>
      <c r="C573" s="41" t="str">
        <f t="shared" si="134"/>
        <v/>
      </c>
      <c r="D573" s="41" t="str">
        <f>IF(A573="","",VLOOKUP($A567,IF(LEN(A573)=2,F15B,F15A),VLOOKUP(LEFT(A573,1),Fteams,7,FALSE),FALSE))</f>
        <v/>
      </c>
      <c r="E573" s="41" t="str">
        <f t="shared" si="135"/>
        <v/>
      </c>
      <c r="F573" s="59"/>
      <c r="G573" s="60">
        <v>6</v>
      </c>
      <c r="H573" s="24"/>
      <c r="I573" s="8" t="str">
        <f t="shared" si="136"/>
        <v/>
      </c>
      <c r="J573" s="8" t="str">
        <f t="shared" si="136"/>
        <v/>
      </c>
      <c r="K573" s="8" t="str">
        <f t="shared" si="136"/>
        <v/>
      </c>
      <c r="L573" s="8" t="str">
        <f t="shared" si="136"/>
        <v/>
      </c>
      <c r="M573" s="8" t="str">
        <f t="shared" si="136"/>
        <v/>
      </c>
      <c r="N573" s="8" t="str">
        <f t="shared" si="136"/>
        <v/>
      </c>
      <c r="O573" s="8" t="str">
        <f t="shared" si="136"/>
        <v/>
      </c>
      <c r="P573" s="8" t="str">
        <f t="shared" si="136"/>
        <v/>
      </c>
      <c r="Q573" s="8" t="str">
        <f t="shared" si="136"/>
        <v/>
      </c>
      <c r="R573" s="8" t="str">
        <f t="shared" si="136"/>
        <v/>
      </c>
      <c r="S573" s="8" t="str">
        <f t="shared" si="136"/>
        <v/>
      </c>
      <c r="T573" s="8" t="str">
        <f t="shared" si="136"/>
        <v/>
      </c>
      <c r="U573" s="8"/>
      <c r="V573" s="2"/>
      <c r="W573" s="13" t="str">
        <f>IF(F573="","",IF(F573-VLOOKUP($A567,AWstandards,VLOOKUP(D573,Age,2,FALSE),FALSE)&lt;0,"","aw"))</f>
        <v/>
      </c>
    </row>
    <row r="574" spans="1:23" hidden="1" x14ac:dyDescent="0.25">
      <c r="A574" s="58"/>
      <c r="B574" s="33">
        <v>7</v>
      </c>
      <c r="C574" s="41" t="str">
        <f t="shared" si="134"/>
        <v/>
      </c>
      <c r="D574" s="41" t="str">
        <f>IF(A574="","",VLOOKUP($A567,IF(LEN(A574)=2,F15B,F15A),VLOOKUP(LEFT(A574,1),Fteams,7,FALSE),FALSE))</f>
        <v/>
      </c>
      <c r="E574" s="41" t="str">
        <f t="shared" si="135"/>
        <v/>
      </c>
      <c r="F574" s="59"/>
      <c r="G574" s="60">
        <v>5</v>
      </c>
      <c r="H574" s="24"/>
      <c r="I574" s="8" t="str">
        <f t="shared" si="136"/>
        <v/>
      </c>
      <c r="J574" s="8" t="str">
        <f t="shared" si="136"/>
        <v/>
      </c>
      <c r="K574" s="8" t="str">
        <f t="shared" si="136"/>
        <v/>
      </c>
      <c r="L574" s="8" t="str">
        <f t="shared" si="136"/>
        <v/>
      </c>
      <c r="M574" s="8" t="str">
        <f t="shared" si="136"/>
        <v/>
      </c>
      <c r="N574" s="8" t="str">
        <f t="shared" si="136"/>
        <v/>
      </c>
      <c r="O574" s="8" t="str">
        <f t="shared" si="136"/>
        <v/>
      </c>
      <c r="P574" s="8" t="str">
        <f t="shared" si="136"/>
        <v/>
      </c>
      <c r="Q574" s="8" t="str">
        <f t="shared" si="136"/>
        <v/>
      </c>
      <c r="R574" s="8" t="str">
        <f t="shared" si="136"/>
        <v/>
      </c>
      <c r="S574" s="8" t="str">
        <f t="shared" si="136"/>
        <v/>
      </c>
      <c r="T574" s="8" t="str">
        <f t="shared" si="136"/>
        <v/>
      </c>
      <c r="U574" s="8"/>
      <c r="V574" s="2"/>
      <c r="W574" s="13" t="str">
        <f>IF(F574="","",IF(F574-VLOOKUP($A567,AWstandards,VLOOKUP(D574,Age,2,FALSE),FALSE)&lt;0,"","aw"))</f>
        <v/>
      </c>
    </row>
    <row r="575" spans="1:23" hidden="1" x14ac:dyDescent="0.25">
      <c r="A575" s="58"/>
      <c r="B575" s="33">
        <v>8</v>
      </c>
      <c r="C575" s="41" t="str">
        <f t="shared" si="134"/>
        <v/>
      </c>
      <c r="D575" s="41" t="str">
        <f>IF(A575="","",VLOOKUP($A567,IF(LEN(A575)=2,F15B,F15A),VLOOKUP(LEFT(A575,1),Fteams,7,FALSE),FALSE))</f>
        <v/>
      </c>
      <c r="E575" s="41" t="str">
        <f t="shared" si="135"/>
        <v/>
      </c>
      <c r="F575" s="59"/>
      <c r="G575" s="60">
        <v>4</v>
      </c>
      <c r="H575" s="24"/>
      <c r="I575" s="8" t="str">
        <f t="shared" si="136"/>
        <v/>
      </c>
      <c r="J575" s="8" t="str">
        <f t="shared" si="136"/>
        <v/>
      </c>
      <c r="K575" s="8" t="str">
        <f t="shared" si="136"/>
        <v/>
      </c>
      <c r="L575" s="8" t="str">
        <f t="shared" si="136"/>
        <v/>
      </c>
      <c r="M575" s="8" t="str">
        <f t="shared" si="136"/>
        <v/>
      </c>
      <c r="N575" s="8" t="str">
        <f t="shared" si="136"/>
        <v/>
      </c>
      <c r="O575" s="8" t="str">
        <f t="shared" si="136"/>
        <v/>
      </c>
      <c r="P575" s="8" t="str">
        <f t="shared" si="136"/>
        <v/>
      </c>
      <c r="Q575" s="8" t="str">
        <f t="shared" si="136"/>
        <v/>
      </c>
      <c r="R575" s="8" t="str">
        <f t="shared" si="136"/>
        <v/>
      </c>
      <c r="S575" s="8" t="str">
        <f t="shared" si="136"/>
        <v/>
      </c>
      <c r="T575" s="8" t="str">
        <f t="shared" si="136"/>
        <v/>
      </c>
      <c r="U575" s="8"/>
      <c r="V575" s="2"/>
      <c r="W575" s="13" t="str">
        <f>IF(F575="","",IF(F575-VLOOKUP($A567,AWstandards,VLOOKUP(D575,Age,2,FALSE),FALSE)&lt;0,"","aw"))</f>
        <v/>
      </c>
    </row>
    <row r="576" spans="1:23" hidden="1" x14ac:dyDescent="0.25">
      <c r="A576" s="58"/>
      <c r="B576" s="33">
        <v>9</v>
      </c>
      <c r="C576" s="41" t="str">
        <f t="shared" si="134"/>
        <v/>
      </c>
      <c r="D576" s="41" t="str">
        <f>IF(A576="","",VLOOKUP($A567,IF(LEN(A576)=2,F15B,F15A),VLOOKUP(LEFT(A576,1),Fteams,7,FALSE),FALSE))</f>
        <v/>
      </c>
      <c r="E576" s="41" t="str">
        <f t="shared" si="135"/>
        <v/>
      </c>
      <c r="F576" s="59"/>
      <c r="G576" s="60">
        <v>3</v>
      </c>
      <c r="H576" s="24"/>
      <c r="I576" s="8" t="str">
        <f t="shared" si="136"/>
        <v/>
      </c>
      <c r="J576" s="8" t="str">
        <f t="shared" si="136"/>
        <v/>
      </c>
      <c r="K576" s="8" t="str">
        <f t="shared" si="136"/>
        <v/>
      </c>
      <c r="L576" s="8" t="str">
        <f t="shared" si="136"/>
        <v/>
      </c>
      <c r="M576" s="8" t="str">
        <f t="shared" si="136"/>
        <v/>
      </c>
      <c r="N576" s="8" t="str">
        <f t="shared" si="136"/>
        <v/>
      </c>
      <c r="O576" s="8" t="str">
        <f t="shared" si="136"/>
        <v/>
      </c>
      <c r="P576" s="8" t="str">
        <f t="shared" si="136"/>
        <v/>
      </c>
      <c r="Q576" s="8" t="str">
        <f t="shared" si="136"/>
        <v/>
      </c>
      <c r="R576" s="8" t="str">
        <f t="shared" si="136"/>
        <v/>
      </c>
      <c r="S576" s="8" t="str">
        <f t="shared" si="136"/>
        <v/>
      </c>
      <c r="T576" s="8" t="str">
        <f t="shared" si="136"/>
        <v/>
      </c>
      <c r="U576" s="8"/>
      <c r="V576" s="2"/>
      <c r="W576" s="13" t="str">
        <f>IF(F576="","",IF(F576-VLOOKUP($A567,AWstandards,VLOOKUP(D576,Age,2,FALSE),FALSE)&lt;0,"","aw"))</f>
        <v/>
      </c>
    </row>
    <row r="577" spans="1:23" hidden="1" x14ac:dyDescent="0.25">
      <c r="A577" s="58"/>
      <c r="B577" s="33">
        <v>10</v>
      </c>
      <c r="C577" s="41" t="str">
        <f t="shared" si="134"/>
        <v/>
      </c>
      <c r="D577" s="41" t="str">
        <f>IF(A577="","",VLOOKUP($A567,IF(LEN(A577)=2,F15B,F15A),VLOOKUP(LEFT(A577,1),Fteams,7,FALSE),FALSE))</f>
        <v/>
      </c>
      <c r="E577" s="41" t="str">
        <f t="shared" si="135"/>
        <v/>
      </c>
      <c r="F577" s="59"/>
      <c r="G577" s="60">
        <v>2</v>
      </c>
      <c r="H577" s="24"/>
      <c r="I577" s="8" t="str">
        <f t="shared" si="136"/>
        <v/>
      </c>
      <c r="J577" s="8" t="str">
        <f t="shared" si="136"/>
        <v/>
      </c>
      <c r="K577" s="8" t="str">
        <f t="shared" si="136"/>
        <v/>
      </c>
      <c r="L577" s="8" t="str">
        <f t="shared" si="136"/>
        <v/>
      </c>
      <c r="M577" s="8" t="str">
        <f t="shared" si="136"/>
        <v/>
      </c>
      <c r="N577" s="8" t="str">
        <f t="shared" si="136"/>
        <v/>
      </c>
      <c r="O577" s="8" t="str">
        <f t="shared" si="136"/>
        <v/>
      </c>
      <c r="P577" s="8" t="str">
        <f t="shared" si="136"/>
        <v/>
      </c>
      <c r="Q577" s="8" t="str">
        <f t="shared" si="136"/>
        <v/>
      </c>
      <c r="R577" s="8" t="str">
        <f t="shared" si="136"/>
        <v/>
      </c>
      <c r="S577" s="8" t="str">
        <f t="shared" si="136"/>
        <v/>
      </c>
      <c r="T577" s="8" t="str">
        <f t="shared" si="136"/>
        <v/>
      </c>
      <c r="U577" s="8"/>
      <c r="V577" s="2"/>
      <c r="W577" s="13" t="str">
        <f>IF(F577="","",IF(F577-VLOOKUP($A567,AWstandards,VLOOKUP(D577,Age,2,FALSE),FALSE)&lt;0,"","aw"))</f>
        <v/>
      </c>
    </row>
    <row r="578" spans="1:23" hidden="1" x14ac:dyDescent="0.25">
      <c r="A578" s="58"/>
      <c r="B578" s="33">
        <v>11</v>
      </c>
      <c r="C578" s="41" t="str">
        <f t="shared" si="134"/>
        <v/>
      </c>
      <c r="D578" s="41" t="str">
        <f>IF(A578="","",VLOOKUP($A567,IF(LEN(A578)=2,F15B,F15A),VLOOKUP(LEFT(A578,1),Fteams,7,FALSE),FALSE))</f>
        <v/>
      </c>
      <c r="E578" s="41" t="str">
        <f t="shared" si="135"/>
        <v/>
      </c>
      <c r="F578" s="59"/>
      <c r="G578" s="60">
        <v>1</v>
      </c>
      <c r="H578" s="24"/>
      <c r="I578" s="8" t="str">
        <f t="shared" si="136"/>
        <v/>
      </c>
      <c r="J578" s="8" t="str">
        <f t="shared" si="136"/>
        <v/>
      </c>
      <c r="K578" s="8" t="str">
        <f t="shared" si="136"/>
        <v/>
      </c>
      <c r="L578" s="8" t="str">
        <f t="shared" si="136"/>
        <v/>
      </c>
      <c r="M578" s="8" t="str">
        <f t="shared" si="136"/>
        <v/>
      </c>
      <c r="N578" s="8" t="str">
        <f t="shared" si="136"/>
        <v/>
      </c>
      <c r="O578" s="8" t="str">
        <f t="shared" si="136"/>
        <v/>
      </c>
      <c r="P578" s="8" t="str">
        <f t="shared" si="136"/>
        <v/>
      </c>
      <c r="Q578" s="8" t="str">
        <f t="shared" si="136"/>
        <v/>
      </c>
      <c r="R578" s="8" t="str">
        <f t="shared" si="136"/>
        <v/>
      </c>
      <c r="S578" s="8" t="str">
        <f t="shared" si="136"/>
        <v/>
      </c>
      <c r="T578" s="8" t="str">
        <f t="shared" si="136"/>
        <v/>
      </c>
      <c r="U578" s="8"/>
      <c r="V578" s="2"/>
      <c r="W578" s="13" t="str">
        <f>IF(F578="","",IF(F578-VLOOKUP($A567,AWstandards,VLOOKUP(D578,Age,2,FALSE),FALSE)&lt;0,"","aw"))</f>
        <v/>
      </c>
    </row>
    <row r="579" spans="1:23" hidden="1" x14ac:dyDescent="0.25">
      <c r="A579" s="58"/>
      <c r="B579" s="33">
        <v>12</v>
      </c>
      <c r="C579" s="41" t="str">
        <f t="shared" si="134"/>
        <v/>
      </c>
      <c r="D579" s="41" t="str">
        <f>IF(A579="","",VLOOKUP($A567,IF(LEN(A579)=2,F15B,F15A),VLOOKUP(LEFT(A579,1),Fteams,7,FALSE),FALSE))</f>
        <v/>
      </c>
      <c r="E579" s="41" t="str">
        <f t="shared" si="135"/>
        <v/>
      </c>
      <c r="F579" s="59"/>
      <c r="G579" s="60">
        <f>IF(Dec!$G$2-11&lt;0,0,Dec!$G$2-11)</f>
        <v>0</v>
      </c>
      <c r="H579" s="24"/>
      <c r="I579" s="8" t="str">
        <f t="shared" si="136"/>
        <v/>
      </c>
      <c r="J579" s="8" t="str">
        <f t="shared" si="136"/>
        <v/>
      </c>
      <c r="K579" s="8" t="str">
        <f t="shared" si="136"/>
        <v/>
      </c>
      <c r="L579" s="8" t="str">
        <f t="shared" si="136"/>
        <v/>
      </c>
      <c r="M579" s="8" t="str">
        <f t="shared" si="136"/>
        <v/>
      </c>
      <c r="N579" s="8" t="str">
        <f t="shared" si="136"/>
        <v/>
      </c>
      <c r="O579" s="8" t="str">
        <f t="shared" si="136"/>
        <v/>
      </c>
      <c r="P579" s="8" t="str">
        <f t="shared" si="136"/>
        <v/>
      </c>
      <c r="Q579" s="8" t="str">
        <f t="shared" si="136"/>
        <v/>
      </c>
      <c r="R579" s="8" t="str">
        <f t="shared" si="136"/>
        <v/>
      </c>
      <c r="S579" s="8" t="str">
        <f t="shared" si="136"/>
        <v/>
      </c>
      <c r="T579" s="8" t="str">
        <f t="shared" si="136"/>
        <v/>
      </c>
      <c r="U579" s="8">
        <f>(Dec!$G$2+1)*Dec!$G$2/2-SUM(I568:T579)</f>
        <v>36</v>
      </c>
      <c r="V579" s="2"/>
      <c r="W579" s="13" t="str">
        <f>IF(F579="","",IF(F579-VLOOKUP($A567,AWstandards,VLOOKUP(D579,Age,2,FALSE),FALSE)&lt;0,"","aw"))</f>
        <v/>
      </c>
    </row>
    <row r="580" spans="1:23" ht="13" x14ac:dyDescent="0.3">
      <c r="A580" s="15" t="s">
        <v>0</v>
      </c>
      <c r="B580" s="29"/>
      <c r="C580" s="42" t="s">
        <v>73</v>
      </c>
      <c r="D580" s="4"/>
      <c r="E580" s="13"/>
      <c r="F580" s="19"/>
      <c r="G580" s="27"/>
      <c r="H580" s="24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2" t="s">
        <v>11</v>
      </c>
      <c r="W580" s="2"/>
    </row>
    <row r="581" spans="1:23" x14ac:dyDescent="0.25">
      <c r="A581" s="58" t="s">
        <v>450</v>
      </c>
      <c r="B581" s="33">
        <v>1</v>
      </c>
      <c r="C581" s="41" t="str">
        <f t="shared" ref="C581:C592" si="137">IF(A581="","",VLOOKUP($A$580,IF(LEN(A581)=2,F15B,F15A),VLOOKUP(LEFT(A581,1),Fteams,6,FALSE),FALSE))</f>
        <v>Fleur Vonderscher</v>
      </c>
      <c r="D581" s="41">
        <f>IF(A581="","",VLOOKUP($A580,IF(LEN(A581)=2,F15B,F15A),VLOOKUP(LEFT(A581,1),Fteams,7,FALSE),FALSE))</f>
        <v>0</v>
      </c>
      <c r="E581" s="41" t="str">
        <f t="shared" ref="E581:E592" si="138">IF(A581="","",VLOOKUP(LEFT(A581,1),Fteams,2,FALSE))</f>
        <v>Brighton &amp; Hove</v>
      </c>
      <c r="F581" s="59" t="s">
        <v>689</v>
      </c>
      <c r="G581" s="60">
        <v>11</v>
      </c>
      <c r="H581" s="24"/>
      <c r="I581" s="8" t="str">
        <f t="shared" ref="I581:T592" si="139">IF($A581="","",IF(LEFT($A581,1)=I$19,$G581,""))</f>
        <v/>
      </c>
      <c r="J581" s="8">
        <f t="shared" si="139"/>
        <v>11</v>
      </c>
      <c r="K581" s="8" t="str">
        <f t="shared" si="139"/>
        <v/>
      </c>
      <c r="L581" s="8" t="str">
        <f t="shared" si="139"/>
        <v/>
      </c>
      <c r="M581" s="8" t="str">
        <f t="shared" si="139"/>
        <v/>
      </c>
      <c r="N581" s="8" t="str">
        <f t="shared" si="139"/>
        <v/>
      </c>
      <c r="O581" s="8" t="str">
        <f t="shared" si="139"/>
        <v/>
      </c>
      <c r="P581" s="8" t="str">
        <f t="shared" si="139"/>
        <v/>
      </c>
      <c r="Q581" s="8" t="str">
        <f t="shared" si="139"/>
        <v/>
      </c>
      <c r="R581" s="8" t="str">
        <f t="shared" si="139"/>
        <v/>
      </c>
      <c r="S581" s="8" t="str">
        <f t="shared" si="139"/>
        <v/>
      </c>
      <c r="T581" s="8" t="str">
        <f t="shared" si="139"/>
        <v/>
      </c>
      <c r="U581" s="8"/>
      <c r="V581" s="2"/>
      <c r="W581" s="13" t="e">
        <f>IF(F581="","",IF(F581-VLOOKUP($A580,AWstandards,VLOOKUP(D581,Age,2,FALSE),FALSE)&lt;0,"","aw"))</f>
        <v>#N/A</v>
      </c>
    </row>
    <row r="582" spans="1:23" x14ac:dyDescent="0.25">
      <c r="A582" s="58" t="s">
        <v>435</v>
      </c>
      <c r="B582" s="33">
        <v>2</v>
      </c>
      <c r="C582" s="41" t="str">
        <f t="shared" si="137"/>
        <v>Isabelle Mclaren</v>
      </c>
      <c r="D582" s="41">
        <f>IF(A582="","",VLOOKUP($A580,IF(LEN(A582)=2,F15B,F15A),VLOOKUP(LEFT(A582,1),Fteams,7,FALSE),FALSE))</f>
        <v>0</v>
      </c>
      <c r="E582" s="41" t="str">
        <f t="shared" si="138"/>
        <v>Crawley</v>
      </c>
      <c r="F582" s="59" t="s">
        <v>690</v>
      </c>
      <c r="G582" s="60">
        <v>10</v>
      </c>
      <c r="H582" s="24"/>
      <c r="I582" s="8" t="str">
        <f t="shared" si="139"/>
        <v/>
      </c>
      <c r="J582" s="8" t="str">
        <f t="shared" si="139"/>
        <v/>
      </c>
      <c r="K582" s="8">
        <f t="shared" si="139"/>
        <v>10</v>
      </c>
      <c r="L582" s="8" t="str">
        <f t="shared" si="139"/>
        <v/>
      </c>
      <c r="M582" s="8" t="str">
        <f t="shared" si="139"/>
        <v/>
      </c>
      <c r="N582" s="8" t="str">
        <f t="shared" si="139"/>
        <v/>
      </c>
      <c r="O582" s="8" t="str">
        <f t="shared" si="139"/>
        <v/>
      </c>
      <c r="P582" s="8" t="str">
        <f t="shared" si="139"/>
        <v/>
      </c>
      <c r="Q582" s="8" t="str">
        <f t="shared" si="139"/>
        <v/>
      </c>
      <c r="R582" s="8" t="str">
        <f t="shared" si="139"/>
        <v/>
      </c>
      <c r="S582" s="8" t="str">
        <f t="shared" si="139"/>
        <v/>
      </c>
      <c r="T582" s="8" t="str">
        <f t="shared" si="139"/>
        <v/>
      </c>
      <c r="U582" s="8"/>
      <c r="V582" s="2"/>
      <c r="W582" s="13" t="e">
        <f>IF(F582="","",IF(F582-VLOOKUP($A580,AWstandards,VLOOKUP(D582,Age,2,FALSE),FALSE)&lt;0,"","aw"))</f>
        <v>#N/A</v>
      </c>
    </row>
    <row r="583" spans="1:23" hidden="1" x14ac:dyDescent="0.25">
      <c r="A583" s="58"/>
      <c r="B583" s="33">
        <v>3</v>
      </c>
      <c r="C583" s="41" t="str">
        <f t="shared" si="137"/>
        <v/>
      </c>
      <c r="D583" s="41" t="str">
        <f>IF(A583="","",VLOOKUP($A580,IF(LEN(A583)=2,F15B,F15A),VLOOKUP(LEFT(A583,1),Fteams,7,FALSE),FALSE))</f>
        <v/>
      </c>
      <c r="E583" s="41" t="str">
        <f t="shared" si="138"/>
        <v/>
      </c>
      <c r="F583" s="59"/>
      <c r="G583" s="60">
        <v>9</v>
      </c>
      <c r="H583" s="24"/>
      <c r="I583" s="8" t="str">
        <f t="shared" si="139"/>
        <v/>
      </c>
      <c r="J583" s="8" t="str">
        <f t="shared" si="139"/>
        <v/>
      </c>
      <c r="K583" s="8" t="str">
        <f t="shared" si="139"/>
        <v/>
      </c>
      <c r="L583" s="8" t="str">
        <f t="shared" si="139"/>
        <v/>
      </c>
      <c r="M583" s="8" t="str">
        <f t="shared" si="139"/>
        <v/>
      </c>
      <c r="N583" s="8" t="str">
        <f t="shared" si="139"/>
        <v/>
      </c>
      <c r="O583" s="8" t="str">
        <f t="shared" si="139"/>
        <v/>
      </c>
      <c r="P583" s="8" t="str">
        <f t="shared" si="139"/>
        <v/>
      </c>
      <c r="Q583" s="8" t="str">
        <f t="shared" si="139"/>
        <v/>
      </c>
      <c r="R583" s="8" t="str">
        <f t="shared" si="139"/>
        <v/>
      </c>
      <c r="S583" s="8" t="str">
        <f t="shared" si="139"/>
        <v/>
      </c>
      <c r="T583" s="8" t="str">
        <f t="shared" si="139"/>
        <v/>
      </c>
      <c r="U583" s="8"/>
      <c r="V583" s="2"/>
      <c r="W583" s="13" t="str">
        <f>IF(F583="","",IF(F583-VLOOKUP($A580,AWstandards,VLOOKUP(D583,Age,2,FALSE),FALSE)&lt;0,"","aw"))</f>
        <v/>
      </c>
    </row>
    <row r="584" spans="1:23" hidden="1" x14ac:dyDescent="0.25">
      <c r="A584" s="58"/>
      <c r="B584" s="33">
        <v>4</v>
      </c>
      <c r="C584" s="41" t="str">
        <f t="shared" si="137"/>
        <v/>
      </c>
      <c r="D584" s="41" t="str">
        <f>IF(A584="","",VLOOKUP($A580,IF(LEN(A584)=2,F15B,F15A),VLOOKUP(LEFT(A584,1),Fteams,7,FALSE),FALSE))</f>
        <v/>
      </c>
      <c r="E584" s="41" t="str">
        <f t="shared" si="138"/>
        <v/>
      </c>
      <c r="F584" s="59"/>
      <c r="G584" s="60">
        <v>8</v>
      </c>
      <c r="H584" s="24"/>
      <c r="I584" s="8" t="str">
        <f t="shared" si="139"/>
        <v/>
      </c>
      <c r="J584" s="8" t="str">
        <f t="shared" si="139"/>
        <v/>
      </c>
      <c r="K584" s="8" t="str">
        <f t="shared" si="139"/>
        <v/>
      </c>
      <c r="L584" s="8" t="str">
        <f t="shared" si="139"/>
        <v/>
      </c>
      <c r="M584" s="8" t="str">
        <f t="shared" si="139"/>
        <v/>
      </c>
      <c r="N584" s="8" t="str">
        <f t="shared" si="139"/>
        <v/>
      </c>
      <c r="O584" s="8" t="str">
        <f t="shared" si="139"/>
        <v/>
      </c>
      <c r="P584" s="8" t="str">
        <f t="shared" si="139"/>
        <v/>
      </c>
      <c r="Q584" s="8" t="str">
        <f t="shared" si="139"/>
        <v/>
      </c>
      <c r="R584" s="8" t="str">
        <f t="shared" si="139"/>
        <v/>
      </c>
      <c r="S584" s="8" t="str">
        <f t="shared" si="139"/>
        <v/>
      </c>
      <c r="T584" s="8" t="str">
        <f t="shared" si="139"/>
        <v/>
      </c>
      <c r="U584" s="8"/>
      <c r="V584" s="2"/>
      <c r="W584" s="13" t="str">
        <f>IF(F584="","",IF(F584-VLOOKUP($A580,AWstandards,VLOOKUP(D584,Age,2,FALSE),FALSE)&lt;0,"","aw"))</f>
        <v/>
      </c>
    </row>
    <row r="585" spans="1:23" hidden="1" x14ac:dyDescent="0.25">
      <c r="A585" s="58"/>
      <c r="B585" s="33">
        <v>5</v>
      </c>
      <c r="C585" s="41" t="str">
        <f t="shared" si="137"/>
        <v/>
      </c>
      <c r="D585" s="41" t="str">
        <f>IF(A585="","",VLOOKUP($A580,IF(LEN(A585)=2,F15B,F15A),VLOOKUP(LEFT(A585,1),Fteams,7,FALSE),FALSE))</f>
        <v/>
      </c>
      <c r="E585" s="41" t="str">
        <f t="shared" si="138"/>
        <v/>
      </c>
      <c r="F585" s="59"/>
      <c r="G585" s="60">
        <v>7</v>
      </c>
      <c r="H585" s="24"/>
      <c r="I585" s="8" t="str">
        <f t="shared" si="139"/>
        <v/>
      </c>
      <c r="J585" s="8" t="str">
        <f t="shared" si="139"/>
        <v/>
      </c>
      <c r="K585" s="8" t="str">
        <f t="shared" si="139"/>
        <v/>
      </c>
      <c r="L585" s="8" t="str">
        <f t="shared" si="139"/>
        <v/>
      </c>
      <c r="M585" s="8" t="str">
        <f t="shared" si="139"/>
        <v/>
      </c>
      <c r="N585" s="8" t="str">
        <f t="shared" si="139"/>
        <v/>
      </c>
      <c r="O585" s="8" t="str">
        <f t="shared" si="139"/>
        <v/>
      </c>
      <c r="P585" s="8" t="str">
        <f t="shared" si="139"/>
        <v/>
      </c>
      <c r="Q585" s="8" t="str">
        <f t="shared" si="139"/>
        <v/>
      </c>
      <c r="R585" s="8" t="str">
        <f t="shared" si="139"/>
        <v/>
      </c>
      <c r="S585" s="8" t="str">
        <f t="shared" si="139"/>
        <v/>
      </c>
      <c r="T585" s="8" t="str">
        <f t="shared" si="139"/>
        <v/>
      </c>
      <c r="U585" s="8"/>
      <c r="V585" s="2"/>
      <c r="W585" s="13" t="str">
        <f>IF(F585="","",IF(F585-VLOOKUP($A580,AWstandards,VLOOKUP(D585,Age,2,FALSE),FALSE)&lt;0,"","aw"))</f>
        <v/>
      </c>
    </row>
    <row r="586" spans="1:23" hidden="1" x14ac:dyDescent="0.25">
      <c r="A586" s="58"/>
      <c r="B586" s="33">
        <v>6</v>
      </c>
      <c r="C586" s="41" t="str">
        <f t="shared" si="137"/>
        <v/>
      </c>
      <c r="D586" s="41" t="str">
        <f>IF(A586="","",VLOOKUP($A580,IF(LEN(A586)=2,F15B,F15A),VLOOKUP(LEFT(A586,1),Fteams,7,FALSE),FALSE))</f>
        <v/>
      </c>
      <c r="E586" s="41" t="str">
        <f t="shared" si="138"/>
        <v/>
      </c>
      <c r="F586" s="59"/>
      <c r="G586" s="60">
        <v>6</v>
      </c>
      <c r="H586" s="24"/>
      <c r="I586" s="8" t="str">
        <f t="shared" si="139"/>
        <v/>
      </c>
      <c r="J586" s="8" t="str">
        <f t="shared" si="139"/>
        <v/>
      </c>
      <c r="K586" s="8" t="str">
        <f t="shared" si="139"/>
        <v/>
      </c>
      <c r="L586" s="8" t="str">
        <f t="shared" si="139"/>
        <v/>
      </c>
      <c r="M586" s="8" t="str">
        <f t="shared" si="139"/>
        <v/>
      </c>
      <c r="N586" s="8" t="str">
        <f t="shared" si="139"/>
        <v/>
      </c>
      <c r="O586" s="8" t="str">
        <f t="shared" si="139"/>
        <v/>
      </c>
      <c r="P586" s="8" t="str">
        <f t="shared" si="139"/>
        <v/>
      </c>
      <c r="Q586" s="8" t="str">
        <f t="shared" si="139"/>
        <v/>
      </c>
      <c r="R586" s="8" t="str">
        <f t="shared" si="139"/>
        <v/>
      </c>
      <c r="S586" s="8" t="str">
        <f t="shared" si="139"/>
        <v/>
      </c>
      <c r="T586" s="8" t="str">
        <f t="shared" si="139"/>
        <v/>
      </c>
      <c r="U586" s="8"/>
      <c r="V586" s="2"/>
      <c r="W586" s="13" t="str">
        <f>IF(F586="","",IF(F586-VLOOKUP($A580,AWstandards,VLOOKUP(D586,Age,2,FALSE),FALSE)&lt;0,"","aw"))</f>
        <v/>
      </c>
    </row>
    <row r="587" spans="1:23" hidden="1" x14ac:dyDescent="0.25">
      <c r="A587" s="58"/>
      <c r="B587" s="33">
        <v>7</v>
      </c>
      <c r="C587" s="41" t="str">
        <f t="shared" si="137"/>
        <v/>
      </c>
      <c r="D587" s="41" t="str">
        <f>IF(A587="","",VLOOKUP($A580,IF(LEN(A587)=2,F15B,F15A),VLOOKUP(LEFT(A587,1),Fteams,7,FALSE),FALSE))</f>
        <v/>
      </c>
      <c r="E587" s="41" t="str">
        <f t="shared" si="138"/>
        <v/>
      </c>
      <c r="F587" s="59"/>
      <c r="G587" s="60">
        <v>5</v>
      </c>
      <c r="H587" s="24"/>
      <c r="I587" s="8" t="str">
        <f t="shared" si="139"/>
        <v/>
      </c>
      <c r="J587" s="8" t="str">
        <f t="shared" si="139"/>
        <v/>
      </c>
      <c r="K587" s="8" t="str">
        <f t="shared" si="139"/>
        <v/>
      </c>
      <c r="L587" s="8" t="str">
        <f t="shared" si="139"/>
        <v/>
      </c>
      <c r="M587" s="8" t="str">
        <f t="shared" si="139"/>
        <v/>
      </c>
      <c r="N587" s="8" t="str">
        <f t="shared" si="139"/>
        <v/>
      </c>
      <c r="O587" s="8" t="str">
        <f t="shared" si="139"/>
        <v/>
      </c>
      <c r="P587" s="8" t="str">
        <f t="shared" si="139"/>
        <v/>
      </c>
      <c r="Q587" s="8" t="str">
        <f t="shared" si="139"/>
        <v/>
      </c>
      <c r="R587" s="8" t="str">
        <f t="shared" si="139"/>
        <v/>
      </c>
      <c r="S587" s="8" t="str">
        <f t="shared" si="139"/>
        <v/>
      </c>
      <c r="T587" s="8" t="str">
        <f t="shared" si="139"/>
        <v/>
      </c>
      <c r="U587" s="8"/>
      <c r="V587" s="2"/>
      <c r="W587" s="13" t="str">
        <f>IF(F587="","",IF(F587-VLOOKUP($A580,AWstandards,VLOOKUP(D587,Age,2,FALSE),FALSE)&lt;0,"","aw"))</f>
        <v/>
      </c>
    </row>
    <row r="588" spans="1:23" hidden="1" x14ac:dyDescent="0.25">
      <c r="A588" s="58"/>
      <c r="B588" s="33">
        <v>8</v>
      </c>
      <c r="C588" s="41" t="str">
        <f t="shared" si="137"/>
        <v/>
      </c>
      <c r="D588" s="41" t="str">
        <f>IF(A588="","",VLOOKUP($A580,IF(LEN(A588)=2,F15B,F15A),VLOOKUP(LEFT(A588,1),Fteams,7,FALSE),FALSE))</f>
        <v/>
      </c>
      <c r="E588" s="41" t="str">
        <f t="shared" si="138"/>
        <v/>
      </c>
      <c r="F588" s="59"/>
      <c r="G588" s="60">
        <v>4</v>
      </c>
      <c r="H588" s="24"/>
      <c r="I588" s="8" t="str">
        <f t="shared" si="139"/>
        <v/>
      </c>
      <c r="J588" s="8" t="str">
        <f t="shared" si="139"/>
        <v/>
      </c>
      <c r="K588" s="8" t="str">
        <f t="shared" si="139"/>
        <v/>
      </c>
      <c r="L588" s="8" t="str">
        <f t="shared" si="139"/>
        <v/>
      </c>
      <c r="M588" s="8" t="str">
        <f t="shared" si="139"/>
        <v/>
      </c>
      <c r="N588" s="8" t="str">
        <f t="shared" si="139"/>
        <v/>
      </c>
      <c r="O588" s="8" t="str">
        <f t="shared" si="139"/>
        <v/>
      </c>
      <c r="P588" s="8" t="str">
        <f t="shared" si="139"/>
        <v/>
      </c>
      <c r="Q588" s="8" t="str">
        <f t="shared" si="139"/>
        <v/>
      </c>
      <c r="R588" s="8" t="str">
        <f t="shared" si="139"/>
        <v/>
      </c>
      <c r="S588" s="8" t="str">
        <f t="shared" si="139"/>
        <v/>
      </c>
      <c r="T588" s="8" t="str">
        <f t="shared" si="139"/>
        <v/>
      </c>
      <c r="U588" s="8"/>
      <c r="V588" s="2"/>
      <c r="W588" s="13" t="str">
        <f>IF(F588="","",IF(F588-VLOOKUP($A580,AWstandards,VLOOKUP(D588,Age,2,FALSE),FALSE)&lt;0,"","aw"))</f>
        <v/>
      </c>
    </row>
    <row r="589" spans="1:23" hidden="1" x14ac:dyDescent="0.25">
      <c r="A589" s="58"/>
      <c r="B589" s="33">
        <v>9</v>
      </c>
      <c r="C589" s="41" t="str">
        <f t="shared" si="137"/>
        <v/>
      </c>
      <c r="D589" s="41" t="str">
        <f>IF(A589="","",VLOOKUP($A580,IF(LEN(A589)=2,F15B,F15A),VLOOKUP(LEFT(A589,1),Fteams,7,FALSE),FALSE))</f>
        <v/>
      </c>
      <c r="E589" s="41" t="str">
        <f t="shared" si="138"/>
        <v/>
      </c>
      <c r="F589" s="59"/>
      <c r="G589" s="60">
        <v>3</v>
      </c>
      <c r="H589" s="24"/>
      <c r="I589" s="8" t="str">
        <f t="shared" si="139"/>
        <v/>
      </c>
      <c r="J589" s="8" t="str">
        <f t="shared" si="139"/>
        <v/>
      </c>
      <c r="K589" s="8" t="str">
        <f t="shared" si="139"/>
        <v/>
      </c>
      <c r="L589" s="8" t="str">
        <f t="shared" si="139"/>
        <v/>
      </c>
      <c r="M589" s="8" t="str">
        <f t="shared" si="139"/>
        <v/>
      </c>
      <c r="N589" s="8" t="str">
        <f t="shared" si="139"/>
        <v/>
      </c>
      <c r="O589" s="8" t="str">
        <f t="shared" si="139"/>
        <v/>
      </c>
      <c r="P589" s="8" t="str">
        <f t="shared" si="139"/>
        <v/>
      </c>
      <c r="Q589" s="8" t="str">
        <f t="shared" si="139"/>
        <v/>
      </c>
      <c r="R589" s="8" t="str">
        <f t="shared" si="139"/>
        <v/>
      </c>
      <c r="S589" s="8" t="str">
        <f t="shared" si="139"/>
        <v/>
      </c>
      <c r="T589" s="8" t="str">
        <f t="shared" si="139"/>
        <v/>
      </c>
      <c r="U589" s="8"/>
      <c r="V589" s="2"/>
      <c r="W589" s="13" t="str">
        <f>IF(F589="","",IF(F589-VLOOKUP($A580,AWstandards,VLOOKUP(D589,Age,2,FALSE),FALSE)&lt;0,"","aw"))</f>
        <v/>
      </c>
    </row>
    <row r="590" spans="1:23" hidden="1" x14ac:dyDescent="0.25">
      <c r="A590" s="58"/>
      <c r="B590" s="33">
        <v>10</v>
      </c>
      <c r="C590" s="41" t="str">
        <f t="shared" si="137"/>
        <v/>
      </c>
      <c r="D590" s="41" t="str">
        <f>IF(A590="","",VLOOKUP($A580,IF(LEN(A590)=2,F15B,F15A),VLOOKUP(LEFT(A590,1),Fteams,7,FALSE),FALSE))</f>
        <v/>
      </c>
      <c r="E590" s="41" t="str">
        <f t="shared" si="138"/>
        <v/>
      </c>
      <c r="F590" s="59"/>
      <c r="G590" s="60">
        <v>2</v>
      </c>
      <c r="H590" s="24"/>
      <c r="I590" s="8" t="str">
        <f t="shared" si="139"/>
        <v/>
      </c>
      <c r="J590" s="8" t="str">
        <f t="shared" si="139"/>
        <v/>
      </c>
      <c r="K590" s="8" t="str">
        <f t="shared" si="139"/>
        <v/>
      </c>
      <c r="L590" s="8" t="str">
        <f t="shared" si="139"/>
        <v/>
      </c>
      <c r="M590" s="8" t="str">
        <f t="shared" si="139"/>
        <v/>
      </c>
      <c r="N590" s="8" t="str">
        <f t="shared" si="139"/>
        <v/>
      </c>
      <c r="O590" s="8" t="str">
        <f t="shared" si="139"/>
        <v/>
      </c>
      <c r="P590" s="8" t="str">
        <f t="shared" si="139"/>
        <v/>
      </c>
      <c r="Q590" s="8" t="str">
        <f t="shared" si="139"/>
        <v/>
      </c>
      <c r="R590" s="8" t="str">
        <f t="shared" si="139"/>
        <v/>
      </c>
      <c r="S590" s="8" t="str">
        <f t="shared" si="139"/>
        <v/>
      </c>
      <c r="T590" s="8" t="str">
        <f t="shared" si="139"/>
        <v/>
      </c>
      <c r="U590" s="8"/>
      <c r="V590" s="2"/>
      <c r="W590" s="13" t="str">
        <f>IF(F590="","",IF(F590-VLOOKUP($A580,AWstandards,VLOOKUP(D590,Age,2,FALSE),FALSE)&lt;0,"","aw"))</f>
        <v/>
      </c>
    </row>
    <row r="591" spans="1:23" hidden="1" x14ac:dyDescent="0.25">
      <c r="A591" s="58"/>
      <c r="B591" s="33">
        <v>11</v>
      </c>
      <c r="C591" s="41" t="str">
        <f t="shared" si="137"/>
        <v/>
      </c>
      <c r="D591" s="41" t="str">
        <f>IF(A591="","",VLOOKUP($A580,IF(LEN(A591)=2,F15B,F15A),VLOOKUP(LEFT(A591,1),Fteams,7,FALSE),FALSE))</f>
        <v/>
      </c>
      <c r="E591" s="41" t="str">
        <f t="shared" si="138"/>
        <v/>
      </c>
      <c r="F591" s="59"/>
      <c r="G591" s="60">
        <v>1</v>
      </c>
      <c r="H591" s="24"/>
      <c r="I591" s="8" t="str">
        <f t="shared" si="139"/>
        <v/>
      </c>
      <c r="J591" s="8" t="str">
        <f t="shared" si="139"/>
        <v/>
      </c>
      <c r="K591" s="8" t="str">
        <f t="shared" si="139"/>
        <v/>
      </c>
      <c r="L591" s="8" t="str">
        <f t="shared" si="139"/>
        <v/>
      </c>
      <c r="M591" s="8" t="str">
        <f t="shared" si="139"/>
        <v/>
      </c>
      <c r="N591" s="8" t="str">
        <f t="shared" si="139"/>
        <v/>
      </c>
      <c r="O591" s="8" t="str">
        <f t="shared" si="139"/>
        <v/>
      </c>
      <c r="P591" s="8" t="str">
        <f t="shared" si="139"/>
        <v/>
      </c>
      <c r="Q591" s="8" t="str">
        <f t="shared" si="139"/>
        <v/>
      </c>
      <c r="R591" s="8" t="str">
        <f t="shared" si="139"/>
        <v/>
      </c>
      <c r="S591" s="8" t="str">
        <f t="shared" si="139"/>
        <v/>
      </c>
      <c r="T591" s="8" t="str">
        <f t="shared" si="139"/>
        <v/>
      </c>
      <c r="U591" s="8"/>
      <c r="V591" s="2"/>
      <c r="W591" s="13" t="str">
        <f>IF(F591="","",IF(F591-VLOOKUP($A580,AWstandards,VLOOKUP(D591,Age,2,FALSE),FALSE)&lt;0,"","aw"))</f>
        <v/>
      </c>
    </row>
    <row r="592" spans="1:23" hidden="1" x14ac:dyDescent="0.25">
      <c r="A592" s="58"/>
      <c r="B592" s="33">
        <v>12</v>
      </c>
      <c r="C592" s="41" t="str">
        <f t="shared" si="137"/>
        <v/>
      </c>
      <c r="D592" s="41" t="str">
        <f>IF(A592="","",VLOOKUP($A580,IF(LEN(A592)=2,F15B,F15A),VLOOKUP(LEFT(A592,1),Fteams,7,FALSE),FALSE))</f>
        <v/>
      </c>
      <c r="E592" s="41" t="str">
        <f t="shared" si="138"/>
        <v/>
      </c>
      <c r="F592" s="59"/>
      <c r="G592" s="60">
        <f>IF(Dec!$G$2-11&lt;0,0,Dec!$G$2-11)</f>
        <v>0</v>
      </c>
      <c r="H592" s="24"/>
      <c r="I592" s="8" t="str">
        <f t="shared" si="139"/>
        <v/>
      </c>
      <c r="J592" s="8" t="str">
        <f t="shared" si="139"/>
        <v/>
      </c>
      <c r="K592" s="8" t="str">
        <f t="shared" si="139"/>
        <v/>
      </c>
      <c r="L592" s="8" t="str">
        <f t="shared" si="139"/>
        <v/>
      </c>
      <c r="M592" s="8" t="str">
        <f t="shared" si="139"/>
        <v/>
      </c>
      <c r="N592" s="8" t="str">
        <f t="shared" si="139"/>
        <v/>
      </c>
      <c r="O592" s="8" t="str">
        <f t="shared" si="139"/>
        <v/>
      </c>
      <c r="P592" s="8" t="str">
        <f t="shared" si="139"/>
        <v/>
      </c>
      <c r="Q592" s="8" t="str">
        <f t="shared" si="139"/>
        <v/>
      </c>
      <c r="R592" s="8" t="str">
        <f t="shared" si="139"/>
        <v/>
      </c>
      <c r="S592" s="8" t="str">
        <f t="shared" si="139"/>
        <v/>
      </c>
      <c r="T592" s="8" t="str">
        <f t="shared" si="139"/>
        <v/>
      </c>
      <c r="U592" s="8">
        <f>(Dec!$G$2+1)*Dec!$G$2/2-SUM(I581:T592)</f>
        <v>45</v>
      </c>
      <c r="V592" s="2"/>
      <c r="W592" s="13" t="str">
        <f>IF(F592="","",IF(F592-VLOOKUP($A580,AWstandards,VLOOKUP(D592,Age,2,FALSE),FALSE)&lt;0,"","aw"))</f>
        <v/>
      </c>
    </row>
    <row r="593" spans="1:23" ht="13" x14ac:dyDescent="0.3">
      <c r="A593" s="15" t="s">
        <v>1</v>
      </c>
      <c r="B593" s="29"/>
      <c r="C593" s="42" t="s">
        <v>74</v>
      </c>
      <c r="D593" s="4"/>
      <c r="E593" s="13"/>
      <c r="F593" s="19"/>
      <c r="G593" s="27"/>
      <c r="H593" s="24" t="s">
        <v>35</v>
      </c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2" t="s">
        <v>12</v>
      </c>
      <c r="W593" s="2"/>
    </row>
    <row r="594" spans="1:23" x14ac:dyDescent="0.25">
      <c r="A594" s="58" t="s">
        <v>441</v>
      </c>
      <c r="B594" s="33">
        <v>1</v>
      </c>
      <c r="C594" s="41" t="str">
        <f t="shared" ref="C594:C605" si="140">IF(A594="","",VLOOKUP($A$593,IF(LEN(A594)=2,F15B,F15A),VLOOKUP(LEFT(A594,1),Fteams,6,FALSE),FALSE))</f>
        <v>Klara Novak Wightman</v>
      </c>
      <c r="D594" s="41">
        <f>IF(A594="","",VLOOKUP($A593,IF(LEN(A594)=2,F15B,F15A),VLOOKUP(LEFT(A594,1),Fteams,7,FALSE),FALSE))</f>
        <v>0</v>
      </c>
      <c r="E594" s="41" t="str">
        <f t="shared" ref="E594:E605" si="141">IF(A594="","",VLOOKUP(LEFT(A594,1),Fteams,2,FALSE))</f>
        <v>Brighton &amp; Hove</v>
      </c>
      <c r="F594" s="59" t="s">
        <v>507</v>
      </c>
      <c r="G594" s="60">
        <v>11</v>
      </c>
      <c r="H594" s="61"/>
      <c r="I594" s="8" t="str">
        <f t="shared" ref="I594:T605" si="142">IF($A594="","",IF(LEFT($A594,1)=I$19,$G594,""))</f>
        <v/>
      </c>
      <c r="J594" s="8">
        <f t="shared" si="142"/>
        <v>11</v>
      </c>
      <c r="K594" s="8" t="str">
        <f t="shared" si="142"/>
        <v/>
      </c>
      <c r="L594" s="8" t="str">
        <f t="shared" si="142"/>
        <v/>
      </c>
      <c r="M594" s="8" t="str">
        <f t="shared" si="142"/>
        <v/>
      </c>
      <c r="N594" s="8" t="str">
        <f t="shared" si="142"/>
        <v/>
      </c>
      <c r="O594" s="8" t="str">
        <f t="shared" si="142"/>
        <v/>
      </c>
      <c r="P594" s="8" t="str">
        <f t="shared" si="142"/>
        <v/>
      </c>
      <c r="Q594" s="8" t="str">
        <f t="shared" si="142"/>
        <v/>
      </c>
      <c r="R594" s="8" t="str">
        <f t="shared" si="142"/>
        <v/>
      </c>
      <c r="S594" s="8" t="str">
        <f t="shared" si="142"/>
        <v/>
      </c>
      <c r="T594" s="8" t="str">
        <f t="shared" si="142"/>
        <v/>
      </c>
      <c r="U594" s="8"/>
      <c r="V594" s="2"/>
      <c r="W594" s="13" t="e">
        <f>IF(F594="","",IF(F594-VLOOKUP($A593,AWstandards,VLOOKUP(D594,Age,2,FALSE),FALSE)&lt;0,"","aw"))</f>
        <v>#N/A</v>
      </c>
    </row>
    <row r="595" spans="1:23" x14ac:dyDescent="0.25">
      <c r="A595" s="58" t="s">
        <v>432</v>
      </c>
      <c r="B595" s="33">
        <v>2</v>
      </c>
      <c r="C595" s="41" t="str">
        <f t="shared" si="140"/>
        <v>Sophie Duncan</v>
      </c>
      <c r="D595" s="41">
        <f>IF(A595="","",VLOOKUP($A593,IF(LEN(A595)=2,F15B,F15A),VLOOKUP(LEFT(A595,1),Fteams,7,FALSE),FALSE))</f>
        <v>0</v>
      </c>
      <c r="E595" s="41" t="str">
        <f t="shared" si="141"/>
        <v>Crawley</v>
      </c>
      <c r="F595" s="59" t="s">
        <v>508</v>
      </c>
      <c r="G595" s="60">
        <v>10</v>
      </c>
      <c r="H595" s="61"/>
      <c r="I595" s="8" t="str">
        <f t="shared" si="142"/>
        <v/>
      </c>
      <c r="J595" s="8" t="str">
        <f t="shared" si="142"/>
        <v/>
      </c>
      <c r="K595" s="8">
        <f t="shared" si="142"/>
        <v>10</v>
      </c>
      <c r="L595" s="8" t="str">
        <f t="shared" si="142"/>
        <v/>
      </c>
      <c r="M595" s="8" t="str">
        <f t="shared" si="142"/>
        <v/>
      </c>
      <c r="N595" s="8" t="str">
        <f t="shared" si="142"/>
        <v/>
      </c>
      <c r="O595" s="8" t="str">
        <f t="shared" si="142"/>
        <v/>
      </c>
      <c r="P595" s="8" t="str">
        <f t="shared" si="142"/>
        <v/>
      </c>
      <c r="Q595" s="8" t="str">
        <f t="shared" si="142"/>
        <v/>
      </c>
      <c r="R595" s="8" t="str">
        <f t="shared" si="142"/>
        <v/>
      </c>
      <c r="S595" s="8" t="str">
        <f t="shared" si="142"/>
        <v/>
      </c>
      <c r="T595" s="8" t="str">
        <f t="shared" si="142"/>
        <v/>
      </c>
      <c r="U595" s="8"/>
      <c r="V595" s="2"/>
      <c r="W595" s="13" t="e">
        <f>IF(F595="","",IF(F595-VLOOKUP($A593,AWstandards,VLOOKUP(D595,Age,2,FALSE),FALSE)&lt;0,"","aw"))</f>
        <v>#N/A</v>
      </c>
    </row>
    <row r="596" spans="1:23" x14ac:dyDescent="0.25">
      <c r="A596" s="58" t="s">
        <v>440</v>
      </c>
      <c r="B596" s="33">
        <v>3</v>
      </c>
      <c r="C596" s="41" t="str">
        <f t="shared" si="140"/>
        <v xml:space="preserve">Sophie Breeze </v>
      </c>
      <c r="D596" s="41">
        <f>IF(A596="","",VLOOKUP($A593,IF(LEN(A596)=2,F15B,F15A),VLOOKUP(LEFT(A596,1),Fteams,7,FALSE),FALSE))</f>
        <v>0</v>
      </c>
      <c r="E596" s="41" t="str">
        <f t="shared" si="141"/>
        <v>Lewes</v>
      </c>
      <c r="F596" s="59" t="s">
        <v>509</v>
      </c>
      <c r="G596" s="60">
        <v>9</v>
      </c>
      <c r="H596" s="61"/>
      <c r="I596" s="8" t="str">
        <f t="shared" si="142"/>
        <v/>
      </c>
      <c r="J596" s="8" t="str">
        <f t="shared" si="142"/>
        <v/>
      </c>
      <c r="K596" s="8" t="str">
        <f t="shared" si="142"/>
        <v/>
      </c>
      <c r="L596" s="8" t="str">
        <f t="shared" si="142"/>
        <v/>
      </c>
      <c r="M596" s="8" t="str">
        <f t="shared" si="142"/>
        <v/>
      </c>
      <c r="N596" s="8" t="str">
        <f t="shared" si="142"/>
        <v/>
      </c>
      <c r="O596" s="8">
        <f t="shared" si="142"/>
        <v>9</v>
      </c>
      <c r="P596" s="8" t="str">
        <f t="shared" si="142"/>
        <v/>
      </c>
      <c r="Q596" s="8" t="str">
        <f t="shared" si="142"/>
        <v/>
      </c>
      <c r="R596" s="8" t="str">
        <f t="shared" si="142"/>
        <v/>
      </c>
      <c r="S596" s="8" t="str">
        <f t="shared" si="142"/>
        <v/>
      </c>
      <c r="T596" s="8" t="str">
        <f t="shared" si="142"/>
        <v/>
      </c>
      <c r="U596" s="8"/>
      <c r="V596" s="2"/>
      <c r="W596" s="13" t="e">
        <f>IF(F596="","",IF(F596-VLOOKUP($A593,AWstandards,VLOOKUP(D596,Age,2,FALSE),FALSE)&lt;0,"","aw"))</f>
        <v>#N/A</v>
      </c>
    </row>
    <row r="597" spans="1:23" x14ac:dyDescent="0.25">
      <c r="A597" s="58" t="s">
        <v>475</v>
      </c>
      <c r="B597" s="33">
        <v>4</v>
      </c>
      <c r="C597" s="41" t="str">
        <f t="shared" si="140"/>
        <v>Olivia Henham</v>
      </c>
      <c r="D597" s="41">
        <f>IF(A597="","",VLOOKUP($A593,IF(LEN(A597)=2,F15B,F15A),VLOOKUP(LEFT(A597,1),Fteams,7,FALSE),FALSE))</f>
        <v>0</v>
      </c>
      <c r="E597" s="41" t="str">
        <f t="shared" si="141"/>
        <v>HYAC</v>
      </c>
      <c r="F597" s="59" t="s">
        <v>510</v>
      </c>
      <c r="G597" s="60">
        <v>8</v>
      </c>
      <c r="H597" s="61"/>
      <c r="I597" s="8">
        <f t="shared" si="142"/>
        <v>8</v>
      </c>
      <c r="J597" s="8" t="str">
        <f t="shared" si="142"/>
        <v/>
      </c>
      <c r="K597" s="8" t="str">
        <f t="shared" si="142"/>
        <v/>
      </c>
      <c r="L597" s="8" t="str">
        <f t="shared" si="142"/>
        <v/>
      </c>
      <c r="M597" s="8" t="str">
        <f t="shared" si="142"/>
        <v/>
      </c>
      <c r="N597" s="8" t="str">
        <f t="shared" si="142"/>
        <v/>
      </c>
      <c r="O597" s="8" t="str">
        <f t="shared" si="142"/>
        <v/>
      </c>
      <c r="P597" s="8" t="str">
        <f t="shared" si="142"/>
        <v/>
      </c>
      <c r="Q597" s="8" t="str">
        <f t="shared" si="142"/>
        <v/>
      </c>
      <c r="R597" s="8" t="str">
        <f t="shared" si="142"/>
        <v/>
      </c>
      <c r="S597" s="8" t="str">
        <f t="shared" si="142"/>
        <v/>
      </c>
      <c r="T597" s="8" t="str">
        <f t="shared" si="142"/>
        <v/>
      </c>
      <c r="U597" s="8"/>
      <c r="V597" s="2"/>
      <c r="W597" s="13" t="e">
        <f>IF(F597="","",IF(F597-VLOOKUP($A593,AWstandards,VLOOKUP(D597,Age,2,FALSE),FALSE)&lt;0,"","aw"))</f>
        <v>#N/A</v>
      </c>
    </row>
    <row r="598" spans="1:23" x14ac:dyDescent="0.25">
      <c r="A598" s="58" t="s">
        <v>442</v>
      </c>
      <c r="B598" s="33">
        <v>5</v>
      </c>
      <c r="C598" s="41" t="str">
        <f t="shared" si="140"/>
        <v>Alisa Krashchevych</v>
      </c>
      <c r="D598" s="41">
        <f>IF(A598="","",VLOOKUP($A593,IF(LEN(A598)=2,F15B,F15A),VLOOKUP(LEFT(A598,1),Fteams,7,FALSE),FALSE))</f>
        <v>0</v>
      </c>
      <c r="E598" s="41" t="str">
        <f t="shared" si="141"/>
        <v>Horsham BS</v>
      </c>
      <c r="F598" s="59" t="s">
        <v>513</v>
      </c>
      <c r="G598" s="60">
        <v>7</v>
      </c>
      <c r="H598" s="61"/>
      <c r="I598" s="8" t="str">
        <f t="shared" si="142"/>
        <v/>
      </c>
      <c r="J598" s="8" t="str">
        <f t="shared" si="142"/>
        <v/>
      </c>
      <c r="K598" s="8" t="str">
        <f t="shared" si="142"/>
        <v/>
      </c>
      <c r="L598" s="8" t="str">
        <f t="shared" si="142"/>
        <v/>
      </c>
      <c r="M598" s="8" t="str">
        <f t="shared" si="142"/>
        <v/>
      </c>
      <c r="N598" s="8">
        <f t="shared" si="142"/>
        <v>7</v>
      </c>
      <c r="O598" s="8" t="str">
        <f t="shared" si="142"/>
        <v/>
      </c>
      <c r="P598" s="8" t="str">
        <f t="shared" si="142"/>
        <v/>
      </c>
      <c r="Q598" s="8" t="str">
        <f t="shared" si="142"/>
        <v/>
      </c>
      <c r="R598" s="8" t="str">
        <f t="shared" si="142"/>
        <v/>
      </c>
      <c r="S598" s="8" t="str">
        <f t="shared" si="142"/>
        <v/>
      </c>
      <c r="T598" s="8" t="str">
        <f t="shared" si="142"/>
        <v/>
      </c>
      <c r="U598" s="8"/>
      <c r="V598" s="2"/>
      <c r="W598" s="13" t="e">
        <f>IF(F598="","",IF(F598-VLOOKUP($A593,AWstandards,VLOOKUP(D598,Age,2,FALSE),FALSE)&lt;0,"","aw"))</f>
        <v>#N/A</v>
      </c>
    </row>
    <row r="599" spans="1:23" x14ac:dyDescent="0.25">
      <c r="A599" s="58" t="s">
        <v>433</v>
      </c>
      <c r="B599" s="33">
        <v>6</v>
      </c>
      <c r="C599" s="41" t="str">
        <f t="shared" si="140"/>
        <v>Kristi Prifti</v>
      </c>
      <c r="D599" s="41">
        <f>IF(A599="","",VLOOKUP($A593,IF(LEN(A599)=2,F15B,F15A),VLOOKUP(LEFT(A599,1),Fteams,7,FALSE),FALSE))</f>
        <v>0</v>
      </c>
      <c r="E599" s="41" t="str">
        <f t="shared" si="141"/>
        <v>Eastbourne</v>
      </c>
      <c r="F599" s="59" t="s">
        <v>514</v>
      </c>
      <c r="G599" s="60">
        <v>6</v>
      </c>
      <c r="H599" s="61"/>
      <c r="I599" s="8" t="str">
        <f t="shared" si="142"/>
        <v/>
      </c>
      <c r="J599" s="8" t="str">
        <f t="shared" si="142"/>
        <v/>
      </c>
      <c r="K599" s="8" t="str">
        <f t="shared" si="142"/>
        <v/>
      </c>
      <c r="L599" s="8" t="str">
        <f t="shared" si="142"/>
        <v/>
      </c>
      <c r="M599" s="8">
        <f t="shared" si="142"/>
        <v>6</v>
      </c>
      <c r="N599" s="8" t="str">
        <f t="shared" si="142"/>
        <v/>
      </c>
      <c r="O599" s="8" t="str">
        <f t="shared" si="142"/>
        <v/>
      </c>
      <c r="P599" s="8" t="str">
        <f t="shared" si="142"/>
        <v/>
      </c>
      <c r="Q599" s="8" t="str">
        <f t="shared" si="142"/>
        <v/>
      </c>
      <c r="R599" s="8" t="str">
        <f t="shared" si="142"/>
        <v/>
      </c>
      <c r="S599" s="8" t="str">
        <f t="shared" si="142"/>
        <v/>
      </c>
      <c r="T599" s="8" t="str">
        <f t="shared" si="142"/>
        <v/>
      </c>
      <c r="U599" s="8"/>
      <c r="V599" s="2"/>
      <c r="W599" s="13" t="e">
        <f>IF(F599="","",IF(F599-VLOOKUP($A593,AWstandards,VLOOKUP(D599,Age,2,FALSE),FALSE)&lt;0,"","aw"))</f>
        <v>#N/A</v>
      </c>
    </row>
    <row r="600" spans="1:23" x14ac:dyDescent="0.25">
      <c r="A600" s="58" t="s">
        <v>458</v>
      </c>
      <c r="B600" s="33" t="s">
        <v>516</v>
      </c>
      <c r="C600" s="41" t="str">
        <f t="shared" si="140"/>
        <v>Zofia Gryczewska </v>
      </c>
      <c r="D600" s="41">
        <f>IF(A600="","",VLOOKUP($A593,IF(LEN(A600)=2,F15B,F15A),VLOOKUP(LEFT(A600,1),Fteams,7,FALSE),FALSE))</f>
        <v>0</v>
      </c>
      <c r="E600" s="41" t="str">
        <f t="shared" si="141"/>
        <v>East Grinstead</v>
      </c>
      <c r="F600" s="59" t="s">
        <v>515</v>
      </c>
      <c r="G600" s="60">
        <v>4.5</v>
      </c>
      <c r="H600" s="61"/>
      <c r="I600" s="8" t="str">
        <f t="shared" si="142"/>
        <v/>
      </c>
      <c r="J600" s="8" t="str">
        <f t="shared" si="142"/>
        <v/>
      </c>
      <c r="K600" s="8" t="str">
        <f t="shared" si="142"/>
        <v/>
      </c>
      <c r="L600" s="8" t="str">
        <f t="shared" si="142"/>
        <v/>
      </c>
      <c r="M600" s="8" t="str">
        <f t="shared" si="142"/>
        <v/>
      </c>
      <c r="N600" s="8" t="str">
        <f t="shared" si="142"/>
        <v/>
      </c>
      <c r="O600" s="8" t="str">
        <f t="shared" si="142"/>
        <v/>
      </c>
      <c r="P600" s="8" t="str">
        <f t="shared" si="142"/>
        <v/>
      </c>
      <c r="Q600" s="8" t="str">
        <f t="shared" si="142"/>
        <v/>
      </c>
      <c r="R600" s="8">
        <f t="shared" si="142"/>
        <v>4.5</v>
      </c>
      <c r="S600" s="8" t="str">
        <f t="shared" si="142"/>
        <v/>
      </c>
      <c r="T600" s="8" t="str">
        <f t="shared" si="142"/>
        <v/>
      </c>
      <c r="U600" s="8"/>
      <c r="V600" s="2"/>
      <c r="W600" s="13" t="e">
        <f>IF(F600="","",IF(F600-VLOOKUP($A593,AWstandards,VLOOKUP(D600,Age,2,FALSE),FALSE)&lt;0,"","aw"))</f>
        <v>#N/A</v>
      </c>
    </row>
    <row r="601" spans="1:23" x14ac:dyDescent="0.25">
      <c r="A601" s="58" t="s">
        <v>467</v>
      </c>
      <c r="B601" s="33" t="s">
        <v>516</v>
      </c>
      <c r="C601" s="41" t="str">
        <f t="shared" si="140"/>
        <v>Jessica Diack</v>
      </c>
      <c r="D601" s="41">
        <f>IF(A601="","",VLOOKUP($A593,IF(LEN(A601)=2,F15B,F15A),VLOOKUP(LEFT(A601,1),Fteams,7,FALSE),FALSE))</f>
        <v>0</v>
      </c>
      <c r="E601" s="41" t="str">
        <f t="shared" si="141"/>
        <v>Haywards Heath</v>
      </c>
      <c r="F601" s="59" t="s">
        <v>515</v>
      </c>
      <c r="G601" s="60">
        <v>4.5</v>
      </c>
      <c r="H601" s="61"/>
      <c r="I601" s="8" t="str">
        <f t="shared" si="142"/>
        <v/>
      </c>
      <c r="J601" s="8" t="str">
        <f t="shared" si="142"/>
        <v/>
      </c>
      <c r="K601" s="8" t="str">
        <f t="shared" si="142"/>
        <v/>
      </c>
      <c r="L601" s="8" t="str">
        <f t="shared" si="142"/>
        <v/>
      </c>
      <c r="M601" s="8" t="str">
        <f t="shared" si="142"/>
        <v/>
      </c>
      <c r="N601" s="8" t="str">
        <f t="shared" si="142"/>
        <v/>
      </c>
      <c r="O601" s="8" t="str">
        <f t="shared" si="142"/>
        <v/>
      </c>
      <c r="P601" s="8" t="str">
        <f t="shared" si="142"/>
        <v/>
      </c>
      <c r="Q601" s="8">
        <f t="shared" si="142"/>
        <v>4.5</v>
      </c>
      <c r="R601" s="8" t="str">
        <f t="shared" si="142"/>
        <v/>
      </c>
      <c r="S601" s="8" t="str">
        <f t="shared" si="142"/>
        <v/>
      </c>
      <c r="T601" s="8" t="str">
        <f t="shared" si="142"/>
        <v/>
      </c>
      <c r="U601" s="8"/>
      <c r="V601" s="2"/>
      <c r="W601" s="13" t="e">
        <f>IF(F601="","",IF(F601-VLOOKUP($A593,AWstandards,VLOOKUP(D601,Age,2,FALSE),FALSE)&lt;0,"","aw"))</f>
        <v>#N/A</v>
      </c>
    </row>
    <row r="602" spans="1:23" x14ac:dyDescent="0.25">
      <c r="A602" s="58" t="s">
        <v>434</v>
      </c>
      <c r="B602" s="33">
        <v>9</v>
      </c>
      <c r="C602" s="41" t="str">
        <f t="shared" si="140"/>
        <v>Mila Dobson</v>
      </c>
      <c r="D602" s="41">
        <f>IF(A602="","",VLOOKUP($A593,IF(LEN(A602)=2,F15B,F15A),VLOOKUP(LEFT(A602,1),Fteams,7,FALSE),FALSE))</f>
        <v>0</v>
      </c>
      <c r="E602" s="41" t="str">
        <f t="shared" si="141"/>
        <v>Chichester</v>
      </c>
      <c r="F602" s="59" t="s">
        <v>517</v>
      </c>
      <c r="G602" s="60">
        <v>3</v>
      </c>
      <c r="H602" s="61"/>
      <c r="I602" s="8" t="str">
        <f t="shared" si="142"/>
        <v/>
      </c>
      <c r="J602" s="8" t="str">
        <f t="shared" si="142"/>
        <v/>
      </c>
      <c r="K602" s="8" t="str">
        <f t="shared" si="142"/>
        <v/>
      </c>
      <c r="L602" s="8">
        <f t="shared" si="142"/>
        <v>3</v>
      </c>
      <c r="M602" s="8" t="str">
        <f t="shared" si="142"/>
        <v/>
      </c>
      <c r="N602" s="8" t="str">
        <f t="shared" si="142"/>
        <v/>
      </c>
      <c r="O602" s="8" t="str">
        <f t="shared" si="142"/>
        <v/>
      </c>
      <c r="P602" s="8" t="str">
        <f t="shared" si="142"/>
        <v/>
      </c>
      <c r="Q602" s="8" t="str">
        <f t="shared" si="142"/>
        <v/>
      </c>
      <c r="R602" s="8" t="str">
        <f t="shared" si="142"/>
        <v/>
      </c>
      <c r="S602" s="8" t="str">
        <f t="shared" si="142"/>
        <v/>
      </c>
      <c r="T602" s="8" t="str">
        <f t="shared" si="142"/>
        <v/>
      </c>
      <c r="U602" s="8"/>
      <c r="V602" s="2"/>
      <c r="W602" s="13" t="e">
        <f>IF(F602="","",IF(F602-VLOOKUP($A593,AWstandards,VLOOKUP(D602,Age,2,FALSE),FALSE)&lt;0,"","aw"))</f>
        <v>#N/A</v>
      </c>
    </row>
    <row r="603" spans="1:23" hidden="1" x14ac:dyDescent="0.25">
      <c r="A603" s="58"/>
      <c r="B603" s="33">
        <v>10</v>
      </c>
      <c r="C603" s="41" t="str">
        <f t="shared" si="140"/>
        <v/>
      </c>
      <c r="D603" s="41" t="str">
        <f>IF(A603="","",VLOOKUP($A593,IF(LEN(A603)=2,F15B,F15A),VLOOKUP(LEFT(A603,1),Fteams,7,FALSE),FALSE))</f>
        <v/>
      </c>
      <c r="E603" s="41" t="str">
        <f t="shared" si="141"/>
        <v/>
      </c>
      <c r="F603" s="59"/>
      <c r="G603" s="60">
        <v>2</v>
      </c>
      <c r="H603" s="61"/>
      <c r="I603" s="8" t="str">
        <f t="shared" si="142"/>
        <v/>
      </c>
      <c r="J603" s="8" t="str">
        <f t="shared" si="142"/>
        <v/>
      </c>
      <c r="K603" s="8" t="str">
        <f t="shared" si="142"/>
        <v/>
      </c>
      <c r="L603" s="8" t="str">
        <f t="shared" si="142"/>
        <v/>
      </c>
      <c r="M603" s="8" t="str">
        <f t="shared" si="142"/>
        <v/>
      </c>
      <c r="N603" s="8" t="str">
        <f t="shared" si="142"/>
        <v/>
      </c>
      <c r="O603" s="8" t="str">
        <f t="shared" si="142"/>
        <v/>
      </c>
      <c r="P603" s="8" t="str">
        <f t="shared" si="142"/>
        <v/>
      </c>
      <c r="Q603" s="8" t="str">
        <f t="shared" si="142"/>
        <v/>
      </c>
      <c r="R603" s="8" t="str">
        <f t="shared" si="142"/>
        <v/>
      </c>
      <c r="S603" s="8" t="str">
        <f t="shared" si="142"/>
        <v/>
      </c>
      <c r="T603" s="8" t="str">
        <f t="shared" si="142"/>
        <v/>
      </c>
      <c r="U603" s="8"/>
      <c r="V603" s="2"/>
      <c r="W603" s="13" t="str">
        <f>IF(F603="","",IF(F603-VLOOKUP($A593,AWstandards,VLOOKUP(D603,Age,2,FALSE),FALSE)&lt;0,"","aw"))</f>
        <v/>
      </c>
    </row>
    <row r="604" spans="1:23" hidden="1" x14ac:dyDescent="0.25">
      <c r="A604" s="58"/>
      <c r="B604" s="33">
        <v>11</v>
      </c>
      <c r="C604" s="41" t="str">
        <f t="shared" si="140"/>
        <v/>
      </c>
      <c r="D604" s="41" t="str">
        <f>IF(A604="","",VLOOKUP($A593,IF(LEN(A604)=2,F15B,F15A),VLOOKUP(LEFT(A604,1),Fteams,7,FALSE),FALSE))</f>
        <v/>
      </c>
      <c r="E604" s="41" t="str">
        <f t="shared" si="141"/>
        <v/>
      </c>
      <c r="F604" s="59"/>
      <c r="G604" s="60">
        <v>1</v>
      </c>
      <c r="H604" s="61"/>
      <c r="I604" s="8" t="str">
        <f t="shared" si="142"/>
        <v/>
      </c>
      <c r="J604" s="8" t="str">
        <f t="shared" si="142"/>
        <v/>
      </c>
      <c r="K604" s="8" t="str">
        <f t="shared" si="142"/>
        <v/>
      </c>
      <c r="L604" s="8" t="str">
        <f t="shared" si="142"/>
        <v/>
      </c>
      <c r="M604" s="8" t="str">
        <f t="shared" si="142"/>
        <v/>
      </c>
      <c r="N604" s="8" t="str">
        <f t="shared" si="142"/>
        <v/>
      </c>
      <c r="O604" s="8" t="str">
        <f t="shared" si="142"/>
        <v/>
      </c>
      <c r="P604" s="8" t="str">
        <f t="shared" si="142"/>
        <v/>
      </c>
      <c r="Q604" s="8" t="str">
        <f t="shared" si="142"/>
        <v/>
      </c>
      <c r="R604" s="8" t="str">
        <f t="shared" si="142"/>
        <v/>
      </c>
      <c r="S604" s="8" t="str">
        <f t="shared" si="142"/>
        <v/>
      </c>
      <c r="T604" s="8" t="str">
        <f t="shared" si="142"/>
        <v/>
      </c>
      <c r="U604" s="8"/>
      <c r="V604" s="2"/>
      <c r="W604" s="13" t="str">
        <f>IF(F604="","",IF(F604-VLOOKUP($A593,AWstandards,VLOOKUP(D604,Age,2,FALSE),FALSE)&lt;0,"","aw"))</f>
        <v/>
      </c>
    </row>
    <row r="605" spans="1:23" hidden="1" x14ac:dyDescent="0.25">
      <c r="A605" s="58"/>
      <c r="B605" s="33">
        <v>12</v>
      </c>
      <c r="C605" s="41" t="str">
        <f t="shared" si="140"/>
        <v/>
      </c>
      <c r="D605" s="41" t="str">
        <f>IF(A605="","",VLOOKUP($A593,IF(LEN(A605)=2,F15B,F15A),VLOOKUP(LEFT(A605,1),Fteams,7,FALSE),FALSE))</f>
        <v/>
      </c>
      <c r="E605" s="41" t="str">
        <f t="shared" si="141"/>
        <v/>
      </c>
      <c r="F605" s="59"/>
      <c r="G605" s="60">
        <f>IF(Dec!$G$2-11&lt;0,0,Dec!$G$2-11)</f>
        <v>0</v>
      </c>
      <c r="H605" s="61"/>
      <c r="I605" s="8" t="str">
        <f t="shared" si="142"/>
        <v/>
      </c>
      <c r="J605" s="8" t="str">
        <f t="shared" si="142"/>
        <v/>
      </c>
      <c r="K605" s="8" t="str">
        <f t="shared" si="142"/>
        <v/>
      </c>
      <c r="L605" s="8" t="str">
        <f t="shared" si="142"/>
        <v/>
      </c>
      <c r="M605" s="8" t="str">
        <f t="shared" si="142"/>
        <v/>
      </c>
      <c r="N605" s="8" t="str">
        <f t="shared" si="142"/>
        <v/>
      </c>
      <c r="O605" s="8" t="str">
        <f t="shared" si="142"/>
        <v/>
      </c>
      <c r="P605" s="8" t="str">
        <f t="shared" si="142"/>
        <v/>
      </c>
      <c r="Q605" s="8" t="str">
        <f t="shared" si="142"/>
        <v/>
      </c>
      <c r="R605" s="8" t="str">
        <f t="shared" si="142"/>
        <v/>
      </c>
      <c r="S605" s="8" t="str">
        <f t="shared" si="142"/>
        <v/>
      </c>
      <c r="T605" s="8" t="str">
        <f t="shared" si="142"/>
        <v/>
      </c>
      <c r="U605" s="8">
        <f>(Dec!$G$2+1)*Dec!$G$2/2-SUM(I594:T605)</f>
        <v>3</v>
      </c>
      <c r="V605" s="2"/>
      <c r="W605" s="13" t="str">
        <f>IF(F605="","",IF(F605-VLOOKUP($A593,AWstandards,VLOOKUP(D605,Age,2,FALSE),FALSE)&lt;0,"","aw"))</f>
        <v/>
      </c>
    </row>
    <row r="606" spans="1:23" ht="13" x14ac:dyDescent="0.3">
      <c r="A606" s="15" t="s">
        <v>1</v>
      </c>
      <c r="B606" s="29"/>
      <c r="C606" s="42" t="s">
        <v>75</v>
      </c>
      <c r="D606" s="4"/>
      <c r="E606" s="13"/>
      <c r="F606" s="19"/>
      <c r="G606" s="27"/>
      <c r="H606" s="24" t="s">
        <v>35</v>
      </c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2" t="s">
        <v>13</v>
      </c>
      <c r="W606" s="2"/>
    </row>
    <row r="607" spans="1:23" x14ac:dyDescent="0.25">
      <c r="A607" s="58" t="s">
        <v>450</v>
      </c>
      <c r="B607" s="33">
        <v>1</v>
      </c>
      <c r="C607" s="41" t="str">
        <f t="shared" ref="C607:C618" si="143">IF(A607="","",VLOOKUP($A$606,IF(LEN(A607)=2,F15B,F15A),VLOOKUP(LEFT(A607,1),Fteams,6,FALSE),FALSE))</f>
        <v xml:space="preserve">Cecilia Eke </v>
      </c>
      <c r="D607" s="41">
        <f>IF(A607="","",VLOOKUP($A606,IF(LEN(A607)=2,F15B,F15A),VLOOKUP(LEFT(A607,1),Fteams,7,FALSE),FALSE))</f>
        <v>0</v>
      </c>
      <c r="E607" s="41" t="str">
        <f t="shared" ref="E607:E618" si="144">IF(A607="","",VLOOKUP(LEFT(A607,1),Fteams,2,FALSE))</f>
        <v>Brighton &amp; Hove</v>
      </c>
      <c r="F607" s="59" t="s">
        <v>518</v>
      </c>
      <c r="G607" s="60">
        <v>11</v>
      </c>
      <c r="H607" s="61"/>
      <c r="I607" s="8" t="str">
        <f t="shared" ref="I607:T618" si="145">IF($A607="","",IF(LEFT($A607,1)=I$19,$G607,""))</f>
        <v/>
      </c>
      <c r="J607" s="8">
        <f t="shared" si="145"/>
        <v>11</v>
      </c>
      <c r="K607" s="8" t="str">
        <f t="shared" si="145"/>
        <v/>
      </c>
      <c r="L607" s="8" t="str">
        <f t="shared" si="145"/>
        <v/>
      </c>
      <c r="M607" s="8" t="str">
        <f t="shared" si="145"/>
        <v/>
      </c>
      <c r="N607" s="8" t="str">
        <f t="shared" si="145"/>
        <v/>
      </c>
      <c r="O607" s="8" t="str">
        <f t="shared" si="145"/>
        <v/>
      </c>
      <c r="P607" s="8" t="str">
        <f t="shared" si="145"/>
        <v/>
      </c>
      <c r="Q607" s="8" t="str">
        <f t="shared" si="145"/>
        <v/>
      </c>
      <c r="R607" s="8" t="str">
        <f t="shared" si="145"/>
        <v/>
      </c>
      <c r="S607" s="8" t="str">
        <f t="shared" si="145"/>
        <v/>
      </c>
      <c r="T607" s="8" t="str">
        <f t="shared" si="145"/>
        <v/>
      </c>
      <c r="U607" s="8"/>
      <c r="V607" s="2"/>
      <c r="W607" s="13" t="e">
        <f>IF(F607="","",IF(F607-VLOOKUP($A606,AWstandards,VLOOKUP(D607,Age,2,FALSE),FALSE)&lt;0,"","aw"))</f>
        <v>#N/A</v>
      </c>
    </row>
    <row r="608" spans="1:23" x14ac:dyDescent="0.25">
      <c r="A608" s="58" t="s">
        <v>451</v>
      </c>
      <c r="B608" s="33">
        <v>2</v>
      </c>
      <c r="C608" s="41" t="str">
        <f t="shared" si="143"/>
        <v>Eliza Barry</v>
      </c>
      <c r="D608" s="41">
        <f>IF(A608="","",VLOOKUP($A606,IF(LEN(A608)=2,F15B,F15A),VLOOKUP(LEFT(A608,1),Fteams,7,FALSE),FALSE))</f>
        <v>0</v>
      </c>
      <c r="E608" s="41" t="str">
        <f t="shared" si="144"/>
        <v>Lewes</v>
      </c>
      <c r="F608" s="59" t="s">
        <v>519</v>
      </c>
      <c r="G608" s="60">
        <v>10</v>
      </c>
      <c r="H608" s="61"/>
      <c r="I608" s="8" t="str">
        <f t="shared" si="145"/>
        <v/>
      </c>
      <c r="J608" s="8" t="str">
        <f t="shared" si="145"/>
        <v/>
      </c>
      <c r="K608" s="8" t="str">
        <f t="shared" si="145"/>
        <v/>
      </c>
      <c r="L608" s="8" t="str">
        <f t="shared" si="145"/>
        <v/>
      </c>
      <c r="M608" s="8" t="str">
        <f t="shared" si="145"/>
        <v/>
      </c>
      <c r="N608" s="8" t="str">
        <f t="shared" si="145"/>
        <v/>
      </c>
      <c r="O608" s="8">
        <f t="shared" si="145"/>
        <v>10</v>
      </c>
      <c r="P608" s="8" t="str">
        <f t="shared" si="145"/>
        <v/>
      </c>
      <c r="Q608" s="8" t="str">
        <f t="shared" si="145"/>
        <v/>
      </c>
      <c r="R608" s="8" t="str">
        <f t="shared" si="145"/>
        <v/>
      </c>
      <c r="S608" s="8" t="str">
        <f t="shared" si="145"/>
        <v/>
      </c>
      <c r="T608" s="8" t="str">
        <f t="shared" si="145"/>
        <v/>
      </c>
      <c r="U608" s="8"/>
      <c r="V608" s="2"/>
      <c r="W608" s="13" t="e">
        <f>IF(F608="","",IF(F608-VLOOKUP($A606,AWstandards,VLOOKUP(D608,Age,2,FALSE),FALSE)&lt;0,"","aw"))</f>
        <v>#N/A</v>
      </c>
    </row>
    <row r="609" spans="1:23" x14ac:dyDescent="0.25">
      <c r="A609" s="58" t="s">
        <v>520</v>
      </c>
      <c r="B609" s="33">
        <v>3</v>
      </c>
      <c r="C609" s="41" t="str">
        <f t="shared" si="143"/>
        <v>Katie Cole</v>
      </c>
      <c r="D609" s="41">
        <f>IF(A609="","",VLOOKUP($A606,IF(LEN(A609)=2,F15B,F15A),VLOOKUP(LEFT(A609,1),Fteams,7,FALSE),FALSE))</f>
        <v>0</v>
      </c>
      <c r="E609" s="41" t="str">
        <f t="shared" si="144"/>
        <v>HYAC</v>
      </c>
      <c r="F609" s="59" t="s">
        <v>521</v>
      </c>
      <c r="G609" s="60">
        <v>9</v>
      </c>
      <c r="H609" s="61"/>
      <c r="I609" s="8">
        <f t="shared" si="145"/>
        <v>9</v>
      </c>
      <c r="J609" s="8" t="str">
        <f t="shared" si="145"/>
        <v/>
      </c>
      <c r="K609" s="8" t="str">
        <f t="shared" si="145"/>
        <v/>
      </c>
      <c r="L609" s="8" t="str">
        <f t="shared" si="145"/>
        <v/>
      </c>
      <c r="M609" s="8" t="str">
        <f t="shared" si="145"/>
        <v/>
      </c>
      <c r="N609" s="8" t="str">
        <f t="shared" si="145"/>
        <v/>
      </c>
      <c r="O609" s="8" t="str">
        <f t="shared" si="145"/>
        <v/>
      </c>
      <c r="P609" s="8" t="str">
        <f t="shared" si="145"/>
        <v/>
      </c>
      <c r="Q609" s="8" t="str">
        <f t="shared" si="145"/>
        <v/>
      </c>
      <c r="R609" s="8" t="str">
        <f t="shared" si="145"/>
        <v/>
      </c>
      <c r="S609" s="8" t="str">
        <f t="shared" si="145"/>
        <v/>
      </c>
      <c r="T609" s="8" t="str">
        <f t="shared" si="145"/>
        <v/>
      </c>
      <c r="U609" s="8"/>
      <c r="V609" s="2"/>
      <c r="W609" s="13" t="e">
        <f>IF(F609="","",IF(F609-VLOOKUP($A606,AWstandards,VLOOKUP(D609,Age,2,FALSE),FALSE)&lt;0,"","aw"))</f>
        <v>#N/A</v>
      </c>
    </row>
    <row r="610" spans="1:23" x14ac:dyDescent="0.25">
      <c r="A610" s="58" t="s">
        <v>452</v>
      </c>
      <c r="B610" s="33">
        <v>4</v>
      </c>
      <c r="C610" s="41" t="str">
        <f t="shared" si="143"/>
        <v>Sienna Carey</v>
      </c>
      <c r="D610" s="41">
        <f>IF(A610="","",VLOOKUP($A606,IF(LEN(A610)=2,F15B,F15A),VLOOKUP(LEFT(A610,1),Fteams,7,FALSE),FALSE))</f>
        <v>0</v>
      </c>
      <c r="E610" s="41" t="str">
        <f t="shared" si="144"/>
        <v>Horsham BS</v>
      </c>
      <c r="F610" s="59" t="s">
        <v>522</v>
      </c>
      <c r="G610" s="60">
        <v>8</v>
      </c>
      <c r="H610" s="61"/>
      <c r="I610" s="8" t="str">
        <f t="shared" si="145"/>
        <v/>
      </c>
      <c r="J610" s="8" t="str">
        <f t="shared" si="145"/>
        <v/>
      </c>
      <c r="K610" s="8" t="str">
        <f t="shared" si="145"/>
        <v/>
      </c>
      <c r="L610" s="8" t="str">
        <f t="shared" si="145"/>
        <v/>
      </c>
      <c r="M610" s="8" t="str">
        <f t="shared" si="145"/>
        <v/>
      </c>
      <c r="N610" s="8">
        <f t="shared" si="145"/>
        <v>8</v>
      </c>
      <c r="O610" s="8" t="str">
        <f t="shared" si="145"/>
        <v/>
      </c>
      <c r="P610" s="8" t="str">
        <f t="shared" si="145"/>
        <v/>
      </c>
      <c r="Q610" s="8" t="str">
        <f t="shared" si="145"/>
        <v/>
      </c>
      <c r="R610" s="8" t="str">
        <f t="shared" si="145"/>
        <v/>
      </c>
      <c r="S610" s="8" t="str">
        <f t="shared" si="145"/>
        <v/>
      </c>
      <c r="T610" s="8" t="str">
        <f t="shared" si="145"/>
        <v/>
      </c>
      <c r="U610" s="8"/>
      <c r="V610" s="2"/>
      <c r="W610" s="13" t="e">
        <f>IF(F610="","",IF(F610-VLOOKUP($A606,AWstandards,VLOOKUP(D610,Age,2,FALSE),FALSE)&lt;0,"","aw"))</f>
        <v>#N/A</v>
      </c>
    </row>
    <row r="611" spans="1:23" x14ac:dyDescent="0.25">
      <c r="A611" s="58" t="s">
        <v>470</v>
      </c>
      <c r="B611" s="33">
        <v>5</v>
      </c>
      <c r="C611" s="41" t="str">
        <f t="shared" si="143"/>
        <v>Blythe Bray</v>
      </c>
      <c r="D611" s="41">
        <f>IF(A611="","",VLOOKUP($A606,IF(LEN(A611)=2,F15B,F15A),VLOOKUP(LEFT(A611,1),Fteams,7,FALSE),FALSE))</f>
        <v>0</v>
      </c>
      <c r="E611" s="41" t="str">
        <f t="shared" si="144"/>
        <v>Eastbourne</v>
      </c>
      <c r="F611" s="59" t="s">
        <v>524</v>
      </c>
      <c r="G611" s="60">
        <v>7</v>
      </c>
      <c r="H611" s="61"/>
      <c r="I611" s="8" t="str">
        <f t="shared" si="145"/>
        <v/>
      </c>
      <c r="J611" s="8" t="str">
        <f t="shared" si="145"/>
        <v/>
      </c>
      <c r="K611" s="8" t="str">
        <f t="shared" si="145"/>
        <v/>
      </c>
      <c r="L611" s="8" t="str">
        <f t="shared" si="145"/>
        <v/>
      </c>
      <c r="M611" s="8">
        <f t="shared" si="145"/>
        <v>7</v>
      </c>
      <c r="N611" s="8" t="str">
        <f t="shared" si="145"/>
        <v/>
      </c>
      <c r="O611" s="8" t="str">
        <f t="shared" si="145"/>
        <v/>
      </c>
      <c r="P611" s="8" t="str">
        <f t="shared" si="145"/>
        <v/>
      </c>
      <c r="Q611" s="8" t="str">
        <f t="shared" si="145"/>
        <v/>
      </c>
      <c r="R611" s="8" t="str">
        <f t="shared" si="145"/>
        <v/>
      </c>
      <c r="S611" s="8" t="str">
        <f t="shared" si="145"/>
        <v/>
      </c>
      <c r="T611" s="8" t="str">
        <f t="shared" si="145"/>
        <v/>
      </c>
      <c r="U611" s="8"/>
      <c r="V611" s="2"/>
      <c r="W611" s="13" t="e">
        <f>IF(F611="","",IF(F611-VLOOKUP($A606,AWstandards,VLOOKUP(D611,Age,2,FALSE),FALSE)&lt;0,"","aw"))</f>
        <v>#N/A</v>
      </c>
    </row>
    <row r="612" spans="1:23" x14ac:dyDescent="0.25">
      <c r="A612" s="58" t="s">
        <v>525</v>
      </c>
      <c r="B612" s="33">
        <v>6</v>
      </c>
      <c r="C612" s="41">
        <f t="shared" si="143"/>
        <v>0</v>
      </c>
      <c r="D612" s="41">
        <f>IF(A612="","",VLOOKUP($A606,IF(LEN(A612)=2,F15B,F15A),VLOOKUP(LEFT(A612,1),Fteams,7,FALSE),FALSE))</f>
        <v>0</v>
      </c>
      <c r="E612" s="41" t="str">
        <f t="shared" si="144"/>
        <v>East Grinstead</v>
      </c>
      <c r="F612" s="59" t="s">
        <v>526</v>
      </c>
      <c r="G612" s="60">
        <v>6</v>
      </c>
      <c r="H612" s="61"/>
      <c r="I612" s="8" t="str">
        <f t="shared" si="145"/>
        <v/>
      </c>
      <c r="J612" s="8" t="str">
        <f t="shared" si="145"/>
        <v/>
      </c>
      <c r="K612" s="8" t="str">
        <f t="shared" si="145"/>
        <v/>
      </c>
      <c r="L612" s="8" t="str">
        <f t="shared" si="145"/>
        <v/>
      </c>
      <c r="M612" s="8" t="str">
        <f t="shared" si="145"/>
        <v/>
      </c>
      <c r="N612" s="8" t="str">
        <f t="shared" si="145"/>
        <v/>
      </c>
      <c r="O612" s="8" t="str">
        <f t="shared" si="145"/>
        <v/>
      </c>
      <c r="P612" s="8" t="str">
        <f t="shared" si="145"/>
        <v/>
      </c>
      <c r="Q612" s="8" t="str">
        <f t="shared" si="145"/>
        <v/>
      </c>
      <c r="R612" s="8">
        <f t="shared" si="145"/>
        <v>6</v>
      </c>
      <c r="S612" s="8" t="str">
        <f t="shared" si="145"/>
        <v/>
      </c>
      <c r="T612" s="8" t="str">
        <f t="shared" si="145"/>
        <v/>
      </c>
      <c r="U612" s="8"/>
      <c r="V612" s="2"/>
      <c r="W612" s="13" t="e">
        <f>IF(F612="","",IF(F612-VLOOKUP($A606,AWstandards,VLOOKUP(D612,Age,2,FALSE),FALSE)&lt;0,"","aw"))</f>
        <v>#N/A</v>
      </c>
    </row>
    <row r="613" spans="1:23" x14ac:dyDescent="0.25">
      <c r="A613" s="58" t="s">
        <v>449</v>
      </c>
      <c r="B613" s="33">
        <v>7</v>
      </c>
      <c r="C613" s="41" t="str">
        <f t="shared" si="143"/>
        <v>Sofia Snelling</v>
      </c>
      <c r="D613" s="41">
        <f>IF(A613="","",VLOOKUP($A606,IF(LEN(A613)=2,F15B,F15A),VLOOKUP(LEFT(A613,1),Fteams,7,FALSE),FALSE))</f>
        <v>0</v>
      </c>
      <c r="E613" s="41" t="str">
        <f t="shared" si="144"/>
        <v>Chichester</v>
      </c>
      <c r="F613" s="59" t="s">
        <v>527</v>
      </c>
      <c r="G613" s="60">
        <v>5</v>
      </c>
      <c r="H613" s="61"/>
      <c r="I613" s="8" t="str">
        <f t="shared" si="145"/>
        <v/>
      </c>
      <c r="J613" s="8" t="str">
        <f t="shared" si="145"/>
        <v/>
      </c>
      <c r="K613" s="8" t="str">
        <f t="shared" si="145"/>
        <v/>
      </c>
      <c r="L613" s="8">
        <f t="shared" si="145"/>
        <v>5</v>
      </c>
      <c r="M613" s="8" t="str">
        <f t="shared" si="145"/>
        <v/>
      </c>
      <c r="N613" s="8" t="str">
        <f t="shared" si="145"/>
        <v/>
      </c>
      <c r="O613" s="8" t="str">
        <f t="shared" si="145"/>
        <v/>
      </c>
      <c r="P613" s="8" t="str">
        <f t="shared" si="145"/>
        <v/>
      </c>
      <c r="Q613" s="8" t="str">
        <f t="shared" si="145"/>
        <v/>
      </c>
      <c r="R613" s="8" t="str">
        <f t="shared" si="145"/>
        <v/>
      </c>
      <c r="S613" s="8" t="str">
        <f t="shared" si="145"/>
        <v/>
      </c>
      <c r="T613" s="8" t="str">
        <f t="shared" si="145"/>
        <v/>
      </c>
      <c r="U613" s="8"/>
      <c r="V613" s="2"/>
      <c r="W613" s="13" t="e">
        <f>IF(F613="","",IF(F613-VLOOKUP($A606,AWstandards,VLOOKUP(D613,Age,2,FALSE),FALSE)&lt;0,"","aw"))</f>
        <v>#N/A</v>
      </c>
    </row>
    <row r="614" spans="1:23" x14ac:dyDescent="0.25">
      <c r="A614" s="58" t="s">
        <v>435</v>
      </c>
      <c r="B614" s="33">
        <v>8</v>
      </c>
      <c r="C614" s="41" t="str">
        <f t="shared" si="143"/>
        <v>Isabella Stannard</v>
      </c>
      <c r="D614" s="41">
        <f>IF(A614="","",VLOOKUP($A606,IF(LEN(A614)=2,F15B,F15A),VLOOKUP(LEFT(A614,1),Fteams,7,FALSE),FALSE))</f>
        <v>0</v>
      </c>
      <c r="E614" s="41" t="str">
        <f t="shared" si="144"/>
        <v>Crawley</v>
      </c>
      <c r="F614" s="59" t="s">
        <v>528</v>
      </c>
      <c r="G614" s="60">
        <v>4</v>
      </c>
      <c r="H614" s="61"/>
      <c r="I614" s="8" t="str">
        <f t="shared" si="145"/>
        <v/>
      </c>
      <c r="J614" s="8" t="str">
        <f t="shared" si="145"/>
        <v/>
      </c>
      <c r="K614" s="8">
        <f t="shared" si="145"/>
        <v>4</v>
      </c>
      <c r="L614" s="8" t="str">
        <f t="shared" si="145"/>
        <v/>
      </c>
      <c r="M614" s="8" t="str">
        <f t="shared" si="145"/>
        <v/>
      </c>
      <c r="N614" s="8" t="str">
        <f t="shared" si="145"/>
        <v/>
      </c>
      <c r="O614" s="8" t="str">
        <f t="shared" si="145"/>
        <v/>
      </c>
      <c r="P614" s="8" t="str">
        <f t="shared" si="145"/>
        <v/>
      </c>
      <c r="Q614" s="8" t="str">
        <f t="shared" si="145"/>
        <v/>
      </c>
      <c r="R614" s="8" t="str">
        <f t="shared" si="145"/>
        <v/>
      </c>
      <c r="S614" s="8" t="str">
        <f t="shared" si="145"/>
        <v/>
      </c>
      <c r="T614" s="8" t="str">
        <f t="shared" si="145"/>
        <v/>
      </c>
      <c r="U614" s="8"/>
      <c r="V614" s="2"/>
      <c r="W614" s="13" t="e">
        <f>IF(F614="","",IF(F614-VLOOKUP($A606,AWstandards,VLOOKUP(D614,Age,2,FALSE),FALSE)&lt;0,"","aw"))</f>
        <v>#N/A</v>
      </c>
    </row>
    <row r="615" spans="1:23" hidden="1" x14ac:dyDescent="0.25">
      <c r="A615" s="58"/>
      <c r="B615" s="33">
        <v>9</v>
      </c>
      <c r="C615" s="41" t="str">
        <f t="shared" si="143"/>
        <v/>
      </c>
      <c r="D615" s="41" t="str">
        <f>IF(A615="","",VLOOKUP($A606,IF(LEN(A615)=2,F15B,F15A),VLOOKUP(LEFT(A615,1),Fteams,7,FALSE),FALSE))</f>
        <v/>
      </c>
      <c r="E615" s="41" t="str">
        <f t="shared" si="144"/>
        <v/>
      </c>
      <c r="F615" s="59"/>
      <c r="G615" s="60">
        <v>3</v>
      </c>
      <c r="H615" s="61"/>
      <c r="I615" s="8" t="str">
        <f t="shared" si="145"/>
        <v/>
      </c>
      <c r="J615" s="8" t="str">
        <f t="shared" si="145"/>
        <v/>
      </c>
      <c r="K615" s="8" t="str">
        <f t="shared" si="145"/>
        <v/>
      </c>
      <c r="L615" s="8" t="str">
        <f t="shared" si="145"/>
        <v/>
      </c>
      <c r="M615" s="8" t="str">
        <f t="shared" si="145"/>
        <v/>
      </c>
      <c r="N615" s="8" t="str">
        <f t="shared" si="145"/>
        <v/>
      </c>
      <c r="O615" s="8" t="str">
        <f t="shared" si="145"/>
        <v/>
      </c>
      <c r="P615" s="8" t="str">
        <f t="shared" si="145"/>
        <v/>
      </c>
      <c r="Q615" s="8" t="str">
        <f t="shared" si="145"/>
        <v/>
      </c>
      <c r="R615" s="8" t="str">
        <f t="shared" si="145"/>
        <v/>
      </c>
      <c r="S615" s="8" t="str">
        <f t="shared" si="145"/>
        <v/>
      </c>
      <c r="T615" s="8" t="str">
        <f t="shared" si="145"/>
        <v/>
      </c>
      <c r="U615" s="8"/>
      <c r="V615" s="2"/>
      <c r="W615" s="13" t="str">
        <f>IF(F615="","",IF(F615-VLOOKUP($A606,AWstandards,VLOOKUP(D615,Age,2,FALSE),FALSE)&lt;0,"","aw"))</f>
        <v/>
      </c>
    </row>
    <row r="616" spans="1:23" hidden="1" x14ac:dyDescent="0.25">
      <c r="A616" s="58"/>
      <c r="B616" s="33">
        <v>10</v>
      </c>
      <c r="C616" s="41" t="str">
        <f t="shared" si="143"/>
        <v/>
      </c>
      <c r="D616" s="41" t="str">
        <f>IF(A616="","",VLOOKUP($A606,IF(LEN(A616)=2,F15B,F15A),VLOOKUP(LEFT(A616,1),Fteams,7,FALSE),FALSE))</f>
        <v/>
      </c>
      <c r="E616" s="41" t="str">
        <f t="shared" si="144"/>
        <v/>
      </c>
      <c r="F616" s="59"/>
      <c r="G616" s="60">
        <v>2</v>
      </c>
      <c r="H616" s="61"/>
      <c r="I616" s="8" t="str">
        <f t="shared" si="145"/>
        <v/>
      </c>
      <c r="J616" s="8" t="str">
        <f t="shared" si="145"/>
        <v/>
      </c>
      <c r="K616" s="8" t="str">
        <f t="shared" si="145"/>
        <v/>
      </c>
      <c r="L616" s="8" t="str">
        <f t="shared" si="145"/>
        <v/>
      </c>
      <c r="M616" s="8" t="str">
        <f t="shared" si="145"/>
        <v/>
      </c>
      <c r="N616" s="8" t="str">
        <f t="shared" si="145"/>
        <v/>
      </c>
      <c r="O616" s="8" t="str">
        <f t="shared" si="145"/>
        <v/>
      </c>
      <c r="P616" s="8" t="str">
        <f t="shared" si="145"/>
        <v/>
      </c>
      <c r="Q616" s="8" t="str">
        <f t="shared" si="145"/>
        <v/>
      </c>
      <c r="R616" s="8" t="str">
        <f t="shared" si="145"/>
        <v/>
      </c>
      <c r="S616" s="8" t="str">
        <f t="shared" si="145"/>
        <v/>
      </c>
      <c r="T616" s="8" t="str">
        <f t="shared" si="145"/>
        <v/>
      </c>
      <c r="U616" s="8"/>
      <c r="V616" s="2"/>
      <c r="W616" s="13" t="str">
        <f>IF(F616="","",IF(F616-VLOOKUP($A606,AWstandards,VLOOKUP(D616,Age,2,FALSE),FALSE)&lt;0,"","aw"))</f>
        <v/>
      </c>
    </row>
    <row r="617" spans="1:23" hidden="1" x14ac:dyDescent="0.25">
      <c r="A617" s="58"/>
      <c r="B617" s="33">
        <v>11</v>
      </c>
      <c r="C617" s="41" t="str">
        <f t="shared" si="143"/>
        <v/>
      </c>
      <c r="D617" s="41" t="str">
        <f>IF(A617="","",VLOOKUP($A606,IF(LEN(A617)=2,F15B,F15A),VLOOKUP(LEFT(A617,1),Fteams,7,FALSE),FALSE))</f>
        <v/>
      </c>
      <c r="E617" s="41" t="str">
        <f t="shared" si="144"/>
        <v/>
      </c>
      <c r="F617" s="59"/>
      <c r="G617" s="60">
        <v>1</v>
      </c>
      <c r="H617" s="61"/>
      <c r="I617" s="8" t="str">
        <f t="shared" si="145"/>
        <v/>
      </c>
      <c r="J617" s="8" t="str">
        <f t="shared" si="145"/>
        <v/>
      </c>
      <c r="K617" s="8" t="str">
        <f t="shared" si="145"/>
        <v/>
      </c>
      <c r="L617" s="8" t="str">
        <f t="shared" si="145"/>
        <v/>
      </c>
      <c r="M617" s="8" t="str">
        <f t="shared" si="145"/>
        <v/>
      </c>
      <c r="N617" s="8" t="str">
        <f t="shared" si="145"/>
        <v/>
      </c>
      <c r="O617" s="8" t="str">
        <f t="shared" si="145"/>
        <v/>
      </c>
      <c r="P617" s="8" t="str">
        <f t="shared" si="145"/>
        <v/>
      </c>
      <c r="Q617" s="8" t="str">
        <f t="shared" si="145"/>
        <v/>
      </c>
      <c r="R617" s="8" t="str">
        <f t="shared" si="145"/>
        <v/>
      </c>
      <c r="S617" s="8" t="str">
        <f t="shared" si="145"/>
        <v/>
      </c>
      <c r="T617" s="8" t="str">
        <f t="shared" si="145"/>
        <v/>
      </c>
      <c r="U617" s="8"/>
      <c r="V617" s="2"/>
      <c r="W617" s="13" t="str">
        <f>IF(F617="","",IF(F617-VLOOKUP($A606,AWstandards,VLOOKUP(D617,Age,2,FALSE),FALSE)&lt;0,"","aw"))</f>
        <v/>
      </c>
    </row>
    <row r="618" spans="1:23" hidden="1" x14ac:dyDescent="0.25">
      <c r="A618" s="58"/>
      <c r="B618" s="33">
        <v>12</v>
      </c>
      <c r="C618" s="41" t="str">
        <f t="shared" si="143"/>
        <v/>
      </c>
      <c r="D618" s="41" t="str">
        <f>IF(A618="","",VLOOKUP($A606,IF(LEN(A618)=2,F15B,F15A),VLOOKUP(LEFT(A618,1),Fteams,7,FALSE),FALSE))</f>
        <v/>
      </c>
      <c r="E618" s="41" t="str">
        <f t="shared" si="144"/>
        <v/>
      </c>
      <c r="F618" s="59"/>
      <c r="G618" s="60">
        <f>IF(Dec!$G$2-11&lt;0,0,Dec!$G$2-11)</f>
        <v>0</v>
      </c>
      <c r="H618" s="61"/>
      <c r="I618" s="8" t="str">
        <f t="shared" si="145"/>
        <v/>
      </c>
      <c r="J618" s="8" t="str">
        <f t="shared" si="145"/>
        <v/>
      </c>
      <c r="K618" s="8" t="str">
        <f t="shared" si="145"/>
        <v/>
      </c>
      <c r="L618" s="8" t="str">
        <f t="shared" si="145"/>
        <v/>
      </c>
      <c r="M618" s="8" t="str">
        <f t="shared" si="145"/>
        <v/>
      </c>
      <c r="N618" s="8" t="str">
        <f t="shared" si="145"/>
        <v/>
      </c>
      <c r="O618" s="8" t="str">
        <f t="shared" si="145"/>
        <v/>
      </c>
      <c r="P618" s="8" t="str">
        <f t="shared" si="145"/>
        <v/>
      </c>
      <c r="Q618" s="8" t="str">
        <f t="shared" si="145"/>
        <v/>
      </c>
      <c r="R618" s="8" t="str">
        <f t="shared" si="145"/>
        <v/>
      </c>
      <c r="S618" s="8" t="str">
        <f t="shared" si="145"/>
        <v/>
      </c>
      <c r="T618" s="8" t="str">
        <f t="shared" si="145"/>
        <v/>
      </c>
      <c r="U618" s="8">
        <f>(Dec!$G$2+1)*Dec!$G$2/2-SUM(I607:T618)</f>
        <v>6</v>
      </c>
      <c r="V618" s="2"/>
      <c r="W618" s="13" t="str">
        <f>IF(F618="","",IF(F618-VLOOKUP($A606,AWstandards,VLOOKUP(D618,Age,2,FALSE),FALSE)&lt;0,"","aw"))</f>
        <v/>
      </c>
    </row>
    <row r="619" spans="1:23" ht="13" x14ac:dyDescent="0.3">
      <c r="A619" s="15" t="s">
        <v>2</v>
      </c>
      <c r="B619" s="29"/>
      <c r="C619" s="42" t="s">
        <v>76</v>
      </c>
      <c r="D619" s="4"/>
      <c r="E619" s="13"/>
      <c r="F619" s="19"/>
      <c r="G619" s="27"/>
      <c r="H619" s="24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2" t="s">
        <v>14</v>
      </c>
      <c r="W619" s="2"/>
    </row>
    <row r="620" spans="1:23" x14ac:dyDescent="0.25">
      <c r="A620" s="58" t="s">
        <v>432</v>
      </c>
      <c r="B620" s="33">
        <v>1</v>
      </c>
      <c r="C620" s="41" t="str">
        <f t="shared" ref="C620:C631" si="146">IF(A620="","",VLOOKUP($A$619,IF(LEN(A620)=2,F15B,F15A),VLOOKUP(LEFT(A620,1),Fteams,6,FALSE),FALSE))</f>
        <v>Adanna Anah</v>
      </c>
      <c r="D620" s="41">
        <f>IF(A620="","",VLOOKUP($A619,IF(LEN(A620)=2,F15B,F15A),VLOOKUP(LEFT(A620,1),Fteams,7,FALSE),FALSE))</f>
        <v>0</v>
      </c>
      <c r="E620" s="41" t="str">
        <f t="shared" ref="E620:E631" si="147">IF(A620="","",VLOOKUP(LEFT(A620,1),Fteams,2,FALSE))</f>
        <v>Crawley</v>
      </c>
      <c r="F620" s="59" t="s">
        <v>610</v>
      </c>
      <c r="G620" s="60">
        <v>11</v>
      </c>
      <c r="H620" s="24"/>
      <c r="I620" s="8" t="str">
        <f t="shared" ref="I620:T631" si="148">IF($A620="","",IF(LEFT($A620,1)=I$19,$G620,""))</f>
        <v/>
      </c>
      <c r="J620" s="8" t="str">
        <f t="shared" si="148"/>
        <v/>
      </c>
      <c r="K620" s="8">
        <f t="shared" si="148"/>
        <v>11</v>
      </c>
      <c r="L620" s="8" t="str">
        <f t="shared" si="148"/>
        <v/>
      </c>
      <c r="M620" s="8" t="str">
        <f t="shared" si="148"/>
        <v/>
      </c>
      <c r="N620" s="8" t="str">
        <f t="shared" si="148"/>
        <v/>
      </c>
      <c r="O620" s="8" t="str">
        <f t="shared" si="148"/>
        <v/>
      </c>
      <c r="P620" s="8" t="str">
        <f t="shared" si="148"/>
        <v/>
      </c>
      <c r="Q620" s="8" t="str">
        <f t="shared" si="148"/>
        <v/>
      </c>
      <c r="R620" s="8" t="str">
        <f t="shared" si="148"/>
        <v/>
      </c>
      <c r="S620" s="8" t="str">
        <f t="shared" si="148"/>
        <v/>
      </c>
      <c r="T620" s="8" t="str">
        <f t="shared" si="148"/>
        <v/>
      </c>
      <c r="U620" s="8"/>
      <c r="V620" s="2"/>
      <c r="W620" s="13" t="e">
        <f>IF(F620="","",IF(F620-VLOOKUP($A619,AWstandards,VLOOKUP(D620,Age,2,FALSE),FALSE)&lt;0,"","aw"))</f>
        <v>#N/A</v>
      </c>
    </row>
    <row r="621" spans="1:23" x14ac:dyDescent="0.25">
      <c r="A621" s="58" t="s">
        <v>458</v>
      </c>
      <c r="B621" s="33">
        <v>2</v>
      </c>
      <c r="C621" s="41" t="str">
        <f t="shared" si="146"/>
        <v>Zofia Gryczewska </v>
      </c>
      <c r="D621" s="41">
        <f>IF(A621="","",VLOOKUP($A619,IF(LEN(A621)=2,F15B,F15A),VLOOKUP(LEFT(A621,1),Fteams,7,FALSE),FALSE))</f>
        <v>0</v>
      </c>
      <c r="E621" s="41" t="str">
        <f t="shared" si="147"/>
        <v>East Grinstead</v>
      </c>
      <c r="F621" s="59" t="s">
        <v>611</v>
      </c>
      <c r="G621" s="60">
        <v>10</v>
      </c>
      <c r="H621" s="24"/>
      <c r="I621" s="8" t="str">
        <f t="shared" si="148"/>
        <v/>
      </c>
      <c r="J621" s="8" t="str">
        <f t="shared" si="148"/>
        <v/>
      </c>
      <c r="K621" s="8" t="str">
        <f t="shared" si="148"/>
        <v/>
      </c>
      <c r="L621" s="8" t="str">
        <f t="shared" si="148"/>
        <v/>
      </c>
      <c r="M621" s="8" t="str">
        <f t="shared" si="148"/>
        <v/>
      </c>
      <c r="N621" s="8" t="str">
        <f t="shared" si="148"/>
        <v/>
      </c>
      <c r="O621" s="8" t="str">
        <f t="shared" si="148"/>
        <v/>
      </c>
      <c r="P621" s="8" t="str">
        <f t="shared" si="148"/>
        <v/>
      </c>
      <c r="Q621" s="8" t="str">
        <f t="shared" si="148"/>
        <v/>
      </c>
      <c r="R621" s="8">
        <f t="shared" si="148"/>
        <v>10</v>
      </c>
      <c r="S621" s="8" t="str">
        <f t="shared" si="148"/>
        <v/>
      </c>
      <c r="T621" s="8" t="str">
        <f t="shared" si="148"/>
        <v/>
      </c>
      <c r="U621" s="8"/>
      <c r="V621" s="2"/>
      <c r="W621" s="13" t="e">
        <f>IF(F621="","",IF(F621-VLOOKUP($A619,AWstandards,VLOOKUP(D621,Age,2,FALSE),FALSE)&lt;0,"","aw"))</f>
        <v>#N/A</v>
      </c>
    </row>
    <row r="622" spans="1:23" x14ac:dyDescent="0.25">
      <c r="A622" s="58" t="s">
        <v>441</v>
      </c>
      <c r="B622" s="33">
        <v>3</v>
      </c>
      <c r="C622" s="41" t="str">
        <f t="shared" si="146"/>
        <v>Gracie Fox</v>
      </c>
      <c r="D622" s="41">
        <f>IF(A622="","",VLOOKUP($A619,IF(LEN(A622)=2,F15B,F15A),VLOOKUP(LEFT(A622,1),Fteams,7,FALSE),FALSE))</f>
        <v>0</v>
      </c>
      <c r="E622" s="41" t="str">
        <f t="shared" si="147"/>
        <v>Brighton &amp; Hove</v>
      </c>
      <c r="F622" s="59" t="s">
        <v>612</v>
      </c>
      <c r="G622" s="60">
        <v>9</v>
      </c>
      <c r="H622" s="24"/>
      <c r="I622" s="8" t="str">
        <f t="shared" si="148"/>
        <v/>
      </c>
      <c r="J622" s="8">
        <f t="shared" si="148"/>
        <v>9</v>
      </c>
      <c r="K622" s="8" t="str">
        <f t="shared" si="148"/>
        <v/>
      </c>
      <c r="L622" s="8" t="str">
        <f t="shared" si="148"/>
        <v/>
      </c>
      <c r="M622" s="8" t="str">
        <f t="shared" si="148"/>
        <v/>
      </c>
      <c r="N622" s="8" t="str">
        <f t="shared" si="148"/>
        <v/>
      </c>
      <c r="O622" s="8" t="str">
        <f t="shared" si="148"/>
        <v/>
      </c>
      <c r="P622" s="8" t="str">
        <f t="shared" si="148"/>
        <v/>
      </c>
      <c r="Q622" s="8" t="str">
        <f t="shared" si="148"/>
        <v/>
      </c>
      <c r="R622" s="8" t="str">
        <f t="shared" si="148"/>
        <v/>
      </c>
      <c r="S622" s="8" t="str">
        <f t="shared" si="148"/>
        <v/>
      </c>
      <c r="T622" s="8" t="str">
        <f t="shared" si="148"/>
        <v/>
      </c>
      <c r="U622" s="8"/>
      <c r="V622" s="2"/>
      <c r="W622" s="13" t="e">
        <f>IF(F622="","",IF(F622-VLOOKUP($A619,AWstandards,VLOOKUP(D622,Age,2,FALSE),FALSE)&lt;0,"","aw"))</f>
        <v>#N/A</v>
      </c>
    </row>
    <row r="623" spans="1:23" x14ac:dyDescent="0.25">
      <c r="A623" s="58" t="s">
        <v>495</v>
      </c>
      <c r="B623" s="33">
        <v>4</v>
      </c>
      <c r="C623" s="41" t="str">
        <f t="shared" si="146"/>
        <v>Lydia Stockel</v>
      </c>
      <c r="D623" s="41">
        <f>IF(A623="","",VLOOKUP($A619,IF(LEN(A623)=2,F15B,F15A),VLOOKUP(LEFT(A623,1),Fteams,7,FALSE),FALSE))</f>
        <v>0</v>
      </c>
      <c r="E623" s="41" t="str">
        <f t="shared" si="147"/>
        <v>Worthing</v>
      </c>
      <c r="F623" s="59" t="s">
        <v>613</v>
      </c>
      <c r="G623" s="60">
        <v>8</v>
      </c>
      <c r="H623" s="24"/>
      <c r="I623" s="8" t="str">
        <f t="shared" si="148"/>
        <v/>
      </c>
      <c r="J623" s="8" t="str">
        <f t="shared" si="148"/>
        <v/>
      </c>
      <c r="K623" s="8" t="str">
        <f t="shared" si="148"/>
        <v/>
      </c>
      <c r="L623" s="8" t="str">
        <f t="shared" si="148"/>
        <v/>
      </c>
      <c r="M623" s="8" t="str">
        <f t="shared" si="148"/>
        <v/>
      </c>
      <c r="N623" s="8" t="str">
        <f t="shared" si="148"/>
        <v/>
      </c>
      <c r="O623" s="8" t="str">
        <f t="shared" si="148"/>
        <v/>
      </c>
      <c r="P623" s="8">
        <f t="shared" si="148"/>
        <v>8</v>
      </c>
      <c r="Q623" s="8" t="str">
        <f t="shared" si="148"/>
        <v/>
      </c>
      <c r="R623" s="8" t="str">
        <f t="shared" si="148"/>
        <v/>
      </c>
      <c r="S623" s="8" t="str">
        <f t="shared" si="148"/>
        <v/>
      </c>
      <c r="T623" s="8" t="str">
        <f t="shared" si="148"/>
        <v/>
      </c>
      <c r="U623" s="8"/>
      <c r="V623" s="2"/>
      <c r="W623" s="13" t="e">
        <f>IF(F623="","",IF(F623-VLOOKUP($A619,AWstandards,VLOOKUP(D623,Age,2,FALSE),FALSE)&lt;0,"","aw"))</f>
        <v>#N/A</v>
      </c>
    </row>
    <row r="624" spans="1:23" x14ac:dyDescent="0.25">
      <c r="A624" s="58" t="s">
        <v>442</v>
      </c>
      <c r="B624" s="33">
        <v>5</v>
      </c>
      <c r="C624" s="41" t="str">
        <f t="shared" si="146"/>
        <v>Ariella Bandara</v>
      </c>
      <c r="D624" s="41">
        <f>IF(A624="","",VLOOKUP($A619,IF(LEN(A624)=2,F15B,F15A),VLOOKUP(LEFT(A624,1),Fteams,7,FALSE),FALSE))</f>
        <v>0</v>
      </c>
      <c r="E624" s="41" t="str">
        <f t="shared" si="147"/>
        <v>Horsham BS</v>
      </c>
      <c r="F624" s="59" t="s">
        <v>614</v>
      </c>
      <c r="G624" s="60">
        <v>7</v>
      </c>
      <c r="H624" s="24"/>
      <c r="I624" s="8" t="str">
        <f t="shared" si="148"/>
        <v/>
      </c>
      <c r="J624" s="8" t="str">
        <f t="shared" si="148"/>
        <v/>
      </c>
      <c r="K624" s="8" t="str">
        <f t="shared" si="148"/>
        <v/>
      </c>
      <c r="L624" s="8" t="str">
        <f t="shared" si="148"/>
        <v/>
      </c>
      <c r="M624" s="8" t="str">
        <f t="shared" si="148"/>
        <v/>
      </c>
      <c r="N624" s="8">
        <f t="shared" si="148"/>
        <v>7</v>
      </c>
      <c r="O624" s="8" t="str">
        <f t="shared" si="148"/>
        <v/>
      </c>
      <c r="P624" s="8" t="str">
        <f t="shared" si="148"/>
        <v/>
      </c>
      <c r="Q624" s="8" t="str">
        <f t="shared" si="148"/>
        <v/>
      </c>
      <c r="R624" s="8" t="str">
        <f t="shared" si="148"/>
        <v/>
      </c>
      <c r="S624" s="8" t="str">
        <f t="shared" si="148"/>
        <v/>
      </c>
      <c r="T624" s="8" t="str">
        <f t="shared" si="148"/>
        <v/>
      </c>
      <c r="U624" s="8"/>
      <c r="V624" s="2"/>
      <c r="W624" s="13" t="e">
        <f>IF(F624="","",IF(F624-VLOOKUP($A619,AWstandards,VLOOKUP(D624,Age,2,FALSE),FALSE)&lt;0,"","aw"))</f>
        <v>#N/A</v>
      </c>
    </row>
    <row r="625" spans="1:23" x14ac:dyDescent="0.25">
      <c r="A625" s="58" t="s">
        <v>470</v>
      </c>
      <c r="B625" s="33">
        <v>6</v>
      </c>
      <c r="C625" s="41" t="str">
        <f t="shared" si="146"/>
        <v>Oliwia Zietal</v>
      </c>
      <c r="D625" s="41">
        <f>IF(A625="","",VLOOKUP($A619,IF(LEN(A625)=2,F15B,F15A),VLOOKUP(LEFT(A625,1),Fteams,7,FALSE),FALSE))</f>
        <v>0</v>
      </c>
      <c r="E625" s="41" t="str">
        <f t="shared" si="147"/>
        <v>Eastbourne</v>
      </c>
      <c r="F625" s="59" t="s">
        <v>615</v>
      </c>
      <c r="G625" s="60">
        <v>6</v>
      </c>
      <c r="H625" s="24"/>
      <c r="I625" s="8" t="str">
        <f t="shared" si="148"/>
        <v/>
      </c>
      <c r="J625" s="8" t="str">
        <f t="shared" si="148"/>
        <v/>
      </c>
      <c r="K625" s="8" t="str">
        <f t="shared" si="148"/>
        <v/>
      </c>
      <c r="L625" s="8" t="str">
        <f t="shared" si="148"/>
        <v/>
      </c>
      <c r="M625" s="8">
        <f t="shared" si="148"/>
        <v>6</v>
      </c>
      <c r="N625" s="8" t="str">
        <f t="shared" si="148"/>
        <v/>
      </c>
      <c r="O625" s="8" t="str">
        <f t="shared" si="148"/>
        <v/>
      </c>
      <c r="P625" s="8" t="str">
        <f t="shared" si="148"/>
        <v/>
      </c>
      <c r="Q625" s="8" t="str">
        <f t="shared" si="148"/>
        <v/>
      </c>
      <c r="R625" s="8" t="str">
        <f t="shared" si="148"/>
        <v/>
      </c>
      <c r="S625" s="8" t="str">
        <f t="shared" si="148"/>
        <v/>
      </c>
      <c r="T625" s="8" t="str">
        <f t="shared" si="148"/>
        <v/>
      </c>
      <c r="U625" s="8"/>
      <c r="V625" s="2"/>
      <c r="W625" s="13" t="e">
        <f>IF(F625="","",IF(F625-VLOOKUP($A619,AWstandards,VLOOKUP(D625,Age,2,FALSE),FALSE)&lt;0,"","aw"))</f>
        <v>#N/A</v>
      </c>
    </row>
    <row r="626" spans="1:23" x14ac:dyDescent="0.25">
      <c r="A626" s="58" t="s">
        <v>449</v>
      </c>
      <c r="B626" s="33">
        <v>7</v>
      </c>
      <c r="C626" s="41" t="str">
        <f t="shared" si="146"/>
        <v>Mia Hollands</v>
      </c>
      <c r="D626" s="41">
        <f>IF(A626="","",VLOOKUP($A619,IF(LEN(A626)=2,F15B,F15A),VLOOKUP(LEFT(A626,1),Fteams,7,FALSE),FALSE))</f>
        <v>0</v>
      </c>
      <c r="E626" s="41" t="str">
        <f t="shared" si="147"/>
        <v>Chichester</v>
      </c>
      <c r="F626" s="59" t="s">
        <v>616</v>
      </c>
      <c r="G626" s="60">
        <v>5</v>
      </c>
      <c r="H626" s="24"/>
      <c r="I626" s="8" t="str">
        <f t="shared" si="148"/>
        <v/>
      </c>
      <c r="J626" s="8" t="str">
        <f t="shared" si="148"/>
        <v/>
      </c>
      <c r="K626" s="8" t="str">
        <f t="shared" si="148"/>
        <v/>
      </c>
      <c r="L626" s="8">
        <f t="shared" si="148"/>
        <v>5</v>
      </c>
      <c r="M626" s="8" t="str">
        <f t="shared" si="148"/>
        <v/>
      </c>
      <c r="N626" s="8" t="str">
        <f t="shared" si="148"/>
        <v/>
      </c>
      <c r="O626" s="8" t="str">
        <f t="shared" si="148"/>
        <v/>
      </c>
      <c r="P626" s="8" t="str">
        <f t="shared" si="148"/>
        <v/>
      </c>
      <c r="Q626" s="8" t="str">
        <f t="shared" si="148"/>
        <v/>
      </c>
      <c r="R626" s="8" t="str">
        <f t="shared" si="148"/>
        <v/>
      </c>
      <c r="S626" s="8" t="str">
        <f t="shared" si="148"/>
        <v/>
      </c>
      <c r="T626" s="8" t="str">
        <f t="shared" si="148"/>
        <v/>
      </c>
      <c r="U626" s="8"/>
      <c r="V626" s="2"/>
      <c r="W626" s="13" t="e">
        <f>IF(F626="","",IF(F626-VLOOKUP($A619,AWstandards,VLOOKUP(D626,Age,2,FALSE),FALSE)&lt;0,"","aw"))</f>
        <v>#N/A</v>
      </c>
    </row>
    <row r="627" spans="1:23" x14ac:dyDescent="0.25">
      <c r="A627" s="58" t="s">
        <v>467</v>
      </c>
      <c r="B627" s="33">
        <v>8</v>
      </c>
      <c r="C627" s="41" t="str">
        <f t="shared" si="146"/>
        <v>Jessica Diack</v>
      </c>
      <c r="D627" s="41">
        <f>IF(A627="","",VLOOKUP($A619,IF(LEN(A627)=2,F15B,F15A),VLOOKUP(LEFT(A627,1),Fteams,7,FALSE),FALSE))</f>
        <v>0</v>
      </c>
      <c r="E627" s="41" t="str">
        <f t="shared" si="147"/>
        <v>Haywards Heath</v>
      </c>
      <c r="F627" s="59" t="s">
        <v>617</v>
      </c>
      <c r="G627" s="60">
        <v>4</v>
      </c>
      <c r="H627" s="24"/>
      <c r="I627" s="8" t="str">
        <f t="shared" si="148"/>
        <v/>
      </c>
      <c r="J627" s="8" t="str">
        <f t="shared" si="148"/>
        <v/>
      </c>
      <c r="K627" s="8" t="str">
        <f t="shared" si="148"/>
        <v/>
      </c>
      <c r="L627" s="8" t="str">
        <f t="shared" si="148"/>
        <v/>
      </c>
      <c r="M627" s="8" t="str">
        <f t="shared" si="148"/>
        <v/>
      </c>
      <c r="N627" s="8" t="str">
        <f t="shared" si="148"/>
        <v/>
      </c>
      <c r="O627" s="8" t="str">
        <f t="shared" si="148"/>
        <v/>
      </c>
      <c r="P627" s="8" t="str">
        <f t="shared" si="148"/>
        <v/>
      </c>
      <c r="Q627" s="8">
        <f t="shared" si="148"/>
        <v>4</v>
      </c>
      <c r="R627" s="8" t="str">
        <f t="shared" si="148"/>
        <v/>
      </c>
      <c r="S627" s="8" t="str">
        <f t="shared" si="148"/>
        <v/>
      </c>
      <c r="T627" s="8" t="str">
        <f t="shared" si="148"/>
        <v/>
      </c>
      <c r="U627" s="8"/>
      <c r="V627" s="2"/>
      <c r="W627" s="13" t="e">
        <f>IF(F627="","",IF(F627-VLOOKUP($A619,AWstandards,VLOOKUP(D627,Age,2,FALSE),FALSE)&lt;0,"","aw"))</f>
        <v>#N/A</v>
      </c>
    </row>
    <row r="628" spans="1:23" hidden="1" x14ac:dyDescent="0.25">
      <c r="A628" s="58"/>
      <c r="B628" s="33">
        <v>9</v>
      </c>
      <c r="C628" s="41" t="str">
        <f t="shared" si="146"/>
        <v/>
      </c>
      <c r="D628" s="41" t="str">
        <f>IF(A628="","",VLOOKUP($A619,IF(LEN(A628)=2,F15B,F15A),VLOOKUP(LEFT(A628,1),Fteams,7,FALSE),FALSE))</f>
        <v/>
      </c>
      <c r="E628" s="41" t="str">
        <f t="shared" si="147"/>
        <v/>
      </c>
      <c r="F628" s="59"/>
      <c r="G628" s="60">
        <v>3</v>
      </c>
      <c r="H628" s="24"/>
      <c r="I628" s="8" t="str">
        <f t="shared" si="148"/>
        <v/>
      </c>
      <c r="J628" s="8" t="str">
        <f t="shared" si="148"/>
        <v/>
      </c>
      <c r="K628" s="8" t="str">
        <f t="shared" si="148"/>
        <v/>
      </c>
      <c r="L628" s="8" t="str">
        <f t="shared" si="148"/>
        <v/>
      </c>
      <c r="M628" s="8" t="str">
        <f t="shared" si="148"/>
        <v/>
      </c>
      <c r="N628" s="8" t="str">
        <f t="shared" si="148"/>
        <v/>
      </c>
      <c r="O628" s="8" t="str">
        <f t="shared" si="148"/>
        <v/>
      </c>
      <c r="P628" s="8" t="str">
        <f t="shared" si="148"/>
        <v/>
      </c>
      <c r="Q628" s="8" t="str">
        <f t="shared" si="148"/>
        <v/>
      </c>
      <c r="R628" s="8" t="str">
        <f t="shared" si="148"/>
        <v/>
      </c>
      <c r="S628" s="8" t="str">
        <f t="shared" si="148"/>
        <v/>
      </c>
      <c r="T628" s="8" t="str">
        <f t="shared" si="148"/>
        <v/>
      </c>
      <c r="U628" s="8"/>
      <c r="V628" s="2"/>
      <c r="W628" s="13" t="str">
        <f>IF(F628="","",IF(F628-VLOOKUP($A619,AWstandards,VLOOKUP(D628,Age,2,FALSE),FALSE)&lt;0,"","aw"))</f>
        <v/>
      </c>
    </row>
    <row r="629" spans="1:23" hidden="1" x14ac:dyDescent="0.25">
      <c r="A629" s="58"/>
      <c r="B629" s="33">
        <v>10</v>
      </c>
      <c r="C629" s="41" t="str">
        <f t="shared" si="146"/>
        <v/>
      </c>
      <c r="D629" s="41" t="str">
        <f>IF(A629="","",VLOOKUP($A619,IF(LEN(A629)=2,F15B,F15A),VLOOKUP(LEFT(A629,1),Fteams,7,FALSE),FALSE))</f>
        <v/>
      </c>
      <c r="E629" s="41" t="str">
        <f t="shared" si="147"/>
        <v/>
      </c>
      <c r="F629" s="59"/>
      <c r="G629" s="60">
        <v>2</v>
      </c>
      <c r="H629" s="24"/>
      <c r="I629" s="8" t="str">
        <f t="shared" si="148"/>
        <v/>
      </c>
      <c r="J629" s="8" t="str">
        <f t="shared" si="148"/>
        <v/>
      </c>
      <c r="K629" s="8" t="str">
        <f t="shared" si="148"/>
        <v/>
      </c>
      <c r="L629" s="8" t="str">
        <f t="shared" si="148"/>
        <v/>
      </c>
      <c r="M629" s="8" t="str">
        <f t="shared" si="148"/>
        <v/>
      </c>
      <c r="N629" s="8" t="str">
        <f t="shared" si="148"/>
        <v/>
      </c>
      <c r="O629" s="8" t="str">
        <f t="shared" si="148"/>
        <v/>
      </c>
      <c r="P629" s="8" t="str">
        <f t="shared" si="148"/>
        <v/>
      </c>
      <c r="Q629" s="8" t="str">
        <f t="shared" si="148"/>
        <v/>
      </c>
      <c r="R629" s="8" t="str">
        <f t="shared" si="148"/>
        <v/>
      </c>
      <c r="S629" s="8" t="str">
        <f t="shared" si="148"/>
        <v/>
      </c>
      <c r="T629" s="8" t="str">
        <f t="shared" si="148"/>
        <v/>
      </c>
      <c r="U629" s="8"/>
      <c r="V629" s="2"/>
      <c r="W629" s="13" t="str">
        <f>IF(F629="","",IF(F629-VLOOKUP($A619,AWstandards,VLOOKUP(D629,Age,2,FALSE),FALSE)&lt;0,"","aw"))</f>
        <v/>
      </c>
    </row>
    <row r="630" spans="1:23" hidden="1" x14ac:dyDescent="0.25">
      <c r="A630" s="58"/>
      <c r="B630" s="33">
        <v>11</v>
      </c>
      <c r="C630" s="41" t="str">
        <f t="shared" si="146"/>
        <v/>
      </c>
      <c r="D630" s="41" t="str">
        <f>IF(A630="","",VLOOKUP($A619,IF(LEN(A630)=2,F15B,F15A),VLOOKUP(LEFT(A630,1),Fteams,7,FALSE),FALSE))</f>
        <v/>
      </c>
      <c r="E630" s="41" t="str">
        <f t="shared" si="147"/>
        <v/>
      </c>
      <c r="F630" s="59"/>
      <c r="G630" s="60">
        <v>1</v>
      </c>
      <c r="H630" s="24"/>
      <c r="I630" s="8" t="str">
        <f t="shared" si="148"/>
        <v/>
      </c>
      <c r="J630" s="8" t="str">
        <f t="shared" si="148"/>
        <v/>
      </c>
      <c r="K630" s="8" t="str">
        <f t="shared" si="148"/>
        <v/>
      </c>
      <c r="L630" s="8" t="str">
        <f t="shared" si="148"/>
        <v/>
      </c>
      <c r="M630" s="8" t="str">
        <f t="shared" si="148"/>
        <v/>
      </c>
      <c r="N630" s="8" t="str">
        <f t="shared" si="148"/>
        <v/>
      </c>
      <c r="O630" s="8" t="str">
        <f t="shared" si="148"/>
        <v/>
      </c>
      <c r="P630" s="8" t="str">
        <f t="shared" si="148"/>
        <v/>
      </c>
      <c r="Q630" s="8" t="str">
        <f t="shared" si="148"/>
        <v/>
      </c>
      <c r="R630" s="8" t="str">
        <f t="shared" si="148"/>
        <v/>
      </c>
      <c r="S630" s="8" t="str">
        <f t="shared" si="148"/>
        <v/>
      </c>
      <c r="T630" s="8" t="str">
        <f t="shared" si="148"/>
        <v/>
      </c>
      <c r="U630" s="8"/>
      <c r="V630" s="2"/>
      <c r="W630" s="13" t="str">
        <f>IF(F630="","",IF(F630-VLOOKUP($A619,AWstandards,VLOOKUP(D630,Age,2,FALSE),FALSE)&lt;0,"","aw"))</f>
        <v/>
      </c>
    </row>
    <row r="631" spans="1:23" hidden="1" x14ac:dyDescent="0.25">
      <c r="A631" s="58"/>
      <c r="B631" s="33">
        <v>12</v>
      </c>
      <c r="C631" s="41" t="str">
        <f t="shared" si="146"/>
        <v/>
      </c>
      <c r="D631" s="41" t="str">
        <f>IF(A631="","",VLOOKUP($A619,IF(LEN(A631)=2,F15B,F15A),VLOOKUP(LEFT(A631,1),Fteams,7,FALSE),FALSE))</f>
        <v/>
      </c>
      <c r="E631" s="41" t="str">
        <f t="shared" si="147"/>
        <v/>
      </c>
      <c r="F631" s="59"/>
      <c r="G631" s="60">
        <f>IF(Dec!$G$2-11&lt;0,0,Dec!$G$2-11)</f>
        <v>0</v>
      </c>
      <c r="H631" s="24"/>
      <c r="I631" s="8" t="str">
        <f t="shared" si="148"/>
        <v/>
      </c>
      <c r="J631" s="8" t="str">
        <f t="shared" si="148"/>
        <v/>
      </c>
      <c r="K631" s="8" t="str">
        <f t="shared" si="148"/>
        <v/>
      </c>
      <c r="L631" s="8" t="str">
        <f t="shared" si="148"/>
        <v/>
      </c>
      <c r="M631" s="8" t="str">
        <f t="shared" si="148"/>
        <v/>
      </c>
      <c r="N631" s="8" t="str">
        <f t="shared" si="148"/>
        <v/>
      </c>
      <c r="O631" s="8" t="str">
        <f t="shared" si="148"/>
        <v/>
      </c>
      <c r="P631" s="8" t="str">
        <f t="shared" si="148"/>
        <v/>
      </c>
      <c r="Q631" s="8" t="str">
        <f t="shared" si="148"/>
        <v/>
      </c>
      <c r="R631" s="8" t="str">
        <f t="shared" si="148"/>
        <v/>
      </c>
      <c r="S631" s="8" t="str">
        <f t="shared" si="148"/>
        <v/>
      </c>
      <c r="T631" s="8" t="str">
        <f t="shared" si="148"/>
        <v/>
      </c>
      <c r="U631" s="8">
        <f>(Dec!$G$2+1)*Dec!$G$2/2-SUM(I620:T631)</f>
        <v>6</v>
      </c>
      <c r="V631" s="2"/>
      <c r="W631" s="13" t="str">
        <f>IF(F631="","",IF(F631-VLOOKUP($A619,AWstandards,VLOOKUP(D631,Age,2,FALSE),FALSE)&lt;0,"","aw"))</f>
        <v/>
      </c>
    </row>
    <row r="632" spans="1:23" ht="13" x14ac:dyDescent="0.3">
      <c r="A632" s="15" t="s">
        <v>2</v>
      </c>
      <c r="B632" s="29"/>
      <c r="C632" s="42" t="s">
        <v>77</v>
      </c>
      <c r="D632" s="4"/>
      <c r="E632" s="13"/>
      <c r="F632" s="19"/>
      <c r="G632" s="27"/>
      <c r="H632" s="24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2" t="s">
        <v>15</v>
      </c>
      <c r="W632" s="2"/>
    </row>
    <row r="633" spans="1:23" x14ac:dyDescent="0.25">
      <c r="A633" s="58" t="s">
        <v>450</v>
      </c>
      <c r="B633" s="33">
        <v>1</v>
      </c>
      <c r="C633" s="41" t="str">
        <f t="shared" ref="C633:C644" si="149">IF(A633="","",VLOOKUP($A$632,IF(LEN(A633)=2,F15B,F15A),VLOOKUP(LEFT(A633,1),Fteams,6,FALSE),FALSE))</f>
        <v xml:space="preserve">Maribelle La Cock </v>
      </c>
      <c r="D633" s="41">
        <f>IF(A633="","",VLOOKUP($A632,IF(LEN(A633)=2,F15B,F15A),VLOOKUP(LEFT(A633,1),Fteams,7,FALSE),FALSE))</f>
        <v>0</v>
      </c>
      <c r="E633" s="41" t="str">
        <f t="shared" ref="E633:E644" si="150">IF(A633="","",VLOOKUP(LEFT(A633,1),Fteams,2,FALSE))</f>
        <v>Brighton &amp; Hove</v>
      </c>
      <c r="F633" s="59" t="s">
        <v>618</v>
      </c>
      <c r="G633" s="60">
        <v>11</v>
      </c>
      <c r="H633" s="24"/>
      <c r="I633" s="8" t="str">
        <f t="shared" ref="I633:T644" si="151">IF($A633="","",IF(LEFT($A633,1)=I$19,$G633,""))</f>
        <v/>
      </c>
      <c r="J633" s="8">
        <f t="shared" si="151"/>
        <v>11</v>
      </c>
      <c r="K633" s="8" t="str">
        <f t="shared" si="151"/>
        <v/>
      </c>
      <c r="L633" s="8" t="str">
        <f t="shared" si="151"/>
        <v/>
      </c>
      <c r="M633" s="8" t="str">
        <f t="shared" si="151"/>
        <v/>
      </c>
      <c r="N633" s="8" t="str">
        <f t="shared" si="151"/>
        <v/>
      </c>
      <c r="O633" s="8" t="str">
        <f t="shared" si="151"/>
        <v/>
      </c>
      <c r="P633" s="8" t="str">
        <f t="shared" si="151"/>
        <v/>
      </c>
      <c r="Q633" s="8" t="str">
        <f t="shared" si="151"/>
        <v/>
      </c>
      <c r="R633" s="8" t="str">
        <f t="shared" si="151"/>
        <v/>
      </c>
      <c r="S633" s="8" t="str">
        <f t="shared" si="151"/>
        <v/>
      </c>
      <c r="T633" s="8" t="str">
        <f t="shared" si="151"/>
        <v/>
      </c>
      <c r="U633" s="8"/>
      <c r="V633" s="2"/>
      <c r="W633" s="13" t="e">
        <f>IF(F633="","",IF(F633-VLOOKUP($A632,AWstandards,VLOOKUP(D633,Age,2,FALSE),FALSE)&lt;0,"","aw"))</f>
        <v>#N/A</v>
      </c>
    </row>
    <row r="634" spans="1:23" x14ac:dyDescent="0.25">
      <c r="A634" s="58" t="s">
        <v>525</v>
      </c>
      <c r="B634" s="33">
        <v>2</v>
      </c>
      <c r="C634" s="41" t="str">
        <f t="shared" si="149"/>
        <v>Grace Bleach</v>
      </c>
      <c r="D634" s="41">
        <f>IF(A634="","",VLOOKUP($A632,IF(LEN(A634)=2,F15B,F15A),VLOOKUP(LEFT(A634,1),Fteams,7,FALSE),FALSE))</f>
        <v>0</v>
      </c>
      <c r="E634" s="41" t="str">
        <f t="shared" si="150"/>
        <v>East Grinstead</v>
      </c>
      <c r="F634" s="59" t="s">
        <v>619</v>
      </c>
      <c r="G634" s="60">
        <v>10</v>
      </c>
      <c r="H634" s="24"/>
      <c r="I634" s="8" t="str">
        <f t="shared" si="151"/>
        <v/>
      </c>
      <c r="J634" s="8" t="str">
        <f t="shared" si="151"/>
        <v/>
      </c>
      <c r="K634" s="8" t="str">
        <f t="shared" si="151"/>
        <v/>
      </c>
      <c r="L634" s="8" t="str">
        <f t="shared" si="151"/>
        <v/>
      </c>
      <c r="M634" s="8" t="str">
        <f t="shared" si="151"/>
        <v/>
      </c>
      <c r="N634" s="8" t="str">
        <f t="shared" si="151"/>
        <v/>
      </c>
      <c r="O634" s="8" t="str">
        <f t="shared" si="151"/>
        <v/>
      </c>
      <c r="P634" s="8" t="str">
        <f t="shared" si="151"/>
        <v/>
      </c>
      <c r="Q634" s="8" t="str">
        <f t="shared" si="151"/>
        <v/>
      </c>
      <c r="R634" s="8">
        <f t="shared" si="151"/>
        <v>10</v>
      </c>
      <c r="S634" s="8" t="str">
        <f t="shared" si="151"/>
        <v/>
      </c>
      <c r="T634" s="8" t="str">
        <f t="shared" si="151"/>
        <v/>
      </c>
      <c r="U634" s="8"/>
      <c r="V634" s="2"/>
      <c r="W634" s="13" t="e">
        <f>IF(F634="","",IF(F634-VLOOKUP($A632,AWstandards,VLOOKUP(D634,Age,2,FALSE),FALSE)&lt;0,"","aw"))</f>
        <v>#N/A</v>
      </c>
    </row>
    <row r="635" spans="1:23" x14ac:dyDescent="0.25">
      <c r="A635" s="58" t="s">
        <v>484</v>
      </c>
      <c r="B635" s="33">
        <v>3</v>
      </c>
      <c r="C635" s="41" t="str">
        <f t="shared" si="149"/>
        <v>Eva-Betsy Taylor</v>
      </c>
      <c r="D635" s="41">
        <f>IF(A635="","",VLOOKUP($A632,IF(LEN(A635)=2,F15B,F15A),VLOOKUP(LEFT(A635,1),Fteams,7,FALSE),FALSE))</f>
        <v>0</v>
      </c>
      <c r="E635" s="41" t="str">
        <f t="shared" si="150"/>
        <v>Worthing</v>
      </c>
      <c r="F635" s="59" t="s">
        <v>620</v>
      </c>
      <c r="G635" s="60">
        <v>9</v>
      </c>
      <c r="H635" s="24"/>
      <c r="I635" s="8" t="str">
        <f t="shared" si="151"/>
        <v/>
      </c>
      <c r="J635" s="8" t="str">
        <f t="shared" si="151"/>
        <v/>
      </c>
      <c r="K635" s="8" t="str">
        <f t="shared" si="151"/>
        <v/>
      </c>
      <c r="L635" s="8" t="str">
        <f t="shared" si="151"/>
        <v/>
      </c>
      <c r="M635" s="8" t="str">
        <f t="shared" si="151"/>
        <v/>
      </c>
      <c r="N635" s="8" t="str">
        <f t="shared" si="151"/>
        <v/>
      </c>
      <c r="O635" s="8" t="str">
        <f t="shared" si="151"/>
        <v/>
      </c>
      <c r="P635" s="8">
        <f t="shared" si="151"/>
        <v>9</v>
      </c>
      <c r="Q635" s="8" t="str">
        <f t="shared" si="151"/>
        <v/>
      </c>
      <c r="R635" s="8" t="str">
        <f t="shared" si="151"/>
        <v/>
      </c>
      <c r="S635" s="8" t="str">
        <f t="shared" si="151"/>
        <v/>
      </c>
      <c r="T635" s="8" t="str">
        <f t="shared" si="151"/>
        <v/>
      </c>
      <c r="U635" s="8"/>
      <c r="V635" s="2"/>
      <c r="W635" s="13" t="e">
        <f>IF(F635="","",IF(F635-VLOOKUP($A632,AWstandards,VLOOKUP(D635,Age,2,FALSE),FALSE)&lt;0,"","aw"))</f>
        <v>#N/A</v>
      </c>
    </row>
    <row r="636" spans="1:23" x14ac:dyDescent="0.25">
      <c r="A636" s="58" t="s">
        <v>434</v>
      </c>
      <c r="B636" s="33">
        <v>4</v>
      </c>
      <c r="C636" s="41" t="str">
        <f t="shared" si="149"/>
        <v>Isla Pearson</v>
      </c>
      <c r="D636" s="41">
        <f>IF(A636="","",VLOOKUP($A632,IF(LEN(A636)=2,F15B,F15A),VLOOKUP(LEFT(A636,1),Fteams,7,FALSE),FALSE))</f>
        <v>0</v>
      </c>
      <c r="E636" s="41" t="str">
        <f t="shared" si="150"/>
        <v>Chichester</v>
      </c>
      <c r="F636" s="59" t="s">
        <v>621</v>
      </c>
      <c r="G636" s="60">
        <v>8</v>
      </c>
      <c r="H636" s="24"/>
      <c r="I636" s="8" t="str">
        <f t="shared" si="151"/>
        <v/>
      </c>
      <c r="J636" s="8" t="str">
        <f t="shared" si="151"/>
        <v/>
      </c>
      <c r="K636" s="8" t="str">
        <f t="shared" si="151"/>
        <v/>
      </c>
      <c r="L636" s="8">
        <f t="shared" si="151"/>
        <v>8</v>
      </c>
      <c r="M636" s="8" t="str">
        <f t="shared" si="151"/>
        <v/>
      </c>
      <c r="N636" s="8" t="str">
        <f t="shared" si="151"/>
        <v/>
      </c>
      <c r="O636" s="8" t="str">
        <f t="shared" si="151"/>
        <v/>
      </c>
      <c r="P636" s="8" t="str">
        <f t="shared" si="151"/>
        <v/>
      </c>
      <c r="Q636" s="8" t="str">
        <f t="shared" si="151"/>
        <v/>
      </c>
      <c r="R636" s="8" t="str">
        <f t="shared" si="151"/>
        <v/>
      </c>
      <c r="S636" s="8" t="str">
        <f t="shared" si="151"/>
        <v/>
      </c>
      <c r="T636" s="8" t="str">
        <f t="shared" si="151"/>
        <v/>
      </c>
      <c r="U636" s="8"/>
      <c r="V636" s="2"/>
      <c r="W636" s="13" t="e">
        <f>IF(F636="","",IF(F636-VLOOKUP($A632,AWstandards,VLOOKUP(D636,Age,2,FALSE),FALSE)&lt;0,"","aw"))</f>
        <v>#N/A</v>
      </c>
    </row>
    <row r="637" spans="1:23" x14ac:dyDescent="0.25">
      <c r="A637" s="58" t="s">
        <v>433</v>
      </c>
      <c r="B637" s="33">
        <v>5</v>
      </c>
      <c r="C637" s="41" t="str">
        <f t="shared" si="149"/>
        <v>Chloe Sim</v>
      </c>
      <c r="D637" s="41">
        <f>IF(A637="","",VLOOKUP($A632,IF(LEN(A637)=2,F15B,F15A),VLOOKUP(LEFT(A637,1),Fteams,7,FALSE),FALSE))</f>
        <v>0</v>
      </c>
      <c r="E637" s="41" t="str">
        <f t="shared" si="150"/>
        <v>Eastbourne</v>
      </c>
      <c r="F637" s="59" t="s">
        <v>622</v>
      </c>
      <c r="G637" s="60">
        <v>7</v>
      </c>
      <c r="H637" s="24"/>
      <c r="I637" s="8" t="str">
        <f t="shared" si="151"/>
        <v/>
      </c>
      <c r="J637" s="8" t="str">
        <f t="shared" si="151"/>
        <v/>
      </c>
      <c r="K637" s="8" t="str">
        <f t="shared" si="151"/>
        <v/>
      </c>
      <c r="L637" s="8" t="str">
        <f t="shared" si="151"/>
        <v/>
      </c>
      <c r="M637" s="8">
        <f t="shared" si="151"/>
        <v>7</v>
      </c>
      <c r="N637" s="8" t="str">
        <f t="shared" si="151"/>
        <v/>
      </c>
      <c r="O637" s="8" t="str">
        <f t="shared" si="151"/>
        <v/>
      </c>
      <c r="P637" s="8" t="str">
        <f t="shared" si="151"/>
        <v/>
      </c>
      <c r="Q637" s="8" t="str">
        <f t="shared" si="151"/>
        <v/>
      </c>
      <c r="R637" s="8" t="str">
        <f t="shared" si="151"/>
        <v/>
      </c>
      <c r="S637" s="8" t="str">
        <f t="shared" si="151"/>
        <v/>
      </c>
      <c r="T637" s="8" t="str">
        <f t="shared" si="151"/>
        <v/>
      </c>
      <c r="U637" s="8"/>
      <c r="V637" s="2"/>
      <c r="W637" s="13" t="e">
        <f>IF(F637="","",IF(F637-VLOOKUP($A632,AWstandards,VLOOKUP(D637,Age,2,FALSE),FALSE)&lt;0,"","aw"))</f>
        <v>#N/A</v>
      </c>
    </row>
    <row r="638" spans="1:23" hidden="1" x14ac:dyDescent="0.25">
      <c r="A638" s="58"/>
      <c r="B638" s="33">
        <v>6</v>
      </c>
      <c r="C638" s="41" t="str">
        <f t="shared" si="149"/>
        <v/>
      </c>
      <c r="D638" s="41" t="str">
        <f>IF(A638="","",VLOOKUP($A632,IF(LEN(A638)=2,F15B,F15A),VLOOKUP(LEFT(A638,1),Fteams,7,FALSE),FALSE))</f>
        <v/>
      </c>
      <c r="E638" s="41" t="str">
        <f t="shared" si="150"/>
        <v/>
      </c>
      <c r="F638" s="59"/>
      <c r="G638" s="60">
        <v>6</v>
      </c>
      <c r="H638" s="24"/>
      <c r="I638" s="8" t="str">
        <f t="shared" si="151"/>
        <v/>
      </c>
      <c r="J638" s="8" t="str">
        <f t="shared" si="151"/>
        <v/>
      </c>
      <c r="K638" s="8" t="str">
        <f t="shared" si="151"/>
        <v/>
      </c>
      <c r="L638" s="8" t="str">
        <f t="shared" si="151"/>
        <v/>
      </c>
      <c r="M638" s="8" t="str">
        <f t="shared" si="151"/>
        <v/>
      </c>
      <c r="N638" s="8" t="str">
        <f t="shared" si="151"/>
        <v/>
      </c>
      <c r="O638" s="8" t="str">
        <f t="shared" si="151"/>
        <v/>
      </c>
      <c r="P638" s="8" t="str">
        <f t="shared" si="151"/>
        <v/>
      </c>
      <c r="Q638" s="8" t="str">
        <f t="shared" si="151"/>
        <v/>
      </c>
      <c r="R638" s="8" t="str">
        <f t="shared" si="151"/>
        <v/>
      </c>
      <c r="S638" s="8" t="str">
        <f t="shared" si="151"/>
        <v/>
      </c>
      <c r="T638" s="8" t="str">
        <f t="shared" si="151"/>
        <v/>
      </c>
      <c r="U638" s="8"/>
      <c r="V638" s="2"/>
      <c r="W638" s="13" t="str">
        <f>IF(F638="","",IF(F638-VLOOKUP($A632,AWstandards,VLOOKUP(D638,Age,2,FALSE),FALSE)&lt;0,"","aw"))</f>
        <v/>
      </c>
    </row>
    <row r="639" spans="1:23" hidden="1" x14ac:dyDescent="0.25">
      <c r="A639" s="58"/>
      <c r="B639" s="33">
        <v>7</v>
      </c>
      <c r="C639" s="41" t="str">
        <f t="shared" si="149"/>
        <v/>
      </c>
      <c r="D639" s="41" t="str">
        <f>IF(A639="","",VLOOKUP($A632,IF(LEN(A639)=2,F15B,F15A),VLOOKUP(LEFT(A639,1),Fteams,7,FALSE),FALSE))</f>
        <v/>
      </c>
      <c r="E639" s="41" t="str">
        <f t="shared" si="150"/>
        <v/>
      </c>
      <c r="F639" s="59"/>
      <c r="G639" s="60">
        <v>5</v>
      </c>
      <c r="H639" s="24"/>
      <c r="I639" s="8" t="str">
        <f t="shared" si="151"/>
        <v/>
      </c>
      <c r="J639" s="8" t="str">
        <f t="shared" si="151"/>
        <v/>
      </c>
      <c r="K639" s="8" t="str">
        <f t="shared" si="151"/>
        <v/>
      </c>
      <c r="L639" s="8" t="str">
        <f t="shared" si="151"/>
        <v/>
      </c>
      <c r="M639" s="8" t="str">
        <f t="shared" si="151"/>
        <v/>
      </c>
      <c r="N639" s="8" t="str">
        <f t="shared" si="151"/>
        <v/>
      </c>
      <c r="O639" s="8" t="str">
        <f t="shared" si="151"/>
        <v/>
      </c>
      <c r="P639" s="8" t="str">
        <f t="shared" si="151"/>
        <v/>
      </c>
      <c r="Q639" s="8" t="str">
        <f t="shared" si="151"/>
        <v/>
      </c>
      <c r="R639" s="8" t="str">
        <f t="shared" si="151"/>
        <v/>
      </c>
      <c r="S639" s="8" t="str">
        <f t="shared" si="151"/>
        <v/>
      </c>
      <c r="T639" s="8" t="str">
        <f t="shared" si="151"/>
        <v/>
      </c>
      <c r="U639" s="8"/>
      <c r="V639" s="2"/>
      <c r="W639" s="13" t="str">
        <f>IF(F639="","",IF(F639-VLOOKUP($A632,AWstandards,VLOOKUP(D639,Age,2,FALSE),FALSE)&lt;0,"","aw"))</f>
        <v/>
      </c>
    </row>
    <row r="640" spans="1:23" hidden="1" x14ac:dyDescent="0.25">
      <c r="A640" s="58"/>
      <c r="B640" s="33">
        <v>8</v>
      </c>
      <c r="C640" s="41" t="str">
        <f t="shared" si="149"/>
        <v/>
      </c>
      <c r="D640" s="41" t="str">
        <f>IF(A640="","",VLOOKUP($A632,IF(LEN(A640)=2,F15B,F15A),VLOOKUP(LEFT(A640,1),Fteams,7,FALSE),FALSE))</f>
        <v/>
      </c>
      <c r="E640" s="41" t="str">
        <f t="shared" si="150"/>
        <v/>
      </c>
      <c r="F640" s="59"/>
      <c r="G640" s="60">
        <v>4</v>
      </c>
      <c r="H640" s="24"/>
      <c r="I640" s="8" t="str">
        <f t="shared" si="151"/>
        <v/>
      </c>
      <c r="J640" s="8" t="str">
        <f t="shared" si="151"/>
        <v/>
      </c>
      <c r="K640" s="8" t="str">
        <f t="shared" si="151"/>
        <v/>
      </c>
      <c r="L640" s="8" t="str">
        <f t="shared" si="151"/>
        <v/>
      </c>
      <c r="M640" s="8" t="str">
        <f t="shared" si="151"/>
        <v/>
      </c>
      <c r="N640" s="8" t="str">
        <f t="shared" si="151"/>
        <v/>
      </c>
      <c r="O640" s="8" t="str">
        <f t="shared" si="151"/>
        <v/>
      </c>
      <c r="P640" s="8" t="str">
        <f t="shared" si="151"/>
        <v/>
      </c>
      <c r="Q640" s="8" t="str">
        <f t="shared" si="151"/>
        <v/>
      </c>
      <c r="R640" s="8" t="str">
        <f t="shared" si="151"/>
        <v/>
      </c>
      <c r="S640" s="8" t="str">
        <f t="shared" si="151"/>
        <v/>
      </c>
      <c r="T640" s="8" t="str">
        <f t="shared" si="151"/>
        <v/>
      </c>
      <c r="U640" s="8"/>
      <c r="V640" s="2"/>
      <c r="W640" s="13" t="str">
        <f>IF(F640="","",IF(F640-VLOOKUP($A632,AWstandards,VLOOKUP(D640,Age,2,FALSE),FALSE)&lt;0,"","aw"))</f>
        <v/>
      </c>
    </row>
    <row r="641" spans="1:23" hidden="1" x14ac:dyDescent="0.25">
      <c r="A641" s="58"/>
      <c r="B641" s="33">
        <v>9</v>
      </c>
      <c r="C641" s="41" t="str">
        <f t="shared" si="149"/>
        <v/>
      </c>
      <c r="D641" s="41" t="str">
        <f>IF(A641="","",VLOOKUP($A632,IF(LEN(A641)=2,F15B,F15A),VLOOKUP(LEFT(A641,1),Fteams,7,FALSE),FALSE))</f>
        <v/>
      </c>
      <c r="E641" s="41" t="str">
        <f t="shared" si="150"/>
        <v/>
      </c>
      <c r="F641" s="59"/>
      <c r="G641" s="60">
        <v>3</v>
      </c>
      <c r="H641" s="24"/>
      <c r="I641" s="8" t="str">
        <f t="shared" si="151"/>
        <v/>
      </c>
      <c r="J641" s="8" t="str">
        <f t="shared" si="151"/>
        <v/>
      </c>
      <c r="K641" s="8" t="str">
        <f t="shared" si="151"/>
        <v/>
      </c>
      <c r="L641" s="8" t="str">
        <f t="shared" si="151"/>
        <v/>
      </c>
      <c r="M641" s="8" t="str">
        <f t="shared" si="151"/>
        <v/>
      </c>
      <c r="N641" s="8" t="str">
        <f t="shared" si="151"/>
        <v/>
      </c>
      <c r="O641" s="8" t="str">
        <f t="shared" si="151"/>
        <v/>
      </c>
      <c r="P641" s="8" t="str">
        <f t="shared" si="151"/>
        <v/>
      </c>
      <c r="Q641" s="8" t="str">
        <f t="shared" si="151"/>
        <v/>
      </c>
      <c r="R641" s="8" t="str">
        <f t="shared" si="151"/>
        <v/>
      </c>
      <c r="S641" s="8" t="str">
        <f t="shared" si="151"/>
        <v/>
      </c>
      <c r="T641" s="8" t="str">
        <f t="shared" si="151"/>
        <v/>
      </c>
      <c r="U641" s="8"/>
      <c r="V641" s="2"/>
      <c r="W641" s="13" t="str">
        <f>IF(F641="","",IF(F641-VLOOKUP($A632,AWstandards,VLOOKUP(D641,Age,2,FALSE),FALSE)&lt;0,"","aw"))</f>
        <v/>
      </c>
    </row>
    <row r="642" spans="1:23" hidden="1" x14ac:dyDescent="0.25">
      <c r="A642" s="58"/>
      <c r="B642" s="33">
        <v>10</v>
      </c>
      <c r="C642" s="41" t="str">
        <f t="shared" si="149"/>
        <v/>
      </c>
      <c r="D642" s="41" t="str">
        <f>IF(A642="","",VLOOKUP($A632,IF(LEN(A642)=2,F15B,F15A),VLOOKUP(LEFT(A642,1),Fteams,7,FALSE),FALSE))</f>
        <v/>
      </c>
      <c r="E642" s="41" t="str">
        <f t="shared" si="150"/>
        <v/>
      </c>
      <c r="F642" s="59"/>
      <c r="G642" s="60">
        <v>2</v>
      </c>
      <c r="H642" s="24"/>
      <c r="I642" s="8" t="str">
        <f t="shared" si="151"/>
        <v/>
      </c>
      <c r="J642" s="8" t="str">
        <f t="shared" si="151"/>
        <v/>
      </c>
      <c r="K642" s="8" t="str">
        <f t="shared" si="151"/>
        <v/>
      </c>
      <c r="L642" s="8" t="str">
        <f t="shared" si="151"/>
        <v/>
      </c>
      <c r="M642" s="8" t="str">
        <f t="shared" si="151"/>
        <v/>
      </c>
      <c r="N642" s="8" t="str">
        <f t="shared" si="151"/>
        <v/>
      </c>
      <c r="O642" s="8" t="str">
        <f t="shared" si="151"/>
        <v/>
      </c>
      <c r="P642" s="8" t="str">
        <f t="shared" si="151"/>
        <v/>
      </c>
      <c r="Q642" s="8" t="str">
        <f t="shared" si="151"/>
        <v/>
      </c>
      <c r="R642" s="8" t="str">
        <f t="shared" si="151"/>
        <v/>
      </c>
      <c r="S642" s="8" t="str">
        <f t="shared" si="151"/>
        <v/>
      </c>
      <c r="T642" s="8" t="str">
        <f t="shared" si="151"/>
        <v/>
      </c>
      <c r="U642" s="8"/>
      <c r="V642" s="2"/>
      <c r="W642" s="13" t="str">
        <f>IF(F642="","",IF(F642-VLOOKUP($A632,AWstandards,VLOOKUP(D642,Age,2,FALSE),FALSE)&lt;0,"","aw"))</f>
        <v/>
      </c>
    </row>
    <row r="643" spans="1:23" hidden="1" x14ac:dyDescent="0.25">
      <c r="A643" s="58"/>
      <c r="B643" s="33">
        <v>11</v>
      </c>
      <c r="C643" s="41" t="str">
        <f t="shared" si="149"/>
        <v/>
      </c>
      <c r="D643" s="41" t="str">
        <f>IF(A643="","",VLOOKUP($A632,IF(LEN(A643)=2,F15B,F15A),VLOOKUP(LEFT(A643,1),Fteams,7,FALSE),FALSE))</f>
        <v/>
      </c>
      <c r="E643" s="41" t="str">
        <f t="shared" si="150"/>
        <v/>
      </c>
      <c r="F643" s="59"/>
      <c r="G643" s="60">
        <v>1</v>
      </c>
      <c r="H643" s="24"/>
      <c r="I643" s="8" t="str">
        <f t="shared" si="151"/>
        <v/>
      </c>
      <c r="J643" s="8" t="str">
        <f t="shared" si="151"/>
        <v/>
      </c>
      <c r="K643" s="8" t="str">
        <f t="shared" si="151"/>
        <v/>
      </c>
      <c r="L643" s="8" t="str">
        <f t="shared" si="151"/>
        <v/>
      </c>
      <c r="M643" s="8" t="str">
        <f t="shared" si="151"/>
        <v/>
      </c>
      <c r="N643" s="8" t="str">
        <f t="shared" si="151"/>
        <v/>
      </c>
      <c r="O643" s="8" t="str">
        <f t="shared" si="151"/>
        <v/>
      </c>
      <c r="P643" s="8" t="str">
        <f t="shared" si="151"/>
        <v/>
      </c>
      <c r="Q643" s="8" t="str">
        <f t="shared" si="151"/>
        <v/>
      </c>
      <c r="R643" s="8" t="str">
        <f t="shared" si="151"/>
        <v/>
      </c>
      <c r="S643" s="8" t="str">
        <f t="shared" si="151"/>
        <v/>
      </c>
      <c r="T643" s="8" t="str">
        <f t="shared" si="151"/>
        <v/>
      </c>
      <c r="U643" s="8"/>
      <c r="V643" s="2"/>
      <c r="W643" s="13" t="str">
        <f>IF(F643="","",IF(F643-VLOOKUP($A632,AWstandards,VLOOKUP(D643,Age,2,FALSE),FALSE)&lt;0,"","aw"))</f>
        <v/>
      </c>
    </row>
    <row r="644" spans="1:23" hidden="1" x14ac:dyDescent="0.25">
      <c r="A644" s="58"/>
      <c r="B644" s="33">
        <v>12</v>
      </c>
      <c r="C644" s="41" t="str">
        <f t="shared" si="149"/>
        <v/>
      </c>
      <c r="D644" s="41" t="str">
        <f>IF(A644="","",VLOOKUP($A632,IF(LEN(A644)=2,F15B,F15A),VLOOKUP(LEFT(A644,1),Fteams,7,FALSE),FALSE))</f>
        <v/>
      </c>
      <c r="E644" s="41" t="str">
        <f t="shared" si="150"/>
        <v/>
      </c>
      <c r="F644" s="59"/>
      <c r="G644" s="60">
        <f>IF(Dec!$G$2-11&lt;0,0,Dec!$G$2-11)</f>
        <v>0</v>
      </c>
      <c r="H644" s="24"/>
      <c r="I644" s="8" t="str">
        <f t="shared" si="151"/>
        <v/>
      </c>
      <c r="J644" s="8" t="str">
        <f t="shared" si="151"/>
        <v/>
      </c>
      <c r="K644" s="8" t="str">
        <f t="shared" si="151"/>
        <v/>
      </c>
      <c r="L644" s="8" t="str">
        <f t="shared" si="151"/>
        <v/>
      </c>
      <c r="M644" s="8" t="str">
        <f t="shared" si="151"/>
        <v/>
      </c>
      <c r="N644" s="8" t="str">
        <f t="shared" si="151"/>
        <v/>
      </c>
      <c r="O644" s="8" t="str">
        <f t="shared" si="151"/>
        <v/>
      </c>
      <c r="P644" s="8" t="str">
        <f t="shared" si="151"/>
        <v/>
      </c>
      <c r="Q644" s="8" t="str">
        <f t="shared" si="151"/>
        <v/>
      </c>
      <c r="R644" s="8" t="str">
        <f t="shared" si="151"/>
        <v/>
      </c>
      <c r="S644" s="8" t="str">
        <f t="shared" si="151"/>
        <v/>
      </c>
      <c r="T644" s="8" t="str">
        <f t="shared" si="151"/>
        <v/>
      </c>
      <c r="U644" s="8">
        <f>(Dec!$G$2+1)*Dec!$G$2/2-SUM(I633:T644)</f>
        <v>21</v>
      </c>
      <c r="V644" s="2"/>
      <c r="W644" s="13" t="str">
        <f>IF(F644="","",IF(F644-VLOOKUP($A632,AWstandards,VLOOKUP(D644,Age,2,FALSE),FALSE)&lt;0,"","aw"))</f>
        <v/>
      </c>
    </row>
    <row r="645" spans="1:23" ht="13" x14ac:dyDescent="0.3">
      <c r="A645" s="15" t="s">
        <v>3</v>
      </c>
      <c r="B645" s="29"/>
      <c r="C645" s="42" t="s">
        <v>78</v>
      </c>
      <c r="D645" s="4"/>
      <c r="E645" s="13"/>
      <c r="F645" s="19"/>
      <c r="G645" s="27"/>
      <c r="H645" s="24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2" t="s">
        <v>16</v>
      </c>
      <c r="W645" s="2"/>
    </row>
    <row r="646" spans="1:23" x14ac:dyDescent="0.25">
      <c r="A646" s="58" t="s">
        <v>484</v>
      </c>
      <c r="B646" s="33">
        <v>1</v>
      </c>
      <c r="C646" s="41" t="str">
        <f t="shared" ref="C646:C657" si="152">IF(A646="","",VLOOKUP($A$645,IF(LEN(A646)=2,F15B,F15A),VLOOKUP(LEFT(A646,1),Fteams,6,FALSE),FALSE))</f>
        <v>Eva-Betsy Taylor</v>
      </c>
      <c r="D646" s="41">
        <f>IF(A646="","",VLOOKUP($A645,IF(LEN(A646)=2,F15B,F15A),VLOOKUP(LEFT(A646,1),Fteams,7,FALSE),FALSE))</f>
        <v>0</v>
      </c>
      <c r="E646" s="41" t="str">
        <f t="shared" ref="E646:E657" si="153">IF(A646="","",VLOOKUP(LEFT(A646,1),Fteams,2,FALSE))</f>
        <v>Worthing</v>
      </c>
      <c r="F646" s="59" t="s">
        <v>691</v>
      </c>
      <c r="G646" s="60">
        <v>11</v>
      </c>
      <c r="H646" s="24"/>
      <c r="I646" s="8" t="str">
        <f t="shared" ref="I646:T657" si="154">IF($A646="","",IF(LEFT($A646,1)=I$19,$G646,""))</f>
        <v/>
      </c>
      <c r="J646" s="8" t="str">
        <f t="shared" si="154"/>
        <v/>
      </c>
      <c r="K646" s="8" t="str">
        <f t="shared" si="154"/>
        <v/>
      </c>
      <c r="L646" s="8" t="str">
        <f t="shared" si="154"/>
        <v/>
      </c>
      <c r="M646" s="8" t="str">
        <f t="shared" si="154"/>
        <v/>
      </c>
      <c r="N646" s="8" t="str">
        <f t="shared" si="154"/>
        <v/>
      </c>
      <c r="O646" s="8" t="str">
        <f t="shared" si="154"/>
        <v/>
      </c>
      <c r="P646" s="8">
        <f t="shared" si="154"/>
        <v>11</v>
      </c>
      <c r="Q646" s="8" t="str">
        <f t="shared" si="154"/>
        <v/>
      </c>
      <c r="R646" s="8" t="str">
        <f t="shared" si="154"/>
        <v/>
      </c>
      <c r="S646" s="8" t="str">
        <f t="shared" si="154"/>
        <v/>
      </c>
      <c r="T646" s="8" t="str">
        <f t="shared" si="154"/>
        <v/>
      </c>
      <c r="U646" s="8"/>
      <c r="V646" s="2"/>
      <c r="W646" s="13" t="e">
        <f>IF(F646="","",IF(F646-VLOOKUP($A645,AWstandards,VLOOKUP(D646,Age,2,FALSE),FALSE)&lt;0,"","aw"))</f>
        <v>#N/A</v>
      </c>
    </row>
    <row r="647" spans="1:23" x14ac:dyDescent="0.25">
      <c r="A647" s="58" t="s">
        <v>432</v>
      </c>
      <c r="B647" s="33">
        <v>2</v>
      </c>
      <c r="C647" s="41" t="str">
        <f t="shared" si="152"/>
        <v>Adanna Anah</v>
      </c>
      <c r="D647" s="41">
        <f>IF(A647="","",VLOOKUP($A645,IF(LEN(A647)=2,F15B,F15A),VLOOKUP(LEFT(A647,1),Fteams,7,FALSE),FALSE))</f>
        <v>0</v>
      </c>
      <c r="E647" s="41" t="str">
        <f t="shared" si="153"/>
        <v>Crawley</v>
      </c>
      <c r="F647" s="59" t="s">
        <v>692</v>
      </c>
      <c r="G647" s="60">
        <v>10</v>
      </c>
      <c r="H647" s="24"/>
      <c r="I647" s="8" t="str">
        <f t="shared" si="154"/>
        <v/>
      </c>
      <c r="J647" s="8" t="str">
        <f t="shared" si="154"/>
        <v/>
      </c>
      <c r="K647" s="8">
        <f t="shared" si="154"/>
        <v>10</v>
      </c>
      <c r="L647" s="8" t="str">
        <f t="shared" si="154"/>
        <v/>
      </c>
      <c r="M647" s="8" t="str">
        <f t="shared" si="154"/>
        <v/>
      </c>
      <c r="N647" s="8" t="str">
        <f t="shared" si="154"/>
        <v/>
      </c>
      <c r="O647" s="8" t="str">
        <f t="shared" si="154"/>
        <v/>
      </c>
      <c r="P647" s="8" t="str">
        <f t="shared" si="154"/>
        <v/>
      </c>
      <c r="Q647" s="8" t="str">
        <f t="shared" si="154"/>
        <v/>
      </c>
      <c r="R647" s="8" t="str">
        <f t="shared" si="154"/>
        <v/>
      </c>
      <c r="S647" s="8" t="str">
        <f t="shared" si="154"/>
        <v/>
      </c>
      <c r="T647" s="8" t="str">
        <f t="shared" si="154"/>
        <v/>
      </c>
      <c r="U647" s="8"/>
      <c r="V647" s="2"/>
      <c r="W647" s="13" t="e">
        <f>IF(F647="","",IF(F647-VLOOKUP($A645,AWstandards,VLOOKUP(D647,Age,2,FALSE),FALSE)&lt;0,"","aw"))</f>
        <v>#N/A</v>
      </c>
    </row>
    <row r="648" spans="1:23" x14ac:dyDescent="0.25">
      <c r="A648" s="58" t="s">
        <v>441</v>
      </c>
      <c r="B648" s="33">
        <v>3</v>
      </c>
      <c r="C648" s="41" t="str">
        <f t="shared" si="152"/>
        <v>Gracie Fox</v>
      </c>
      <c r="D648" s="41">
        <f>IF(A648="","",VLOOKUP($A645,IF(LEN(A648)=2,F15B,F15A),VLOOKUP(LEFT(A648,1),Fteams,7,FALSE),FALSE))</f>
        <v>0</v>
      </c>
      <c r="E648" s="41" t="str">
        <f t="shared" si="153"/>
        <v>Brighton &amp; Hove</v>
      </c>
      <c r="F648" s="59" t="s">
        <v>693</v>
      </c>
      <c r="G648" s="60">
        <v>9</v>
      </c>
      <c r="H648" s="24"/>
      <c r="I648" s="8" t="str">
        <f t="shared" si="154"/>
        <v/>
      </c>
      <c r="J648" s="8">
        <f t="shared" si="154"/>
        <v>9</v>
      </c>
      <c r="K648" s="8" t="str">
        <f t="shared" si="154"/>
        <v/>
      </c>
      <c r="L648" s="8" t="str">
        <f t="shared" si="154"/>
        <v/>
      </c>
      <c r="M648" s="8" t="str">
        <f t="shared" si="154"/>
        <v/>
      </c>
      <c r="N648" s="8" t="str">
        <f t="shared" si="154"/>
        <v/>
      </c>
      <c r="O648" s="8" t="str">
        <f t="shared" si="154"/>
        <v/>
      </c>
      <c r="P648" s="8" t="str">
        <f t="shared" si="154"/>
        <v/>
      </c>
      <c r="Q648" s="8" t="str">
        <f t="shared" si="154"/>
        <v/>
      </c>
      <c r="R648" s="8" t="str">
        <f t="shared" si="154"/>
        <v/>
      </c>
      <c r="S648" s="8" t="str">
        <f t="shared" si="154"/>
        <v/>
      </c>
      <c r="T648" s="8" t="str">
        <f t="shared" si="154"/>
        <v/>
      </c>
      <c r="U648" s="8"/>
      <c r="V648" s="2"/>
      <c r="W648" s="13" t="e">
        <f>IF(F648="","",IF(F648-VLOOKUP($A645,AWstandards,VLOOKUP(D648,Age,2,FALSE),FALSE)&lt;0,"","aw"))</f>
        <v>#N/A</v>
      </c>
    </row>
    <row r="649" spans="1:23" x14ac:dyDescent="0.25">
      <c r="A649" s="58" t="s">
        <v>470</v>
      </c>
      <c r="B649" s="33">
        <v>4</v>
      </c>
      <c r="C649" s="41" t="str">
        <f t="shared" si="152"/>
        <v>Oliwia Zietal</v>
      </c>
      <c r="D649" s="41">
        <f>IF(A649="","",VLOOKUP($A645,IF(LEN(A649)=2,F15B,F15A),VLOOKUP(LEFT(A649,1),Fteams,7,FALSE),FALSE))</f>
        <v>0</v>
      </c>
      <c r="E649" s="41" t="str">
        <f t="shared" si="153"/>
        <v>Eastbourne</v>
      </c>
      <c r="F649" s="59" t="s">
        <v>694</v>
      </c>
      <c r="G649" s="60">
        <v>8</v>
      </c>
      <c r="H649" s="24"/>
      <c r="I649" s="8" t="str">
        <f t="shared" si="154"/>
        <v/>
      </c>
      <c r="J649" s="8" t="str">
        <f t="shared" si="154"/>
        <v/>
      </c>
      <c r="K649" s="8" t="str">
        <f t="shared" si="154"/>
        <v/>
      </c>
      <c r="L649" s="8" t="str">
        <f t="shared" si="154"/>
        <v/>
      </c>
      <c r="M649" s="8">
        <f t="shared" si="154"/>
        <v>8</v>
      </c>
      <c r="N649" s="8" t="str">
        <f t="shared" si="154"/>
        <v/>
      </c>
      <c r="O649" s="8" t="str">
        <f t="shared" si="154"/>
        <v/>
      </c>
      <c r="P649" s="8" t="str">
        <f t="shared" si="154"/>
        <v/>
      </c>
      <c r="Q649" s="8" t="str">
        <f t="shared" si="154"/>
        <v/>
      </c>
      <c r="R649" s="8" t="str">
        <f t="shared" si="154"/>
        <v/>
      </c>
      <c r="S649" s="8" t="str">
        <f t="shared" si="154"/>
        <v/>
      </c>
      <c r="T649" s="8" t="str">
        <f t="shared" si="154"/>
        <v/>
      </c>
      <c r="U649" s="8"/>
      <c r="V649" s="2"/>
      <c r="W649" s="13" t="e">
        <f>IF(F649="","",IF(F649-VLOOKUP($A645,AWstandards,VLOOKUP(D649,Age,2,FALSE),FALSE)&lt;0,"","aw"))</f>
        <v>#N/A</v>
      </c>
    </row>
    <row r="650" spans="1:23" x14ac:dyDescent="0.25">
      <c r="A650" s="58" t="s">
        <v>458</v>
      </c>
      <c r="B650" s="33">
        <v>5</v>
      </c>
      <c r="C650" s="41" t="str">
        <f t="shared" si="152"/>
        <v>Grace Bleach</v>
      </c>
      <c r="D650" s="41">
        <f>IF(A650="","",VLOOKUP($A645,IF(LEN(A650)=2,F15B,F15A),VLOOKUP(LEFT(A650,1),Fteams,7,FALSE),FALSE))</f>
        <v>0</v>
      </c>
      <c r="E650" s="41" t="str">
        <f t="shared" si="153"/>
        <v>East Grinstead</v>
      </c>
      <c r="F650" s="59" t="s">
        <v>695</v>
      </c>
      <c r="G650" s="60">
        <v>7</v>
      </c>
      <c r="H650" s="24"/>
      <c r="I650" s="8" t="str">
        <f t="shared" si="154"/>
        <v/>
      </c>
      <c r="J650" s="8" t="str">
        <f t="shared" si="154"/>
        <v/>
      </c>
      <c r="K650" s="8" t="str">
        <f t="shared" si="154"/>
        <v/>
      </c>
      <c r="L650" s="8" t="str">
        <f t="shared" si="154"/>
        <v/>
      </c>
      <c r="M650" s="8" t="str">
        <f t="shared" si="154"/>
        <v/>
      </c>
      <c r="N650" s="8" t="str">
        <f t="shared" si="154"/>
        <v/>
      </c>
      <c r="O650" s="8" t="str">
        <f t="shared" si="154"/>
        <v/>
      </c>
      <c r="P650" s="8" t="str">
        <f t="shared" si="154"/>
        <v/>
      </c>
      <c r="Q650" s="8" t="str">
        <f t="shared" si="154"/>
        <v/>
      </c>
      <c r="R650" s="8">
        <f t="shared" si="154"/>
        <v>7</v>
      </c>
      <c r="S650" s="8" t="str">
        <f t="shared" si="154"/>
        <v/>
      </c>
      <c r="T650" s="8" t="str">
        <f t="shared" si="154"/>
        <v/>
      </c>
      <c r="U650" s="8"/>
      <c r="V650" s="2"/>
      <c r="W650" s="13" t="e">
        <f>IF(F650="","",IF(F650-VLOOKUP($A645,AWstandards,VLOOKUP(D650,Age,2,FALSE),FALSE)&lt;0,"","aw"))</f>
        <v>#N/A</v>
      </c>
    </row>
    <row r="651" spans="1:23" x14ac:dyDescent="0.25">
      <c r="A651" s="58" t="s">
        <v>434</v>
      </c>
      <c r="B651" s="33">
        <v>6</v>
      </c>
      <c r="C651" s="41" t="str">
        <f t="shared" si="152"/>
        <v>Mia Hollands</v>
      </c>
      <c r="D651" s="41">
        <f>IF(A651="","",VLOOKUP($A645,IF(LEN(A651)=2,F15B,F15A),VLOOKUP(LEFT(A651,1),Fteams,7,FALSE),FALSE))</f>
        <v>0</v>
      </c>
      <c r="E651" s="41" t="str">
        <f t="shared" si="153"/>
        <v>Chichester</v>
      </c>
      <c r="F651" s="59" t="s">
        <v>696</v>
      </c>
      <c r="G651" s="60">
        <v>6</v>
      </c>
      <c r="H651" s="24"/>
      <c r="I651" s="8" t="str">
        <f t="shared" si="154"/>
        <v/>
      </c>
      <c r="J651" s="8" t="str">
        <f t="shared" si="154"/>
        <v/>
      </c>
      <c r="K651" s="8" t="str">
        <f t="shared" si="154"/>
        <v/>
      </c>
      <c r="L651" s="8">
        <f t="shared" si="154"/>
        <v>6</v>
      </c>
      <c r="M651" s="8" t="str">
        <f t="shared" si="154"/>
        <v/>
      </c>
      <c r="N651" s="8" t="str">
        <f t="shared" si="154"/>
        <v/>
      </c>
      <c r="O651" s="8" t="str">
        <f t="shared" si="154"/>
        <v/>
      </c>
      <c r="P651" s="8" t="str">
        <f t="shared" si="154"/>
        <v/>
      </c>
      <c r="Q651" s="8" t="str">
        <f t="shared" si="154"/>
        <v/>
      </c>
      <c r="R651" s="8" t="str">
        <f t="shared" si="154"/>
        <v/>
      </c>
      <c r="S651" s="8" t="str">
        <f t="shared" si="154"/>
        <v/>
      </c>
      <c r="T651" s="8" t="str">
        <f t="shared" si="154"/>
        <v/>
      </c>
      <c r="U651" s="8"/>
      <c r="V651" s="2"/>
      <c r="W651" s="13" t="e">
        <f>IF(F651="","",IF(F651-VLOOKUP($A645,AWstandards,VLOOKUP(D651,Age,2,FALSE),FALSE)&lt;0,"","aw"))</f>
        <v>#N/A</v>
      </c>
    </row>
    <row r="652" spans="1:23" x14ac:dyDescent="0.25">
      <c r="A652" s="58" t="s">
        <v>467</v>
      </c>
      <c r="B652" s="33">
        <v>7</v>
      </c>
      <c r="C652" s="41" t="str">
        <f t="shared" si="152"/>
        <v>Arwen Kean</v>
      </c>
      <c r="D652" s="41">
        <f>IF(A652="","",VLOOKUP($A645,IF(LEN(A652)=2,F15B,F15A),VLOOKUP(LEFT(A652,1),Fteams,7,FALSE),FALSE))</f>
        <v>0</v>
      </c>
      <c r="E652" s="41" t="str">
        <f t="shared" si="153"/>
        <v>Haywards Heath</v>
      </c>
      <c r="F652" s="59" t="s">
        <v>511</v>
      </c>
      <c r="G652" s="60">
        <v>5</v>
      </c>
      <c r="H652" s="24"/>
      <c r="I652" s="8" t="str">
        <f t="shared" si="154"/>
        <v/>
      </c>
      <c r="J652" s="8" t="str">
        <f t="shared" si="154"/>
        <v/>
      </c>
      <c r="K652" s="8" t="str">
        <f t="shared" si="154"/>
        <v/>
      </c>
      <c r="L652" s="8" t="str">
        <f t="shared" si="154"/>
        <v/>
      </c>
      <c r="M652" s="8" t="str">
        <f t="shared" si="154"/>
        <v/>
      </c>
      <c r="N652" s="8" t="str">
        <f t="shared" si="154"/>
        <v/>
      </c>
      <c r="O652" s="8" t="str">
        <f t="shared" si="154"/>
        <v/>
      </c>
      <c r="P652" s="8" t="str">
        <f t="shared" si="154"/>
        <v/>
      </c>
      <c r="Q652" s="8">
        <f t="shared" si="154"/>
        <v>5</v>
      </c>
      <c r="R652" s="8" t="str">
        <f t="shared" si="154"/>
        <v/>
      </c>
      <c r="S652" s="8" t="str">
        <f t="shared" si="154"/>
        <v/>
      </c>
      <c r="T652" s="8" t="str">
        <f t="shared" si="154"/>
        <v/>
      </c>
      <c r="U652" s="8"/>
      <c r="V652" s="2"/>
      <c r="W652" s="13" t="e">
        <f>IF(F652="","",IF(F652-VLOOKUP($A645,AWstandards,VLOOKUP(D652,Age,2,FALSE),FALSE)&lt;0,"","aw"))</f>
        <v>#N/A</v>
      </c>
    </row>
    <row r="653" spans="1:23" x14ac:dyDescent="0.25">
      <c r="A653" s="58" t="s">
        <v>440</v>
      </c>
      <c r="B653" s="33">
        <v>8</v>
      </c>
      <c r="C653" s="41" t="str">
        <f t="shared" si="152"/>
        <v>Anna Westbury</v>
      </c>
      <c r="D653" s="41">
        <f>IF(A653="","",VLOOKUP($A645,IF(LEN(A653)=2,F15B,F15A),VLOOKUP(LEFT(A653,1),Fteams,7,FALSE),FALSE))</f>
        <v>0</v>
      </c>
      <c r="E653" s="41" t="str">
        <f t="shared" si="153"/>
        <v>Lewes</v>
      </c>
      <c r="F653" s="59" t="s">
        <v>697</v>
      </c>
      <c r="G653" s="60">
        <v>4</v>
      </c>
      <c r="H653" s="24"/>
      <c r="I653" s="8" t="str">
        <f t="shared" si="154"/>
        <v/>
      </c>
      <c r="J653" s="8" t="str">
        <f t="shared" si="154"/>
        <v/>
      </c>
      <c r="K653" s="8" t="str">
        <f t="shared" si="154"/>
        <v/>
      </c>
      <c r="L653" s="8" t="str">
        <f t="shared" si="154"/>
        <v/>
      </c>
      <c r="M653" s="8" t="str">
        <f t="shared" si="154"/>
        <v/>
      </c>
      <c r="N653" s="8" t="str">
        <f t="shared" si="154"/>
        <v/>
      </c>
      <c r="O653" s="8">
        <f t="shared" si="154"/>
        <v>4</v>
      </c>
      <c r="P653" s="8" t="str">
        <f t="shared" si="154"/>
        <v/>
      </c>
      <c r="Q653" s="8" t="str">
        <f t="shared" si="154"/>
        <v/>
      </c>
      <c r="R653" s="8" t="str">
        <f t="shared" si="154"/>
        <v/>
      </c>
      <c r="S653" s="8" t="str">
        <f t="shared" si="154"/>
        <v/>
      </c>
      <c r="T653" s="8" t="str">
        <f t="shared" si="154"/>
        <v/>
      </c>
      <c r="U653" s="8"/>
      <c r="V653" s="2"/>
      <c r="W653" s="13" t="e">
        <f>IF(F653="","",IF(F653-VLOOKUP($A645,AWstandards,VLOOKUP(D653,Age,2,FALSE),FALSE)&lt;0,"","aw"))</f>
        <v>#N/A</v>
      </c>
    </row>
    <row r="654" spans="1:23" hidden="1" x14ac:dyDescent="0.25">
      <c r="A654" s="58"/>
      <c r="B654" s="33">
        <v>9</v>
      </c>
      <c r="C654" s="41" t="str">
        <f t="shared" si="152"/>
        <v/>
      </c>
      <c r="D654" s="41" t="str">
        <f>IF(A654="","",VLOOKUP($A645,IF(LEN(A654)=2,F15B,F15A),VLOOKUP(LEFT(A654,1),Fteams,7,FALSE),FALSE))</f>
        <v/>
      </c>
      <c r="E654" s="41" t="str">
        <f t="shared" si="153"/>
        <v/>
      </c>
      <c r="F654" s="59"/>
      <c r="G654" s="60">
        <v>3</v>
      </c>
      <c r="H654" s="24"/>
      <c r="I654" s="8" t="str">
        <f t="shared" si="154"/>
        <v/>
      </c>
      <c r="J654" s="8" t="str">
        <f t="shared" si="154"/>
        <v/>
      </c>
      <c r="K654" s="8" t="str">
        <f t="shared" si="154"/>
        <v/>
      </c>
      <c r="L654" s="8" t="str">
        <f t="shared" si="154"/>
        <v/>
      </c>
      <c r="M654" s="8" t="str">
        <f t="shared" si="154"/>
        <v/>
      </c>
      <c r="N654" s="8" t="str">
        <f t="shared" si="154"/>
        <v/>
      </c>
      <c r="O654" s="8" t="str">
        <f t="shared" si="154"/>
        <v/>
      </c>
      <c r="P654" s="8" t="str">
        <f t="shared" si="154"/>
        <v/>
      </c>
      <c r="Q654" s="8" t="str">
        <f t="shared" si="154"/>
        <v/>
      </c>
      <c r="R654" s="8" t="str">
        <f t="shared" si="154"/>
        <v/>
      </c>
      <c r="S654" s="8" t="str">
        <f t="shared" si="154"/>
        <v/>
      </c>
      <c r="T654" s="8" t="str">
        <f t="shared" si="154"/>
        <v/>
      </c>
      <c r="U654" s="8"/>
      <c r="V654" s="2"/>
      <c r="W654" s="13" t="str">
        <f>IF(F654="","",IF(F654-VLOOKUP($A645,AWstandards,VLOOKUP(D654,Age,2,FALSE),FALSE)&lt;0,"","aw"))</f>
        <v/>
      </c>
    </row>
    <row r="655" spans="1:23" hidden="1" x14ac:dyDescent="0.25">
      <c r="A655" s="58"/>
      <c r="B655" s="33">
        <v>10</v>
      </c>
      <c r="C655" s="41" t="str">
        <f t="shared" si="152"/>
        <v/>
      </c>
      <c r="D655" s="41" t="str">
        <f>IF(A655="","",VLOOKUP($A645,IF(LEN(A655)=2,F15B,F15A),VLOOKUP(LEFT(A655,1),Fteams,7,FALSE),FALSE))</f>
        <v/>
      </c>
      <c r="E655" s="41" t="str">
        <f t="shared" si="153"/>
        <v/>
      </c>
      <c r="F655" s="59"/>
      <c r="G655" s="60">
        <v>2</v>
      </c>
      <c r="H655" s="24"/>
      <c r="I655" s="8" t="str">
        <f t="shared" si="154"/>
        <v/>
      </c>
      <c r="J655" s="8" t="str">
        <f t="shared" si="154"/>
        <v/>
      </c>
      <c r="K655" s="8" t="str">
        <f t="shared" si="154"/>
        <v/>
      </c>
      <c r="L655" s="8" t="str">
        <f t="shared" si="154"/>
        <v/>
      </c>
      <c r="M655" s="8" t="str">
        <f t="shared" si="154"/>
        <v/>
      </c>
      <c r="N655" s="8" t="str">
        <f t="shared" si="154"/>
        <v/>
      </c>
      <c r="O655" s="8" t="str">
        <f t="shared" si="154"/>
        <v/>
      </c>
      <c r="P655" s="8" t="str">
        <f t="shared" si="154"/>
        <v/>
      </c>
      <c r="Q655" s="8" t="str">
        <f t="shared" si="154"/>
        <v/>
      </c>
      <c r="R655" s="8" t="str">
        <f t="shared" si="154"/>
        <v/>
      </c>
      <c r="S655" s="8" t="str">
        <f t="shared" si="154"/>
        <v/>
      </c>
      <c r="T655" s="8" t="str">
        <f t="shared" si="154"/>
        <v/>
      </c>
      <c r="U655" s="8"/>
      <c r="V655" s="2"/>
      <c r="W655" s="13" t="str">
        <f>IF(F655="","",IF(F655-VLOOKUP($A645,AWstandards,VLOOKUP(D655,Age,2,FALSE),FALSE)&lt;0,"","aw"))</f>
        <v/>
      </c>
    </row>
    <row r="656" spans="1:23" hidden="1" x14ac:dyDescent="0.25">
      <c r="A656" s="58"/>
      <c r="B656" s="33">
        <v>11</v>
      </c>
      <c r="C656" s="41" t="str">
        <f t="shared" si="152"/>
        <v/>
      </c>
      <c r="D656" s="41" t="str">
        <f>IF(A656="","",VLOOKUP($A645,IF(LEN(A656)=2,F15B,F15A),VLOOKUP(LEFT(A656,1),Fteams,7,FALSE),FALSE))</f>
        <v/>
      </c>
      <c r="E656" s="41" t="str">
        <f t="shared" si="153"/>
        <v/>
      </c>
      <c r="F656" s="59"/>
      <c r="G656" s="60">
        <v>1</v>
      </c>
      <c r="H656" s="24"/>
      <c r="I656" s="8" t="str">
        <f t="shared" si="154"/>
        <v/>
      </c>
      <c r="J656" s="8" t="str">
        <f t="shared" si="154"/>
        <v/>
      </c>
      <c r="K656" s="8" t="str">
        <f t="shared" si="154"/>
        <v/>
      </c>
      <c r="L656" s="8" t="str">
        <f t="shared" si="154"/>
        <v/>
      </c>
      <c r="M656" s="8" t="str">
        <f t="shared" si="154"/>
        <v/>
      </c>
      <c r="N656" s="8" t="str">
        <f t="shared" si="154"/>
        <v/>
      </c>
      <c r="O656" s="8" t="str">
        <f t="shared" si="154"/>
        <v/>
      </c>
      <c r="P656" s="8" t="str">
        <f t="shared" si="154"/>
        <v/>
      </c>
      <c r="Q656" s="8" t="str">
        <f t="shared" si="154"/>
        <v/>
      </c>
      <c r="R656" s="8" t="str">
        <f t="shared" si="154"/>
        <v/>
      </c>
      <c r="S656" s="8" t="str">
        <f t="shared" si="154"/>
        <v/>
      </c>
      <c r="T656" s="8" t="str">
        <f t="shared" si="154"/>
        <v/>
      </c>
      <c r="U656" s="8"/>
      <c r="V656" s="2"/>
      <c r="W656" s="13" t="str">
        <f>IF(F656="","",IF(F656-VLOOKUP($A645,AWstandards,VLOOKUP(D656,Age,2,FALSE),FALSE)&lt;0,"","aw"))</f>
        <v/>
      </c>
    </row>
    <row r="657" spans="1:23" hidden="1" x14ac:dyDescent="0.25">
      <c r="A657" s="58"/>
      <c r="B657" s="33">
        <v>12</v>
      </c>
      <c r="C657" s="41" t="str">
        <f t="shared" si="152"/>
        <v/>
      </c>
      <c r="D657" s="41" t="str">
        <f>IF(A657="","",VLOOKUP($A645,IF(LEN(A657)=2,F15B,F15A),VLOOKUP(LEFT(A657,1),Fteams,7,FALSE),FALSE))</f>
        <v/>
      </c>
      <c r="E657" s="41" t="str">
        <f t="shared" si="153"/>
        <v/>
      </c>
      <c r="F657" s="59"/>
      <c r="G657" s="60">
        <f>IF(Dec!$G$2-11&lt;0,0,Dec!$G$2-11)</f>
        <v>0</v>
      </c>
      <c r="H657" s="24"/>
      <c r="I657" s="8" t="str">
        <f t="shared" si="154"/>
        <v/>
      </c>
      <c r="J657" s="8" t="str">
        <f t="shared" si="154"/>
        <v/>
      </c>
      <c r="K657" s="8" t="str">
        <f t="shared" si="154"/>
        <v/>
      </c>
      <c r="L657" s="8" t="str">
        <f t="shared" si="154"/>
        <v/>
      </c>
      <c r="M657" s="8" t="str">
        <f t="shared" si="154"/>
        <v/>
      </c>
      <c r="N657" s="8" t="str">
        <f t="shared" si="154"/>
        <v/>
      </c>
      <c r="O657" s="8" t="str">
        <f t="shared" si="154"/>
        <v/>
      </c>
      <c r="P657" s="8" t="str">
        <f t="shared" si="154"/>
        <v/>
      </c>
      <c r="Q657" s="8" t="str">
        <f t="shared" si="154"/>
        <v/>
      </c>
      <c r="R657" s="8" t="str">
        <f t="shared" si="154"/>
        <v/>
      </c>
      <c r="S657" s="8" t="str">
        <f t="shared" si="154"/>
        <v/>
      </c>
      <c r="T657" s="8" t="str">
        <f t="shared" si="154"/>
        <v/>
      </c>
      <c r="U657" s="8">
        <f>(Dec!$G$2+1)*Dec!$G$2/2-SUM(I646:T657)</f>
        <v>6</v>
      </c>
      <c r="V657" s="2"/>
      <c r="W657" s="13" t="str">
        <f>IF(F657="","",IF(F657-VLOOKUP($A645,AWstandards,VLOOKUP(D657,Age,2,FALSE),FALSE)&lt;0,"","aw"))</f>
        <v/>
      </c>
    </row>
    <row r="658" spans="1:23" ht="13" x14ac:dyDescent="0.3">
      <c r="A658" s="15" t="s">
        <v>3</v>
      </c>
      <c r="B658" s="29"/>
      <c r="C658" s="42" t="s">
        <v>79</v>
      </c>
      <c r="D658" s="4"/>
      <c r="E658" s="13"/>
      <c r="F658" s="19"/>
      <c r="G658" s="27"/>
      <c r="H658" s="24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2" t="s">
        <v>17</v>
      </c>
      <c r="W658" s="2"/>
    </row>
    <row r="659" spans="1:23" x14ac:dyDescent="0.25">
      <c r="A659" s="58" t="s">
        <v>495</v>
      </c>
      <c r="B659" s="33">
        <v>1</v>
      </c>
      <c r="C659" s="41" t="str">
        <f t="shared" ref="C659:C670" si="155">IF(A659="","",VLOOKUP($A$658,IF(LEN(A659)=2,F15B,F15A),VLOOKUP(LEFT(A659,1),Fteams,6,FALSE),FALSE))</f>
        <v>Piper Kelly</v>
      </c>
      <c r="D659" s="41">
        <f>IF(A659="","",VLOOKUP($A658,IF(LEN(A659)=2,F15B,F15A),VLOOKUP(LEFT(A659,1),Fteams,7,FALSE),FALSE))</f>
        <v>0</v>
      </c>
      <c r="E659" s="41" t="str">
        <f t="shared" ref="E659:E670" si="156">IF(A659="","",VLOOKUP(LEFT(A659,1),Fteams,2,FALSE))</f>
        <v>Worthing</v>
      </c>
      <c r="F659" s="59" t="s">
        <v>762</v>
      </c>
      <c r="G659" s="60">
        <v>11</v>
      </c>
      <c r="H659" s="24"/>
      <c r="I659" s="8" t="str">
        <f t="shared" ref="I659:T674" si="157">IF($A659="","",IF(LEFT($A659,1)=I$19,$G659,""))</f>
        <v/>
      </c>
      <c r="J659" s="8" t="str">
        <f t="shared" si="157"/>
        <v/>
      </c>
      <c r="K659" s="8" t="str">
        <f t="shared" si="157"/>
        <v/>
      </c>
      <c r="L659" s="8" t="str">
        <f t="shared" si="157"/>
        <v/>
      </c>
      <c r="M659" s="8" t="str">
        <f t="shared" si="157"/>
        <v/>
      </c>
      <c r="N659" s="8" t="str">
        <f t="shared" si="157"/>
        <v/>
      </c>
      <c r="O659" s="8" t="str">
        <f t="shared" si="157"/>
        <v/>
      </c>
      <c r="P659" s="8">
        <f t="shared" si="157"/>
        <v>11</v>
      </c>
      <c r="Q659" s="8" t="str">
        <f t="shared" si="157"/>
        <v/>
      </c>
      <c r="R659" s="8" t="str">
        <f t="shared" si="157"/>
        <v/>
      </c>
      <c r="S659" s="8" t="str">
        <f t="shared" si="157"/>
        <v/>
      </c>
      <c r="T659" s="8" t="str">
        <f t="shared" si="157"/>
        <v/>
      </c>
      <c r="U659" s="8"/>
      <c r="V659" s="2"/>
      <c r="W659" s="13" t="e">
        <f>IF(F659="","",IF(F659-VLOOKUP($A658,AWstandards,VLOOKUP(D659,Age,2,FALSE),FALSE)&lt;0,"","aw"))</f>
        <v>#N/A</v>
      </c>
    </row>
    <row r="660" spans="1:23" x14ac:dyDescent="0.25">
      <c r="A660" s="58" t="s">
        <v>435</v>
      </c>
      <c r="B660" s="33">
        <v>2</v>
      </c>
      <c r="C660" s="41" t="str">
        <f t="shared" si="155"/>
        <v>Bethanie Gould</v>
      </c>
      <c r="D660" s="41">
        <f>IF(A660="","",VLOOKUP($A658,IF(LEN(A660)=2,F15B,F15A),VLOOKUP(LEFT(A660,1),Fteams,7,FALSE),FALSE))</f>
        <v>0</v>
      </c>
      <c r="E660" s="41" t="str">
        <f t="shared" si="156"/>
        <v>Crawley</v>
      </c>
      <c r="F660" s="59" t="s">
        <v>763</v>
      </c>
      <c r="G660" s="60">
        <v>10</v>
      </c>
      <c r="H660" s="24"/>
      <c r="I660" s="8" t="str">
        <f t="shared" si="157"/>
        <v/>
      </c>
      <c r="J660" s="8" t="str">
        <f t="shared" si="157"/>
        <v/>
      </c>
      <c r="K660" s="8">
        <f t="shared" si="157"/>
        <v>10</v>
      </c>
      <c r="L660" s="8" t="str">
        <f t="shared" si="157"/>
        <v/>
      </c>
      <c r="M660" s="8" t="str">
        <f t="shared" si="157"/>
        <v/>
      </c>
      <c r="N660" s="8" t="str">
        <f t="shared" si="157"/>
        <v/>
      </c>
      <c r="O660" s="8" t="str">
        <f t="shared" si="157"/>
        <v/>
      </c>
      <c r="P660" s="8" t="str">
        <f t="shared" si="157"/>
        <v/>
      </c>
      <c r="Q660" s="8" t="str">
        <f t="shared" si="157"/>
        <v/>
      </c>
      <c r="R660" s="8" t="str">
        <f t="shared" si="157"/>
        <v/>
      </c>
      <c r="S660" s="8" t="str">
        <f t="shared" si="157"/>
        <v/>
      </c>
      <c r="T660" s="8" t="str">
        <f t="shared" si="157"/>
        <v/>
      </c>
      <c r="U660" s="8"/>
      <c r="V660" s="2"/>
      <c r="W660" s="13" t="e">
        <f>IF(F660="","",IF(F660-VLOOKUP($A658,AWstandards,VLOOKUP(D660,Age,2,FALSE),FALSE)&lt;0,"","aw"))</f>
        <v>#N/A</v>
      </c>
    </row>
    <row r="661" spans="1:23" x14ac:dyDescent="0.25">
      <c r="A661" s="58" t="s">
        <v>433</v>
      </c>
      <c r="B661" s="33">
        <v>3</v>
      </c>
      <c r="C661" s="41" t="str">
        <f t="shared" si="155"/>
        <v>Alicia Stone</v>
      </c>
      <c r="D661" s="41">
        <f>IF(A661="","",VLOOKUP($A658,IF(LEN(A661)=2,F15B,F15A),VLOOKUP(LEFT(A661,1),Fteams,7,FALSE),FALSE))</f>
        <v>0</v>
      </c>
      <c r="E661" s="41" t="str">
        <f t="shared" si="156"/>
        <v>Eastbourne</v>
      </c>
      <c r="F661" s="59" t="s">
        <v>764</v>
      </c>
      <c r="G661" s="60">
        <v>9</v>
      </c>
      <c r="H661" s="24"/>
      <c r="I661" s="8" t="str">
        <f t="shared" si="157"/>
        <v/>
      </c>
      <c r="J661" s="8" t="str">
        <f t="shared" si="157"/>
        <v/>
      </c>
      <c r="K661" s="8" t="str">
        <f t="shared" si="157"/>
        <v/>
      </c>
      <c r="L661" s="8" t="str">
        <f t="shared" si="157"/>
        <v/>
      </c>
      <c r="M661" s="8">
        <f t="shared" si="157"/>
        <v>9</v>
      </c>
      <c r="N661" s="8" t="str">
        <f t="shared" si="157"/>
        <v/>
      </c>
      <c r="O661" s="8" t="str">
        <f t="shared" si="157"/>
        <v/>
      </c>
      <c r="P661" s="8" t="str">
        <f t="shared" si="157"/>
        <v/>
      </c>
      <c r="Q661" s="8" t="str">
        <f t="shared" si="157"/>
        <v/>
      </c>
      <c r="R661" s="8" t="str">
        <f t="shared" si="157"/>
        <v/>
      </c>
      <c r="S661" s="8" t="str">
        <f t="shared" si="157"/>
        <v/>
      </c>
      <c r="T661" s="8" t="str">
        <f t="shared" si="157"/>
        <v/>
      </c>
      <c r="U661" s="8"/>
      <c r="V661" s="2"/>
      <c r="W661" s="13" t="e">
        <f>IF(F661="","",IF(F661-VLOOKUP($A658,AWstandards,VLOOKUP(D661,Age,2,FALSE),FALSE)&lt;0,"","aw"))</f>
        <v>#N/A</v>
      </c>
    </row>
    <row r="662" spans="1:23" x14ac:dyDescent="0.25">
      <c r="A662" s="58" t="s">
        <v>450</v>
      </c>
      <c r="B662" s="33">
        <v>4</v>
      </c>
      <c r="C662" s="41" t="str">
        <f t="shared" si="155"/>
        <v xml:space="preserve">Maribelle La Cock </v>
      </c>
      <c r="D662" s="41">
        <f>IF(A662="","",VLOOKUP($A658,IF(LEN(A662)=2,F15B,F15A),VLOOKUP(LEFT(A662,1),Fteams,7,FALSE),FALSE))</f>
        <v>0</v>
      </c>
      <c r="E662" s="41" t="str">
        <f t="shared" si="156"/>
        <v>Brighton &amp; Hove</v>
      </c>
      <c r="F662" s="59" t="s">
        <v>765</v>
      </c>
      <c r="G662" s="60">
        <v>8</v>
      </c>
      <c r="H662" s="24"/>
      <c r="I662" s="8" t="str">
        <f t="shared" si="157"/>
        <v/>
      </c>
      <c r="J662" s="8">
        <f t="shared" si="157"/>
        <v>8</v>
      </c>
      <c r="K662" s="8" t="str">
        <f t="shared" si="157"/>
        <v/>
      </c>
      <c r="L662" s="8" t="str">
        <f t="shared" si="157"/>
        <v/>
      </c>
      <c r="M662" s="8" t="str">
        <f t="shared" si="157"/>
        <v/>
      </c>
      <c r="N662" s="8" t="str">
        <f t="shared" si="157"/>
        <v/>
      </c>
      <c r="O662" s="8" t="str">
        <f t="shared" si="157"/>
        <v/>
      </c>
      <c r="P662" s="8" t="str">
        <f t="shared" si="157"/>
        <v/>
      </c>
      <c r="Q662" s="8" t="str">
        <f t="shared" si="157"/>
        <v/>
      </c>
      <c r="R662" s="8" t="str">
        <f t="shared" si="157"/>
        <v/>
      </c>
      <c r="S662" s="8" t="str">
        <f t="shared" si="157"/>
        <v/>
      </c>
      <c r="T662" s="8" t="str">
        <f t="shared" si="157"/>
        <v/>
      </c>
      <c r="U662" s="8"/>
      <c r="V662" s="2"/>
      <c r="W662" s="13" t="e">
        <f>IF(F662="","",IF(F662-VLOOKUP($A658,AWstandards,VLOOKUP(D662,Age,2,FALSE),FALSE)&lt;0,"","aw"))</f>
        <v>#N/A</v>
      </c>
    </row>
    <row r="663" spans="1:23" hidden="1" x14ac:dyDescent="0.25">
      <c r="A663" s="58"/>
      <c r="B663" s="33">
        <v>5</v>
      </c>
      <c r="C663" s="41" t="str">
        <f t="shared" si="155"/>
        <v/>
      </c>
      <c r="D663" s="41" t="str">
        <f>IF(A663="","",VLOOKUP($A658,IF(LEN(A663)=2,F15B,F15A),VLOOKUP(LEFT(A663,1),Fteams,7,FALSE),FALSE))</f>
        <v/>
      </c>
      <c r="E663" s="41" t="str">
        <f t="shared" si="156"/>
        <v/>
      </c>
      <c r="F663" s="59"/>
      <c r="G663" s="60">
        <v>7</v>
      </c>
      <c r="H663" s="24"/>
      <c r="I663" s="8" t="str">
        <f t="shared" si="157"/>
        <v/>
      </c>
      <c r="J663" s="8" t="str">
        <f t="shared" si="157"/>
        <v/>
      </c>
      <c r="K663" s="8" t="str">
        <f t="shared" si="157"/>
        <v/>
      </c>
      <c r="L663" s="8" t="str">
        <f t="shared" si="157"/>
        <v/>
      </c>
      <c r="M663" s="8" t="str">
        <f t="shared" si="157"/>
        <v/>
      </c>
      <c r="N663" s="8" t="str">
        <f t="shared" si="157"/>
        <v/>
      </c>
      <c r="O663" s="8" t="str">
        <f t="shared" si="157"/>
        <v/>
      </c>
      <c r="P663" s="8" t="str">
        <f t="shared" si="157"/>
        <v/>
      </c>
      <c r="Q663" s="8" t="str">
        <f t="shared" si="157"/>
        <v/>
      </c>
      <c r="R663" s="8" t="str">
        <f t="shared" si="157"/>
        <v/>
      </c>
      <c r="S663" s="8" t="str">
        <f t="shared" si="157"/>
        <v/>
      </c>
      <c r="T663" s="8" t="str">
        <f t="shared" si="157"/>
        <v/>
      </c>
      <c r="U663" s="8"/>
      <c r="V663" s="2"/>
      <c r="W663" s="13" t="str">
        <f>IF(F663="","",IF(F663-VLOOKUP($A658,AWstandards,VLOOKUP(D663,Age,2,FALSE),FALSE)&lt;0,"","aw"))</f>
        <v/>
      </c>
    </row>
    <row r="664" spans="1:23" hidden="1" x14ac:dyDescent="0.25">
      <c r="A664" s="58"/>
      <c r="B664" s="33">
        <v>6</v>
      </c>
      <c r="C664" s="41" t="str">
        <f t="shared" si="155"/>
        <v/>
      </c>
      <c r="D664" s="41" t="str">
        <f>IF(A664="","",VLOOKUP($A658,IF(LEN(A664)=2,F15B,F15A),VLOOKUP(LEFT(A664,1),Fteams,7,FALSE),FALSE))</f>
        <v/>
      </c>
      <c r="E664" s="41" t="str">
        <f t="shared" si="156"/>
        <v/>
      </c>
      <c r="F664" s="59"/>
      <c r="G664" s="60">
        <v>6</v>
      </c>
      <c r="H664" s="24"/>
      <c r="I664" s="8" t="str">
        <f t="shared" si="157"/>
        <v/>
      </c>
      <c r="J664" s="8" t="str">
        <f t="shared" si="157"/>
        <v/>
      </c>
      <c r="K664" s="8" t="str">
        <f t="shared" si="157"/>
        <v/>
      </c>
      <c r="L664" s="8" t="str">
        <f t="shared" si="157"/>
        <v/>
      </c>
      <c r="M664" s="8" t="str">
        <f t="shared" si="157"/>
        <v/>
      </c>
      <c r="N664" s="8" t="str">
        <f t="shared" si="157"/>
        <v/>
      </c>
      <c r="O664" s="8" t="str">
        <f t="shared" si="157"/>
        <v/>
      </c>
      <c r="P664" s="8" t="str">
        <f t="shared" si="157"/>
        <v/>
      </c>
      <c r="Q664" s="8" t="str">
        <f t="shared" si="157"/>
        <v/>
      </c>
      <c r="R664" s="8" t="str">
        <f t="shared" si="157"/>
        <v/>
      </c>
      <c r="S664" s="8" t="str">
        <f t="shared" si="157"/>
        <v/>
      </c>
      <c r="T664" s="8" t="str">
        <f t="shared" si="157"/>
        <v/>
      </c>
      <c r="U664" s="8"/>
      <c r="V664" s="2"/>
      <c r="W664" s="13" t="str">
        <f>IF(F664="","",IF(F664-VLOOKUP($A658,AWstandards,VLOOKUP(D664,Age,2,FALSE),FALSE)&lt;0,"","aw"))</f>
        <v/>
      </c>
    </row>
    <row r="665" spans="1:23" hidden="1" x14ac:dyDescent="0.25">
      <c r="A665" s="58"/>
      <c r="B665" s="33">
        <v>7</v>
      </c>
      <c r="C665" s="41" t="str">
        <f t="shared" si="155"/>
        <v/>
      </c>
      <c r="D665" s="41" t="str">
        <f>IF(A665="","",VLOOKUP($A658,IF(LEN(A665)=2,F15B,F15A),VLOOKUP(LEFT(A665,1),Fteams,7,FALSE),FALSE))</f>
        <v/>
      </c>
      <c r="E665" s="41" t="str">
        <f t="shared" si="156"/>
        <v/>
      </c>
      <c r="F665" s="59"/>
      <c r="G665" s="60">
        <v>5</v>
      </c>
      <c r="H665" s="24"/>
      <c r="I665" s="8" t="str">
        <f t="shared" si="157"/>
        <v/>
      </c>
      <c r="J665" s="8" t="str">
        <f t="shared" si="157"/>
        <v/>
      </c>
      <c r="K665" s="8" t="str">
        <f t="shared" si="157"/>
        <v/>
      </c>
      <c r="L665" s="8" t="str">
        <f t="shared" si="157"/>
        <v/>
      </c>
      <c r="M665" s="8" t="str">
        <f t="shared" si="157"/>
        <v/>
      </c>
      <c r="N665" s="8" t="str">
        <f t="shared" si="157"/>
        <v/>
      </c>
      <c r="O665" s="8" t="str">
        <f t="shared" si="157"/>
        <v/>
      </c>
      <c r="P665" s="8" t="str">
        <f t="shared" si="157"/>
        <v/>
      </c>
      <c r="Q665" s="8" t="str">
        <f t="shared" si="157"/>
        <v/>
      </c>
      <c r="R665" s="8" t="str">
        <f t="shared" si="157"/>
        <v/>
      </c>
      <c r="S665" s="8" t="str">
        <f t="shared" si="157"/>
        <v/>
      </c>
      <c r="T665" s="8" t="str">
        <f t="shared" si="157"/>
        <v/>
      </c>
      <c r="U665" s="8"/>
      <c r="V665" s="2"/>
      <c r="W665" s="13" t="str">
        <f>IF(F665="","",IF(F665-VLOOKUP($A658,AWstandards,VLOOKUP(D665,Age,2,FALSE),FALSE)&lt;0,"","aw"))</f>
        <v/>
      </c>
    </row>
    <row r="666" spans="1:23" hidden="1" x14ac:dyDescent="0.25">
      <c r="A666" s="58"/>
      <c r="B666" s="33">
        <v>8</v>
      </c>
      <c r="C666" s="41" t="str">
        <f t="shared" si="155"/>
        <v/>
      </c>
      <c r="D666" s="41" t="str">
        <f>IF(A666="","",VLOOKUP($A658,IF(LEN(A666)=2,F15B,F15A),VLOOKUP(LEFT(A666,1),Fteams,7,FALSE),FALSE))</f>
        <v/>
      </c>
      <c r="E666" s="41" t="str">
        <f t="shared" si="156"/>
        <v/>
      </c>
      <c r="F666" s="59"/>
      <c r="G666" s="60">
        <v>4</v>
      </c>
      <c r="H666" s="24"/>
      <c r="I666" s="8" t="str">
        <f t="shared" si="157"/>
        <v/>
      </c>
      <c r="J666" s="8" t="str">
        <f t="shared" si="157"/>
        <v/>
      </c>
      <c r="K666" s="8" t="str">
        <f t="shared" si="157"/>
        <v/>
      </c>
      <c r="L666" s="8" t="str">
        <f t="shared" si="157"/>
        <v/>
      </c>
      <c r="M666" s="8" t="str">
        <f t="shared" si="157"/>
        <v/>
      </c>
      <c r="N666" s="8" t="str">
        <f t="shared" si="157"/>
        <v/>
      </c>
      <c r="O666" s="8" t="str">
        <f t="shared" si="157"/>
        <v/>
      </c>
      <c r="P666" s="8" t="str">
        <f t="shared" si="157"/>
        <v/>
      </c>
      <c r="Q666" s="8" t="str">
        <f t="shared" si="157"/>
        <v/>
      </c>
      <c r="R666" s="8" t="str">
        <f t="shared" si="157"/>
        <v/>
      </c>
      <c r="S666" s="8" t="str">
        <f t="shared" si="157"/>
        <v/>
      </c>
      <c r="T666" s="8" t="str">
        <f t="shared" si="157"/>
        <v/>
      </c>
      <c r="U666" s="8"/>
      <c r="V666" s="2"/>
      <c r="W666" s="13" t="str">
        <f>IF(F666="","",IF(F666-VLOOKUP($A658,AWstandards,VLOOKUP(D666,Age,2,FALSE),FALSE)&lt;0,"","aw"))</f>
        <v/>
      </c>
    </row>
    <row r="667" spans="1:23" hidden="1" x14ac:dyDescent="0.25">
      <c r="A667" s="58"/>
      <c r="B667" s="33">
        <v>9</v>
      </c>
      <c r="C667" s="41" t="str">
        <f t="shared" si="155"/>
        <v/>
      </c>
      <c r="D667" s="41" t="str">
        <f>IF(A667="","",VLOOKUP($A658,IF(LEN(A667)=2,F15B,F15A),VLOOKUP(LEFT(A667,1),Fteams,7,FALSE),FALSE))</f>
        <v/>
      </c>
      <c r="E667" s="41" t="str">
        <f t="shared" si="156"/>
        <v/>
      </c>
      <c r="F667" s="59"/>
      <c r="G667" s="60">
        <v>3</v>
      </c>
      <c r="H667" s="24"/>
      <c r="I667" s="8" t="str">
        <f t="shared" si="157"/>
        <v/>
      </c>
      <c r="J667" s="8" t="str">
        <f t="shared" si="157"/>
        <v/>
      </c>
      <c r="K667" s="8" t="str">
        <f t="shared" si="157"/>
        <v/>
      </c>
      <c r="L667" s="8" t="str">
        <f t="shared" si="157"/>
        <v/>
      </c>
      <c r="M667" s="8" t="str">
        <f t="shared" si="157"/>
        <v/>
      </c>
      <c r="N667" s="8" t="str">
        <f t="shared" si="157"/>
        <v/>
      </c>
      <c r="O667" s="8" t="str">
        <f t="shared" si="157"/>
        <v/>
      </c>
      <c r="P667" s="8" t="str">
        <f t="shared" si="157"/>
        <v/>
      </c>
      <c r="Q667" s="8" t="str">
        <f t="shared" si="157"/>
        <v/>
      </c>
      <c r="R667" s="8" t="str">
        <f t="shared" si="157"/>
        <v/>
      </c>
      <c r="S667" s="8" t="str">
        <f t="shared" si="157"/>
        <v/>
      </c>
      <c r="T667" s="8" t="str">
        <f t="shared" si="157"/>
        <v/>
      </c>
      <c r="U667" s="8"/>
      <c r="V667" s="2"/>
      <c r="W667" s="13" t="str">
        <f>IF(F667="","",IF(F667-VLOOKUP($A658,AWstandards,VLOOKUP(D667,Age,2,FALSE),FALSE)&lt;0,"","aw"))</f>
        <v/>
      </c>
    </row>
    <row r="668" spans="1:23" hidden="1" x14ac:dyDescent="0.25">
      <c r="A668" s="58"/>
      <c r="B668" s="33">
        <v>10</v>
      </c>
      <c r="C668" s="41" t="str">
        <f t="shared" si="155"/>
        <v/>
      </c>
      <c r="D668" s="41" t="str">
        <f>IF(A668="","",VLOOKUP($A658,IF(LEN(A668)=2,F15B,F15A),VLOOKUP(LEFT(A668,1),Fteams,7,FALSE),FALSE))</f>
        <v/>
      </c>
      <c r="E668" s="41" t="str">
        <f t="shared" si="156"/>
        <v/>
      </c>
      <c r="F668" s="59"/>
      <c r="G668" s="60">
        <v>2</v>
      </c>
      <c r="H668" s="24"/>
      <c r="I668" s="8" t="str">
        <f t="shared" si="157"/>
        <v/>
      </c>
      <c r="J668" s="8" t="str">
        <f t="shared" si="157"/>
        <v/>
      </c>
      <c r="K668" s="8" t="str">
        <f t="shared" si="157"/>
        <v/>
      </c>
      <c r="L668" s="8" t="str">
        <f t="shared" si="157"/>
        <v/>
      </c>
      <c r="M668" s="8" t="str">
        <f t="shared" si="157"/>
        <v/>
      </c>
      <c r="N668" s="8" t="str">
        <f t="shared" si="157"/>
        <v/>
      </c>
      <c r="O668" s="8" t="str">
        <f t="shared" si="157"/>
        <v/>
      </c>
      <c r="P668" s="8" t="str">
        <f t="shared" si="157"/>
        <v/>
      </c>
      <c r="Q668" s="8" t="str">
        <f t="shared" si="157"/>
        <v/>
      </c>
      <c r="R668" s="8" t="str">
        <f t="shared" si="157"/>
        <v/>
      </c>
      <c r="S668" s="8" t="str">
        <f t="shared" si="157"/>
        <v/>
      </c>
      <c r="T668" s="8" t="str">
        <f t="shared" si="157"/>
        <v/>
      </c>
      <c r="U668" s="8"/>
      <c r="V668" s="2"/>
      <c r="W668" s="13" t="str">
        <f>IF(F668="","",IF(F668-VLOOKUP($A658,AWstandards,VLOOKUP(D668,Age,2,FALSE),FALSE)&lt;0,"","aw"))</f>
        <v/>
      </c>
    </row>
    <row r="669" spans="1:23" hidden="1" x14ac:dyDescent="0.25">
      <c r="A669" s="58"/>
      <c r="B669" s="33">
        <v>11</v>
      </c>
      <c r="C669" s="41" t="str">
        <f t="shared" si="155"/>
        <v/>
      </c>
      <c r="D669" s="41" t="str">
        <f>IF(A669="","",VLOOKUP($A658,IF(LEN(A669)=2,F15B,F15A),VLOOKUP(LEFT(A669,1),Fteams,7,FALSE),FALSE))</f>
        <v/>
      </c>
      <c r="E669" s="41" t="str">
        <f t="shared" si="156"/>
        <v/>
      </c>
      <c r="F669" s="59"/>
      <c r="G669" s="60">
        <v>1</v>
      </c>
      <c r="H669" s="24"/>
      <c r="I669" s="8" t="str">
        <f t="shared" si="157"/>
        <v/>
      </c>
      <c r="J669" s="8" t="str">
        <f t="shared" si="157"/>
        <v/>
      </c>
      <c r="K669" s="8" t="str">
        <f t="shared" si="157"/>
        <v/>
      </c>
      <c r="L669" s="8" t="str">
        <f t="shared" si="157"/>
        <v/>
      </c>
      <c r="M669" s="8" t="str">
        <f t="shared" si="157"/>
        <v/>
      </c>
      <c r="N669" s="8" t="str">
        <f t="shared" si="157"/>
        <v/>
      </c>
      <c r="O669" s="8" t="str">
        <f t="shared" si="157"/>
        <v/>
      </c>
      <c r="P669" s="8" t="str">
        <f t="shared" si="157"/>
        <v/>
      </c>
      <c r="Q669" s="8" t="str">
        <f t="shared" si="157"/>
        <v/>
      </c>
      <c r="R669" s="8" t="str">
        <f t="shared" si="157"/>
        <v/>
      </c>
      <c r="S669" s="8" t="str">
        <f t="shared" si="157"/>
        <v/>
      </c>
      <c r="T669" s="8" t="str">
        <f t="shared" si="157"/>
        <v/>
      </c>
      <c r="U669" s="8"/>
      <c r="V669" s="2"/>
      <c r="W669" s="13" t="str">
        <f>IF(F669="","",IF(F669-VLOOKUP($A658,AWstandards,VLOOKUP(D669,Age,2,FALSE),FALSE)&lt;0,"","aw"))</f>
        <v/>
      </c>
    </row>
    <row r="670" spans="1:23" hidden="1" x14ac:dyDescent="0.25">
      <c r="A670" s="58"/>
      <c r="B670" s="33">
        <v>12</v>
      </c>
      <c r="C670" s="41" t="str">
        <f t="shared" si="155"/>
        <v/>
      </c>
      <c r="D670" s="41" t="str">
        <f>IF(A670="","",VLOOKUP($A658,IF(LEN(A670)=2,F15B,F15A),VLOOKUP(LEFT(A670,1),Fteams,7,FALSE),FALSE))</f>
        <v/>
      </c>
      <c r="E670" s="41" t="str">
        <f t="shared" si="156"/>
        <v/>
      </c>
      <c r="F670" s="59"/>
      <c r="G670" s="60">
        <f>IF(Dec!$G$2-11&lt;0,0,Dec!$G$2-11)</f>
        <v>0</v>
      </c>
      <c r="H670" s="24"/>
      <c r="I670" s="8" t="str">
        <f t="shared" si="157"/>
        <v/>
      </c>
      <c r="J670" s="8" t="str">
        <f t="shared" si="157"/>
        <v/>
      </c>
      <c r="K670" s="8" t="str">
        <f t="shared" si="157"/>
        <v/>
      </c>
      <c r="L670" s="8" t="str">
        <f t="shared" si="157"/>
        <v/>
      </c>
      <c r="M670" s="8" t="str">
        <f t="shared" si="157"/>
        <v/>
      </c>
      <c r="N670" s="8" t="str">
        <f t="shared" si="157"/>
        <v/>
      </c>
      <c r="O670" s="8" t="str">
        <f t="shared" si="157"/>
        <v/>
      </c>
      <c r="P670" s="8" t="str">
        <f t="shared" si="157"/>
        <v/>
      </c>
      <c r="Q670" s="8" t="str">
        <f t="shared" si="157"/>
        <v/>
      </c>
      <c r="R670" s="8" t="str">
        <f t="shared" si="157"/>
        <v/>
      </c>
      <c r="S670" s="8" t="str">
        <f t="shared" si="157"/>
        <v/>
      </c>
      <c r="T670" s="8" t="str">
        <f t="shared" si="157"/>
        <v/>
      </c>
      <c r="U670" s="8">
        <f>(Dec!$G$2+1)*Dec!$G$2/2-SUM(I659:T670)</f>
        <v>28</v>
      </c>
      <c r="V670" s="2"/>
      <c r="W670" s="13" t="str">
        <f>IF(F670="","",IF(F670-VLOOKUP($A658,AWstandards,VLOOKUP(D670,Age,2,FALSE),FALSE)&lt;0,"","aw"))</f>
        <v/>
      </c>
    </row>
    <row r="671" spans="1:23" ht="13" x14ac:dyDescent="0.3">
      <c r="A671" s="58" t="s">
        <v>85</v>
      </c>
      <c r="B671" s="29"/>
      <c r="C671" s="42" t="s">
        <v>151</v>
      </c>
      <c r="D671" s="13"/>
      <c r="E671" s="13"/>
      <c r="F671" s="65"/>
      <c r="G671" s="66"/>
      <c r="H671" s="24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2" t="s">
        <v>119</v>
      </c>
      <c r="W671" s="13"/>
    </row>
    <row r="672" spans="1:23" x14ac:dyDescent="0.25">
      <c r="A672" s="58" t="s">
        <v>432</v>
      </c>
      <c r="B672" s="33">
        <v>1</v>
      </c>
      <c r="C672" s="41" t="str">
        <f t="shared" ref="C672:C683" si="158">IF(A672="","",VLOOKUP($A$671,IF(LEN(A672)=2,F15B,F15A),VLOOKUP(LEFT(A672,1),Fteams,6,FALSE),FALSE))</f>
        <v>Adanna Anah</v>
      </c>
      <c r="D672" s="41">
        <f>IF(A672="","",VLOOKUP($A671,IF(LEN(A672)=2,F15B,F15A),VLOOKUP(LEFT(A672,1),Fteams,7,FALSE),FALSE))</f>
        <v>0</v>
      </c>
      <c r="E672" s="41" t="str">
        <f t="shared" ref="E672:E683" si="159">IF(A672="","",VLOOKUP(LEFT(A672,1),Fteams,2,FALSE))</f>
        <v>Crawley</v>
      </c>
      <c r="F672" s="59" t="s">
        <v>492</v>
      </c>
      <c r="G672" s="60">
        <v>11</v>
      </c>
      <c r="H672" s="24"/>
      <c r="I672" s="8" t="str">
        <f t="shared" si="157"/>
        <v/>
      </c>
      <c r="J672" s="8" t="str">
        <f t="shared" si="157"/>
        <v/>
      </c>
      <c r="K672" s="8">
        <f t="shared" si="157"/>
        <v>11</v>
      </c>
      <c r="L672" s="8" t="str">
        <f t="shared" si="157"/>
        <v/>
      </c>
      <c r="M672" s="8" t="str">
        <f t="shared" si="157"/>
        <v/>
      </c>
      <c r="N672" s="8" t="str">
        <f t="shared" si="157"/>
        <v/>
      </c>
      <c r="O672" s="8" t="str">
        <f t="shared" si="157"/>
        <v/>
      </c>
      <c r="P672" s="8" t="str">
        <f t="shared" si="157"/>
        <v/>
      </c>
      <c r="Q672" s="8" t="str">
        <f t="shared" si="157"/>
        <v/>
      </c>
      <c r="R672" s="8" t="str">
        <f t="shared" si="157"/>
        <v/>
      </c>
      <c r="S672" s="8" t="str">
        <f t="shared" si="157"/>
        <v/>
      </c>
      <c r="T672" s="8" t="str">
        <f t="shared" si="157"/>
        <v/>
      </c>
      <c r="U672" s="8"/>
      <c r="V672" s="2"/>
      <c r="W672" s="13"/>
    </row>
    <row r="673" spans="1:23" x14ac:dyDescent="0.25">
      <c r="A673" s="58" t="s">
        <v>484</v>
      </c>
      <c r="B673" s="33">
        <v>2</v>
      </c>
      <c r="C673" s="41" t="str">
        <f t="shared" si="158"/>
        <v>Piper Kelly</v>
      </c>
      <c r="D673" s="41">
        <f>IF(A673="","",VLOOKUP($A671,IF(LEN(A673)=2,F15B,F15A),VLOOKUP(LEFT(A673,1),Fteams,7,FALSE),FALSE))</f>
        <v>0</v>
      </c>
      <c r="E673" s="41" t="str">
        <f t="shared" si="159"/>
        <v>Worthing</v>
      </c>
      <c r="F673" s="59" t="s">
        <v>493</v>
      </c>
      <c r="G673" s="60">
        <v>10</v>
      </c>
      <c r="H673" s="24"/>
      <c r="I673" s="8" t="str">
        <f t="shared" si="157"/>
        <v/>
      </c>
      <c r="J673" s="8" t="str">
        <f t="shared" si="157"/>
        <v/>
      </c>
      <c r="K673" s="8" t="str">
        <f t="shared" si="157"/>
        <v/>
      </c>
      <c r="L673" s="8" t="str">
        <f t="shared" si="157"/>
        <v/>
      </c>
      <c r="M673" s="8" t="str">
        <f t="shared" si="157"/>
        <v/>
      </c>
      <c r="N673" s="8" t="str">
        <f t="shared" si="157"/>
        <v/>
      </c>
      <c r="O673" s="8" t="str">
        <f t="shared" si="157"/>
        <v/>
      </c>
      <c r="P673" s="8">
        <f t="shared" si="157"/>
        <v>10</v>
      </c>
      <c r="Q673" s="8" t="str">
        <f t="shared" si="157"/>
        <v/>
      </c>
      <c r="R673" s="8" t="str">
        <f t="shared" si="157"/>
        <v/>
      </c>
      <c r="S673" s="8" t="str">
        <f t="shared" si="157"/>
        <v/>
      </c>
      <c r="T673" s="8" t="str">
        <f t="shared" si="157"/>
        <v/>
      </c>
      <c r="U673" s="8"/>
      <c r="V673" s="2"/>
      <c r="W673" s="13"/>
    </row>
    <row r="674" spans="1:23" x14ac:dyDescent="0.25">
      <c r="A674" s="58" t="s">
        <v>441</v>
      </c>
      <c r="B674" s="33">
        <v>3</v>
      </c>
      <c r="C674" s="41" t="str">
        <f t="shared" si="158"/>
        <v>Gracie Fox</v>
      </c>
      <c r="D674" s="41">
        <f>IF(A674="","",VLOOKUP($A671,IF(LEN(A674)=2,F15B,F15A),VLOOKUP(LEFT(A674,1),Fteams,7,FALSE),FALSE))</f>
        <v>0</v>
      </c>
      <c r="E674" s="41" t="str">
        <f t="shared" si="159"/>
        <v>Brighton &amp; Hove</v>
      </c>
      <c r="F674" s="59" t="s">
        <v>494</v>
      </c>
      <c r="G674" s="60">
        <v>9</v>
      </c>
      <c r="H674" s="24"/>
      <c r="I674" s="8" t="str">
        <f t="shared" si="157"/>
        <v/>
      </c>
      <c r="J674" s="8">
        <f t="shared" si="157"/>
        <v>9</v>
      </c>
      <c r="K674" s="8" t="str">
        <f t="shared" si="157"/>
        <v/>
      </c>
      <c r="L674" s="8" t="str">
        <f t="shared" si="157"/>
        <v/>
      </c>
      <c r="M674" s="8" t="str">
        <f t="shared" si="157"/>
        <v/>
      </c>
      <c r="N674" s="8" t="str">
        <f t="shared" si="157"/>
        <v/>
      </c>
      <c r="O674" s="8" t="str">
        <f t="shared" si="157"/>
        <v/>
      </c>
      <c r="P674" s="8" t="str">
        <f t="shared" si="157"/>
        <v/>
      </c>
      <c r="Q674" s="8" t="str">
        <f t="shared" si="157"/>
        <v/>
      </c>
      <c r="R674" s="8" t="str">
        <f t="shared" si="157"/>
        <v/>
      </c>
      <c r="S674" s="8" t="str">
        <f t="shared" si="157"/>
        <v/>
      </c>
      <c r="T674" s="8" t="str">
        <f t="shared" si="157"/>
        <v/>
      </c>
      <c r="U674" s="8"/>
      <c r="V674" s="2"/>
      <c r="W674" s="13"/>
    </row>
    <row r="675" spans="1:23" hidden="1" x14ac:dyDescent="0.25">
      <c r="A675" s="58"/>
      <c r="B675" s="33">
        <v>4</v>
      </c>
      <c r="C675" s="41" t="str">
        <f t="shared" si="158"/>
        <v/>
      </c>
      <c r="D675" s="41" t="str">
        <f>IF(A675="","",VLOOKUP($A671,IF(LEN(A675)=2,F15B,F15A),VLOOKUP(LEFT(A675,1),Fteams,7,FALSE),FALSE))</f>
        <v/>
      </c>
      <c r="E675" s="41" t="str">
        <f t="shared" si="159"/>
        <v/>
      </c>
      <c r="F675" s="59"/>
      <c r="G675" s="60">
        <v>8</v>
      </c>
      <c r="H675" s="24"/>
      <c r="I675" s="8" t="str">
        <f t="shared" ref="I675:T683" si="160">IF($A675="","",IF(LEFT($A675,1)=I$19,$G675,""))</f>
        <v/>
      </c>
      <c r="J675" s="8" t="str">
        <f t="shared" si="160"/>
        <v/>
      </c>
      <c r="K675" s="8" t="str">
        <f t="shared" si="160"/>
        <v/>
      </c>
      <c r="L675" s="8" t="str">
        <f t="shared" si="160"/>
        <v/>
      </c>
      <c r="M675" s="8" t="str">
        <f t="shared" si="160"/>
        <v/>
      </c>
      <c r="N675" s="8" t="str">
        <f t="shared" si="160"/>
        <v/>
      </c>
      <c r="O675" s="8" t="str">
        <f t="shared" si="160"/>
        <v/>
      </c>
      <c r="P675" s="8" t="str">
        <f t="shared" si="160"/>
        <v/>
      </c>
      <c r="Q675" s="8" t="str">
        <f t="shared" si="160"/>
        <v/>
      </c>
      <c r="R675" s="8" t="str">
        <f t="shared" si="160"/>
        <v/>
      </c>
      <c r="S675" s="8" t="str">
        <f t="shared" si="160"/>
        <v/>
      </c>
      <c r="T675" s="8" t="str">
        <f t="shared" si="160"/>
        <v/>
      </c>
      <c r="U675" s="8"/>
      <c r="V675" s="2"/>
      <c r="W675" s="13"/>
    </row>
    <row r="676" spans="1:23" hidden="1" x14ac:dyDescent="0.25">
      <c r="A676" s="58"/>
      <c r="B676" s="33">
        <v>5</v>
      </c>
      <c r="C676" s="41" t="str">
        <f t="shared" si="158"/>
        <v/>
      </c>
      <c r="D676" s="41" t="str">
        <f>IF(A676="","",VLOOKUP($A671,IF(LEN(A676)=2,F15B,F15A),VLOOKUP(LEFT(A676,1),Fteams,7,FALSE),FALSE))</f>
        <v/>
      </c>
      <c r="E676" s="41" t="str">
        <f t="shared" si="159"/>
        <v/>
      </c>
      <c r="F676" s="59"/>
      <c r="G676" s="60">
        <v>7</v>
      </c>
      <c r="H676" s="24"/>
      <c r="I676" s="8" t="str">
        <f t="shared" si="160"/>
        <v/>
      </c>
      <c r="J676" s="8" t="str">
        <f t="shared" si="160"/>
        <v/>
      </c>
      <c r="K676" s="8" t="str">
        <f t="shared" si="160"/>
        <v/>
      </c>
      <c r="L676" s="8" t="str">
        <f t="shared" si="160"/>
        <v/>
      </c>
      <c r="M676" s="8" t="str">
        <f t="shared" si="160"/>
        <v/>
      </c>
      <c r="N676" s="8" t="str">
        <f t="shared" si="160"/>
        <v/>
      </c>
      <c r="O676" s="8" t="str">
        <f t="shared" si="160"/>
        <v/>
      </c>
      <c r="P676" s="8" t="str">
        <f t="shared" si="160"/>
        <v/>
      </c>
      <c r="Q676" s="8" t="str">
        <f t="shared" si="160"/>
        <v/>
      </c>
      <c r="R676" s="8" t="str">
        <f t="shared" si="160"/>
        <v/>
      </c>
      <c r="S676" s="8" t="str">
        <f t="shared" si="160"/>
        <v/>
      </c>
      <c r="T676" s="8" t="str">
        <f t="shared" si="160"/>
        <v/>
      </c>
      <c r="U676" s="8"/>
      <c r="V676" s="2"/>
      <c r="W676" s="13"/>
    </row>
    <row r="677" spans="1:23" hidden="1" x14ac:dyDescent="0.25">
      <c r="A677" s="58"/>
      <c r="B677" s="33">
        <v>6</v>
      </c>
      <c r="C677" s="41" t="str">
        <f t="shared" si="158"/>
        <v/>
      </c>
      <c r="D677" s="41" t="str">
        <f>IF(A677="","",VLOOKUP($A671,IF(LEN(A677)=2,F15B,F15A),VLOOKUP(LEFT(A677,1),Fteams,7,FALSE),FALSE))</f>
        <v/>
      </c>
      <c r="E677" s="41" t="str">
        <f t="shared" si="159"/>
        <v/>
      </c>
      <c r="F677" s="59"/>
      <c r="G677" s="60">
        <v>6</v>
      </c>
      <c r="H677" s="24"/>
      <c r="I677" s="8" t="str">
        <f t="shared" si="160"/>
        <v/>
      </c>
      <c r="J677" s="8" t="str">
        <f t="shared" si="160"/>
        <v/>
      </c>
      <c r="K677" s="8" t="str">
        <f t="shared" si="160"/>
        <v/>
      </c>
      <c r="L677" s="8" t="str">
        <f t="shared" si="160"/>
        <v/>
      </c>
      <c r="M677" s="8" t="str">
        <f t="shared" si="160"/>
        <v/>
      </c>
      <c r="N677" s="8" t="str">
        <f t="shared" si="160"/>
        <v/>
      </c>
      <c r="O677" s="8" t="str">
        <f t="shared" si="160"/>
        <v/>
      </c>
      <c r="P677" s="8" t="str">
        <f t="shared" si="160"/>
        <v/>
      </c>
      <c r="Q677" s="8" t="str">
        <f t="shared" si="160"/>
        <v/>
      </c>
      <c r="R677" s="8" t="str">
        <f t="shared" si="160"/>
        <v/>
      </c>
      <c r="S677" s="8" t="str">
        <f t="shared" si="160"/>
        <v/>
      </c>
      <c r="T677" s="8" t="str">
        <f t="shared" si="160"/>
        <v/>
      </c>
      <c r="U677" s="8"/>
      <c r="V677" s="2"/>
      <c r="W677" s="13"/>
    </row>
    <row r="678" spans="1:23" hidden="1" x14ac:dyDescent="0.25">
      <c r="A678" s="58"/>
      <c r="B678" s="33">
        <v>7</v>
      </c>
      <c r="C678" s="41" t="str">
        <f t="shared" si="158"/>
        <v/>
      </c>
      <c r="D678" s="41" t="str">
        <f>IF(A678="","",VLOOKUP($A671,IF(LEN(A678)=2,F15B,F15A),VLOOKUP(LEFT(A678,1),Fteams,7,FALSE),FALSE))</f>
        <v/>
      </c>
      <c r="E678" s="41" t="str">
        <f t="shared" si="159"/>
        <v/>
      </c>
      <c r="F678" s="59"/>
      <c r="G678" s="60">
        <v>5</v>
      </c>
      <c r="H678" s="24"/>
      <c r="I678" s="8" t="str">
        <f t="shared" si="160"/>
        <v/>
      </c>
      <c r="J678" s="8" t="str">
        <f t="shared" si="160"/>
        <v/>
      </c>
      <c r="K678" s="8" t="str">
        <f t="shared" si="160"/>
        <v/>
      </c>
      <c r="L678" s="8" t="str">
        <f t="shared" si="160"/>
        <v/>
      </c>
      <c r="M678" s="8" t="str">
        <f t="shared" si="160"/>
        <v/>
      </c>
      <c r="N678" s="8" t="str">
        <f t="shared" si="160"/>
        <v/>
      </c>
      <c r="O678" s="8" t="str">
        <f t="shared" si="160"/>
        <v/>
      </c>
      <c r="P678" s="8" t="str">
        <f t="shared" si="160"/>
        <v/>
      </c>
      <c r="Q678" s="8" t="str">
        <f t="shared" si="160"/>
        <v/>
      </c>
      <c r="R678" s="8" t="str">
        <f t="shared" si="160"/>
        <v/>
      </c>
      <c r="S678" s="8" t="str">
        <f t="shared" si="160"/>
        <v/>
      </c>
      <c r="T678" s="8" t="str">
        <f t="shared" si="160"/>
        <v/>
      </c>
      <c r="U678" s="8"/>
      <c r="V678" s="2"/>
      <c r="W678" s="13"/>
    </row>
    <row r="679" spans="1:23" hidden="1" x14ac:dyDescent="0.25">
      <c r="A679" s="58"/>
      <c r="B679" s="33">
        <v>8</v>
      </c>
      <c r="C679" s="41" t="str">
        <f t="shared" si="158"/>
        <v/>
      </c>
      <c r="D679" s="41" t="str">
        <f>IF(A679="","",VLOOKUP($A671,IF(LEN(A679)=2,F15B,F15A),VLOOKUP(LEFT(A679,1),Fteams,7,FALSE),FALSE))</f>
        <v/>
      </c>
      <c r="E679" s="41" t="str">
        <f t="shared" si="159"/>
        <v/>
      </c>
      <c r="F679" s="59"/>
      <c r="G679" s="60">
        <v>4</v>
      </c>
      <c r="H679" s="24"/>
      <c r="I679" s="8" t="str">
        <f t="shared" si="160"/>
        <v/>
      </c>
      <c r="J679" s="8" t="str">
        <f t="shared" si="160"/>
        <v/>
      </c>
      <c r="K679" s="8" t="str">
        <f t="shared" si="160"/>
        <v/>
      </c>
      <c r="L679" s="8" t="str">
        <f t="shared" si="160"/>
        <v/>
      </c>
      <c r="M679" s="8" t="str">
        <f t="shared" si="160"/>
        <v/>
      </c>
      <c r="N679" s="8" t="str">
        <f t="shared" si="160"/>
        <v/>
      </c>
      <c r="O679" s="8" t="str">
        <f t="shared" si="160"/>
        <v/>
      </c>
      <c r="P679" s="8" t="str">
        <f t="shared" si="160"/>
        <v/>
      </c>
      <c r="Q679" s="8" t="str">
        <f t="shared" si="160"/>
        <v/>
      </c>
      <c r="R679" s="8" t="str">
        <f t="shared" si="160"/>
        <v/>
      </c>
      <c r="S679" s="8" t="str">
        <f t="shared" si="160"/>
        <v/>
      </c>
      <c r="T679" s="8" t="str">
        <f t="shared" si="160"/>
        <v/>
      </c>
      <c r="U679" s="8"/>
      <c r="V679" s="2"/>
      <c r="W679" s="13"/>
    </row>
    <row r="680" spans="1:23" hidden="1" x14ac:dyDescent="0.25">
      <c r="A680" s="58"/>
      <c r="B680" s="33">
        <v>9</v>
      </c>
      <c r="C680" s="41" t="str">
        <f t="shared" si="158"/>
        <v/>
      </c>
      <c r="D680" s="41" t="str">
        <f>IF(A680="","",VLOOKUP($A671,IF(LEN(A680)=2,F15B,F15A),VLOOKUP(LEFT(A680,1),Fteams,7,FALSE),FALSE))</f>
        <v/>
      </c>
      <c r="E680" s="41" t="str">
        <f t="shared" si="159"/>
        <v/>
      </c>
      <c r="F680" s="59"/>
      <c r="G680" s="60">
        <v>3</v>
      </c>
      <c r="H680" s="24"/>
      <c r="I680" s="8" t="str">
        <f t="shared" si="160"/>
        <v/>
      </c>
      <c r="J680" s="8" t="str">
        <f t="shared" si="160"/>
        <v/>
      </c>
      <c r="K680" s="8" t="str">
        <f t="shared" si="160"/>
        <v/>
      </c>
      <c r="L680" s="8" t="str">
        <f t="shared" si="160"/>
        <v/>
      </c>
      <c r="M680" s="8" t="str">
        <f t="shared" si="160"/>
        <v/>
      </c>
      <c r="N680" s="8" t="str">
        <f t="shared" si="160"/>
        <v/>
      </c>
      <c r="O680" s="8" t="str">
        <f t="shared" si="160"/>
        <v/>
      </c>
      <c r="P680" s="8" t="str">
        <f t="shared" si="160"/>
        <v/>
      </c>
      <c r="Q680" s="8" t="str">
        <f t="shared" si="160"/>
        <v/>
      </c>
      <c r="R680" s="8" t="str">
        <f t="shared" si="160"/>
        <v/>
      </c>
      <c r="S680" s="8" t="str">
        <f t="shared" si="160"/>
        <v/>
      </c>
      <c r="T680" s="8" t="str">
        <f t="shared" si="160"/>
        <v/>
      </c>
      <c r="U680" s="8"/>
      <c r="V680" s="2"/>
      <c r="W680" s="13"/>
    </row>
    <row r="681" spans="1:23" hidden="1" x14ac:dyDescent="0.25">
      <c r="A681" s="58"/>
      <c r="B681" s="33">
        <v>10</v>
      </c>
      <c r="C681" s="41" t="str">
        <f t="shared" si="158"/>
        <v/>
      </c>
      <c r="D681" s="41" t="str">
        <f>IF(A681="","",VLOOKUP($A671,IF(LEN(A681)=2,F15B,F15A),VLOOKUP(LEFT(A681,1),Fteams,7,FALSE),FALSE))</f>
        <v/>
      </c>
      <c r="E681" s="41" t="str">
        <f t="shared" si="159"/>
        <v/>
      </c>
      <c r="F681" s="59"/>
      <c r="G681" s="60">
        <v>2</v>
      </c>
      <c r="H681" s="24"/>
      <c r="I681" s="8" t="str">
        <f t="shared" si="160"/>
        <v/>
      </c>
      <c r="J681" s="8" t="str">
        <f t="shared" si="160"/>
        <v/>
      </c>
      <c r="K681" s="8" t="str">
        <f t="shared" si="160"/>
        <v/>
      </c>
      <c r="L681" s="8" t="str">
        <f t="shared" si="160"/>
        <v/>
      </c>
      <c r="M681" s="8" t="str">
        <f t="shared" si="160"/>
        <v/>
      </c>
      <c r="N681" s="8" t="str">
        <f t="shared" si="160"/>
        <v/>
      </c>
      <c r="O681" s="8" t="str">
        <f t="shared" si="160"/>
        <v/>
      </c>
      <c r="P681" s="8" t="str">
        <f t="shared" si="160"/>
        <v/>
      </c>
      <c r="Q681" s="8" t="str">
        <f t="shared" si="160"/>
        <v/>
      </c>
      <c r="R681" s="8" t="str">
        <f t="shared" si="160"/>
        <v/>
      </c>
      <c r="S681" s="8" t="str">
        <f t="shared" si="160"/>
        <v/>
      </c>
      <c r="T681" s="8" t="str">
        <f t="shared" si="160"/>
        <v/>
      </c>
      <c r="U681" s="8"/>
      <c r="V681" s="2"/>
      <c r="W681" s="13"/>
    </row>
    <row r="682" spans="1:23" hidden="1" x14ac:dyDescent="0.25">
      <c r="A682" s="58"/>
      <c r="B682" s="33">
        <v>11</v>
      </c>
      <c r="C682" s="41" t="str">
        <f t="shared" si="158"/>
        <v/>
      </c>
      <c r="D682" s="41" t="str">
        <f>IF(A682="","",VLOOKUP($A671,IF(LEN(A682)=2,F15B,F15A),VLOOKUP(LEFT(A682,1),Fteams,7,FALSE),FALSE))</f>
        <v/>
      </c>
      <c r="E682" s="41" t="str">
        <f t="shared" si="159"/>
        <v/>
      </c>
      <c r="F682" s="59"/>
      <c r="G682" s="60">
        <v>1</v>
      </c>
      <c r="H682" s="24"/>
      <c r="I682" s="8" t="str">
        <f t="shared" si="160"/>
        <v/>
      </c>
      <c r="J682" s="8" t="str">
        <f t="shared" si="160"/>
        <v/>
      </c>
      <c r="K682" s="8" t="str">
        <f t="shared" si="160"/>
        <v/>
      </c>
      <c r="L682" s="8" t="str">
        <f t="shared" si="160"/>
        <v/>
      </c>
      <c r="M682" s="8" t="str">
        <f t="shared" si="160"/>
        <v/>
      </c>
      <c r="N682" s="8" t="str">
        <f t="shared" si="160"/>
        <v/>
      </c>
      <c r="O682" s="8" t="str">
        <f t="shared" si="160"/>
        <v/>
      </c>
      <c r="P682" s="8" t="str">
        <f t="shared" si="160"/>
        <v/>
      </c>
      <c r="Q682" s="8" t="str">
        <f t="shared" si="160"/>
        <v/>
      </c>
      <c r="R682" s="8" t="str">
        <f t="shared" si="160"/>
        <v/>
      </c>
      <c r="S682" s="8" t="str">
        <f t="shared" si="160"/>
        <v/>
      </c>
      <c r="T682" s="8" t="str">
        <f t="shared" si="160"/>
        <v/>
      </c>
      <c r="U682" s="8"/>
      <c r="V682" s="2"/>
      <c r="W682" s="13"/>
    </row>
    <row r="683" spans="1:23" hidden="1" x14ac:dyDescent="0.25">
      <c r="A683" s="58"/>
      <c r="B683" s="33">
        <v>12</v>
      </c>
      <c r="C683" s="41" t="str">
        <f t="shared" si="158"/>
        <v/>
      </c>
      <c r="D683" s="41" t="str">
        <f>IF(A683="","",VLOOKUP($A671,IF(LEN(A683)=2,F15B,F15A),VLOOKUP(LEFT(A683,1),Fteams,7,FALSE),FALSE))</f>
        <v/>
      </c>
      <c r="E683" s="41" t="str">
        <f t="shared" si="159"/>
        <v/>
      </c>
      <c r="F683" s="59"/>
      <c r="G683" s="60">
        <f>IF(Dec!$G$2-11&lt;0,0,Dec!$G$2-11)</f>
        <v>0</v>
      </c>
      <c r="H683" s="24"/>
      <c r="I683" s="8" t="str">
        <f t="shared" si="160"/>
        <v/>
      </c>
      <c r="J683" s="8" t="str">
        <f t="shared" si="160"/>
        <v/>
      </c>
      <c r="K683" s="8" t="str">
        <f t="shared" si="160"/>
        <v/>
      </c>
      <c r="L683" s="8" t="str">
        <f t="shared" si="160"/>
        <v/>
      </c>
      <c r="M683" s="8" t="str">
        <f t="shared" si="160"/>
        <v/>
      </c>
      <c r="N683" s="8" t="str">
        <f t="shared" si="160"/>
        <v/>
      </c>
      <c r="O683" s="8" t="str">
        <f t="shared" si="160"/>
        <v/>
      </c>
      <c r="P683" s="8" t="str">
        <f t="shared" si="160"/>
        <v/>
      </c>
      <c r="Q683" s="8" t="str">
        <f t="shared" si="160"/>
        <v/>
      </c>
      <c r="R683" s="8" t="str">
        <f t="shared" si="160"/>
        <v/>
      </c>
      <c r="S683" s="8" t="str">
        <f t="shared" si="160"/>
        <v/>
      </c>
      <c r="T683" s="8" t="str">
        <f t="shared" si="160"/>
        <v/>
      </c>
      <c r="U683" s="8">
        <f>(Dec!$G$2+1)*Dec!$G$2/2-SUM(I672:T683)</f>
        <v>36</v>
      </c>
      <c r="V683" s="2"/>
      <c r="W683" s="13"/>
    </row>
    <row r="684" spans="1:23" ht="13" x14ac:dyDescent="0.3">
      <c r="A684" s="58" t="s">
        <v>85</v>
      </c>
      <c r="B684" s="29"/>
      <c r="C684" s="42" t="s">
        <v>152</v>
      </c>
      <c r="D684" s="13"/>
      <c r="E684" s="13"/>
      <c r="F684" s="65"/>
      <c r="G684" s="66"/>
      <c r="H684" s="24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2" t="s">
        <v>120</v>
      </c>
      <c r="W684" s="13"/>
    </row>
    <row r="685" spans="1:23" x14ac:dyDescent="0.25">
      <c r="A685" s="58" t="s">
        <v>435</v>
      </c>
      <c r="B685" s="33">
        <v>1</v>
      </c>
      <c r="C685" s="41" t="str">
        <f t="shared" ref="C685:C696" si="161">IF(A685="","",VLOOKUP($A$684,IF(LEN(A685)=2,F15B,F15A),VLOOKUP(LEFT(A685,1),Fteams,6,FALSE),FALSE))</f>
        <v>Clementine Llewellyn-Slade</v>
      </c>
      <c r="D685" s="41">
        <f>IF(A685="","",VLOOKUP($A684,IF(LEN(A685)=2,F15B,F15A),VLOOKUP(LEFT(A685,1),Fteams,7,FALSE),FALSE))</f>
        <v>0</v>
      </c>
      <c r="E685" s="41" t="str">
        <f t="shared" ref="E685:E696" si="162">IF(A685="","",VLOOKUP(LEFT(A685,1),Fteams,2,FALSE))</f>
        <v>Crawley</v>
      </c>
      <c r="F685" s="59" t="s">
        <v>496</v>
      </c>
      <c r="G685" s="60">
        <v>11</v>
      </c>
      <c r="H685" s="24"/>
      <c r="I685" s="8" t="str">
        <f t="shared" ref="I685:T696" si="163">IF($A685="","",IF(LEFT($A685,1)=I$19,$G685,""))</f>
        <v/>
      </c>
      <c r="J685" s="8" t="str">
        <f t="shared" si="163"/>
        <v/>
      </c>
      <c r="K685" s="8">
        <f t="shared" si="163"/>
        <v>11</v>
      </c>
      <c r="L685" s="8" t="str">
        <f t="shared" si="163"/>
        <v/>
      </c>
      <c r="M685" s="8" t="str">
        <f t="shared" si="163"/>
        <v/>
      </c>
      <c r="N685" s="8" t="str">
        <f t="shared" si="163"/>
        <v/>
      </c>
      <c r="O685" s="8" t="str">
        <f t="shared" si="163"/>
        <v/>
      </c>
      <c r="P685" s="8" t="str">
        <f t="shared" si="163"/>
        <v/>
      </c>
      <c r="Q685" s="8" t="str">
        <f t="shared" si="163"/>
        <v/>
      </c>
      <c r="R685" s="8" t="str">
        <f t="shared" si="163"/>
        <v/>
      </c>
      <c r="S685" s="8" t="str">
        <f t="shared" si="163"/>
        <v/>
      </c>
      <c r="T685" s="8" t="str">
        <f t="shared" si="163"/>
        <v/>
      </c>
      <c r="U685" s="8"/>
      <c r="V685" s="2"/>
      <c r="W685" s="13"/>
    </row>
    <row r="686" spans="1:23" x14ac:dyDescent="0.25">
      <c r="A686" s="58" t="s">
        <v>495</v>
      </c>
      <c r="B686" s="33">
        <v>2</v>
      </c>
      <c r="C686" s="41" t="str">
        <f t="shared" si="161"/>
        <v>Eva-Betsy Taylor</v>
      </c>
      <c r="D686" s="41">
        <f>IF(A686="","",VLOOKUP($A684,IF(LEN(A686)=2,F15B,F15A),VLOOKUP(LEFT(A686,1),Fteams,7,FALSE),FALSE))</f>
        <v>0</v>
      </c>
      <c r="E686" s="41" t="str">
        <f t="shared" si="162"/>
        <v>Worthing</v>
      </c>
      <c r="F686" s="59" t="s">
        <v>497</v>
      </c>
      <c r="G686" s="60">
        <v>10</v>
      </c>
      <c r="H686" s="24"/>
      <c r="I686" s="8" t="str">
        <f t="shared" si="163"/>
        <v/>
      </c>
      <c r="J686" s="8" t="str">
        <f t="shared" si="163"/>
        <v/>
      </c>
      <c r="K686" s="8" t="str">
        <f t="shared" si="163"/>
        <v/>
      </c>
      <c r="L686" s="8" t="str">
        <f t="shared" si="163"/>
        <v/>
      </c>
      <c r="M686" s="8" t="str">
        <f t="shared" si="163"/>
        <v/>
      </c>
      <c r="N686" s="8" t="str">
        <f t="shared" si="163"/>
        <v/>
      </c>
      <c r="O686" s="8" t="str">
        <f t="shared" si="163"/>
        <v/>
      </c>
      <c r="P686" s="8">
        <f t="shared" si="163"/>
        <v>10</v>
      </c>
      <c r="Q686" s="8" t="str">
        <f t="shared" si="163"/>
        <v/>
      </c>
      <c r="R686" s="8" t="str">
        <f t="shared" si="163"/>
        <v/>
      </c>
      <c r="S686" s="8" t="str">
        <f t="shared" si="163"/>
        <v/>
      </c>
      <c r="T686" s="8" t="str">
        <f t="shared" si="163"/>
        <v/>
      </c>
      <c r="U686" s="8"/>
      <c r="V686" s="2"/>
      <c r="W686" s="13"/>
    </row>
    <row r="687" spans="1:23" x14ac:dyDescent="0.25">
      <c r="A687" s="58" t="s">
        <v>450</v>
      </c>
      <c r="B687" s="33">
        <v>3</v>
      </c>
      <c r="C687" s="41" t="str">
        <f t="shared" si="161"/>
        <v>Neve Talbot</v>
      </c>
      <c r="D687" s="41">
        <f>IF(A687="","",VLOOKUP($A684,IF(LEN(A687)=2,F15B,F15A),VLOOKUP(LEFT(A687,1),Fteams,7,FALSE),FALSE))</f>
        <v>0</v>
      </c>
      <c r="E687" s="41" t="str">
        <f t="shared" si="162"/>
        <v>Brighton &amp; Hove</v>
      </c>
      <c r="F687" s="59" t="s">
        <v>498</v>
      </c>
      <c r="G687" s="60">
        <v>9</v>
      </c>
      <c r="H687" s="24"/>
      <c r="I687" s="8" t="str">
        <f t="shared" si="163"/>
        <v/>
      </c>
      <c r="J687" s="8">
        <f t="shared" si="163"/>
        <v>9</v>
      </c>
      <c r="K687" s="8" t="str">
        <f t="shared" si="163"/>
        <v/>
      </c>
      <c r="L687" s="8" t="str">
        <f t="shared" si="163"/>
        <v/>
      </c>
      <c r="M687" s="8" t="str">
        <f t="shared" si="163"/>
        <v/>
      </c>
      <c r="N687" s="8" t="str">
        <f t="shared" si="163"/>
        <v/>
      </c>
      <c r="O687" s="8" t="str">
        <f t="shared" si="163"/>
        <v/>
      </c>
      <c r="P687" s="8" t="str">
        <f t="shared" si="163"/>
        <v/>
      </c>
      <c r="Q687" s="8" t="str">
        <f t="shared" si="163"/>
        <v/>
      </c>
      <c r="R687" s="8" t="str">
        <f t="shared" si="163"/>
        <v/>
      </c>
      <c r="S687" s="8" t="str">
        <f t="shared" si="163"/>
        <v/>
      </c>
      <c r="T687" s="8" t="str">
        <f t="shared" si="163"/>
        <v/>
      </c>
      <c r="U687" s="8"/>
      <c r="V687" s="2"/>
      <c r="W687" s="13"/>
    </row>
    <row r="688" spans="1:23" hidden="1" x14ac:dyDescent="0.25">
      <c r="A688" s="58"/>
      <c r="B688" s="33">
        <v>4</v>
      </c>
      <c r="C688" s="41" t="str">
        <f t="shared" si="161"/>
        <v/>
      </c>
      <c r="D688" s="41" t="str">
        <f>IF(A688="","",VLOOKUP($A684,IF(LEN(A688)=2,F15B,F15A),VLOOKUP(LEFT(A688,1),Fteams,7,FALSE),FALSE))</f>
        <v/>
      </c>
      <c r="E688" s="41" t="str">
        <f t="shared" si="162"/>
        <v/>
      </c>
      <c r="F688" s="59"/>
      <c r="G688" s="60">
        <v>8</v>
      </c>
      <c r="H688" s="24"/>
      <c r="I688" s="8" t="str">
        <f t="shared" si="163"/>
        <v/>
      </c>
      <c r="J688" s="8" t="str">
        <f t="shared" si="163"/>
        <v/>
      </c>
      <c r="K688" s="8" t="str">
        <f t="shared" si="163"/>
        <v/>
      </c>
      <c r="L688" s="8" t="str">
        <f t="shared" si="163"/>
        <v/>
      </c>
      <c r="M688" s="8" t="str">
        <f t="shared" si="163"/>
        <v/>
      </c>
      <c r="N688" s="8" t="str">
        <f t="shared" si="163"/>
        <v/>
      </c>
      <c r="O688" s="8" t="str">
        <f t="shared" si="163"/>
        <v/>
      </c>
      <c r="P688" s="8" t="str">
        <f t="shared" si="163"/>
        <v/>
      </c>
      <c r="Q688" s="8" t="str">
        <f t="shared" si="163"/>
        <v/>
      </c>
      <c r="R688" s="8" t="str">
        <f t="shared" si="163"/>
        <v/>
      </c>
      <c r="S688" s="8" t="str">
        <f t="shared" si="163"/>
        <v/>
      </c>
      <c r="T688" s="8" t="str">
        <f t="shared" si="163"/>
        <v/>
      </c>
      <c r="U688" s="8"/>
      <c r="V688" s="2"/>
      <c r="W688" s="13"/>
    </row>
    <row r="689" spans="1:23" hidden="1" x14ac:dyDescent="0.25">
      <c r="A689" s="58"/>
      <c r="B689" s="33">
        <v>5</v>
      </c>
      <c r="C689" s="41" t="str">
        <f t="shared" si="161"/>
        <v/>
      </c>
      <c r="D689" s="41" t="str">
        <f>IF(A689="","",VLOOKUP($A684,IF(LEN(A689)=2,F15B,F15A),VLOOKUP(LEFT(A689,1),Fteams,7,FALSE),FALSE))</f>
        <v/>
      </c>
      <c r="E689" s="41" t="str">
        <f t="shared" si="162"/>
        <v/>
      </c>
      <c r="F689" s="59"/>
      <c r="G689" s="60">
        <v>7</v>
      </c>
      <c r="H689" s="24"/>
      <c r="I689" s="8" t="str">
        <f t="shared" si="163"/>
        <v/>
      </c>
      <c r="J689" s="8" t="str">
        <f t="shared" si="163"/>
        <v/>
      </c>
      <c r="K689" s="8" t="str">
        <f t="shared" si="163"/>
        <v/>
      </c>
      <c r="L689" s="8" t="str">
        <f t="shared" si="163"/>
        <v/>
      </c>
      <c r="M689" s="8" t="str">
        <f t="shared" si="163"/>
        <v/>
      </c>
      <c r="N689" s="8" t="str">
        <f t="shared" si="163"/>
        <v/>
      </c>
      <c r="O689" s="8" t="str">
        <f t="shared" si="163"/>
        <v/>
      </c>
      <c r="P689" s="8" t="str">
        <f t="shared" si="163"/>
        <v/>
      </c>
      <c r="Q689" s="8" t="str">
        <f t="shared" si="163"/>
        <v/>
      </c>
      <c r="R689" s="8" t="str">
        <f t="shared" si="163"/>
        <v/>
      </c>
      <c r="S689" s="8" t="str">
        <f t="shared" si="163"/>
        <v/>
      </c>
      <c r="T689" s="8" t="str">
        <f t="shared" si="163"/>
        <v/>
      </c>
      <c r="U689" s="8"/>
      <c r="V689" s="2"/>
      <c r="W689" s="13"/>
    </row>
    <row r="690" spans="1:23" hidden="1" x14ac:dyDescent="0.25">
      <c r="A690" s="58"/>
      <c r="B690" s="33">
        <v>6</v>
      </c>
      <c r="C690" s="41" t="str">
        <f t="shared" si="161"/>
        <v/>
      </c>
      <c r="D690" s="41" t="str">
        <f>IF(A690="","",VLOOKUP($A684,IF(LEN(A690)=2,F15B,F15A),VLOOKUP(LEFT(A690,1),Fteams,7,FALSE),FALSE))</f>
        <v/>
      </c>
      <c r="E690" s="41" t="str">
        <f t="shared" si="162"/>
        <v/>
      </c>
      <c r="F690" s="59"/>
      <c r="G690" s="60">
        <v>6</v>
      </c>
      <c r="H690" s="24"/>
      <c r="I690" s="8" t="str">
        <f t="shared" si="163"/>
        <v/>
      </c>
      <c r="J690" s="8" t="str">
        <f t="shared" si="163"/>
        <v/>
      </c>
      <c r="K690" s="8" t="str">
        <f t="shared" si="163"/>
        <v/>
      </c>
      <c r="L690" s="8" t="str">
        <f t="shared" si="163"/>
        <v/>
      </c>
      <c r="M690" s="8" t="str">
        <f t="shared" si="163"/>
        <v/>
      </c>
      <c r="N690" s="8" t="str">
        <f t="shared" si="163"/>
        <v/>
      </c>
      <c r="O690" s="8" t="str">
        <f t="shared" si="163"/>
        <v/>
      </c>
      <c r="P690" s="8" t="str">
        <f t="shared" si="163"/>
        <v/>
      </c>
      <c r="Q690" s="8" t="str">
        <f t="shared" si="163"/>
        <v/>
      </c>
      <c r="R690" s="8" t="str">
        <f t="shared" si="163"/>
        <v/>
      </c>
      <c r="S690" s="8" t="str">
        <f t="shared" si="163"/>
        <v/>
      </c>
      <c r="T690" s="8" t="str">
        <f t="shared" si="163"/>
        <v/>
      </c>
      <c r="U690" s="8"/>
      <c r="V690" s="2"/>
      <c r="W690" s="13"/>
    </row>
    <row r="691" spans="1:23" hidden="1" x14ac:dyDescent="0.25">
      <c r="A691" s="58"/>
      <c r="B691" s="33">
        <v>7</v>
      </c>
      <c r="C691" s="41" t="str">
        <f t="shared" si="161"/>
        <v/>
      </c>
      <c r="D691" s="41" t="str">
        <f>IF(A691="","",VLOOKUP($A684,IF(LEN(A691)=2,F15B,F15A),VLOOKUP(LEFT(A691,1),Fteams,7,FALSE),FALSE))</f>
        <v/>
      </c>
      <c r="E691" s="41" t="str">
        <f t="shared" si="162"/>
        <v/>
      </c>
      <c r="F691" s="59"/>
      <c r="G691" s="60">
        <v>5</v>
      </c>
      <c r="H691" s="24"/>
      <c r="I691" s="8" t="str">
        <f t="shared" si="163"/>
        <v/>
      </c>
      <c r="J691" s="8" t="str">
        <f t="shared" si="163"/>
        <v/>
      </c>
      <c r="K691" s="8" t="str">
        <f t="shared" si="163"/>
        <v/>
      </c>
      <c r="L691" s="8" t="str">
        <f t="shared" si="163"/>
        <v/>
      </c>
      <c r="M691" s="8" t="str">
        <f t="shared" si="163"/>
        <v/>
      </c>
      <c r="N691" s="8" t="str">
        <f t="shared" si="163"/>
        <v/>
      </c>
      <c r="O691" s="8" t="str">
        <f t="shared" si="163"/>
        <v/>
      </c>
      <c r="P691" s="8" t="str">
        <f t="shared" si="163"/>
        <v/>
      </c>
      <c r="Q691" s="8" t="str">
        <f t="shared" si="163"/>
        <v/>
      </c>
      <c r="R691" s="8" t="str">
        <f t="shared" si="163"/>
        <v/>
      </c>
      <c r="S691" s="8" t="str">
        <f t="shared" si="163"/>
        <v/>
      </c>
      <c r="T691" s="8" t="str">
        <f t="shared" si="163"/>
        <v/>
      </c>
      <c r="U691" s="8"/>
      <c r="V691" s="2"/>
      <c r="W691" s="13"/>
    </row>
    <row r="692" spans="1:23" hidden="1" x14ac:dyDescent="0.25">
      <c r="A692" s="58"/>
      <c r="B692" s="33">
        <v>8</v>
      </c>
      <c r="C692" s="41" t="str">
        <f t="shared" si="161"/>
        <v/>
      </c>
      <c r="D692" s="41" t="str">
        <f>IF(A692="","",VLOOKUP($A684,IF(LEN(A692)=2,F15B,F15A),VLOOKUP(LEFT(A692,1),Fteams,7,FALSE),FALSE))</f>
        <v/>
      </c>
      <c r="E692" s="41" t="str">
        <f t="shared" si="162"/>
        <v/>
      </c>
      <c r="F692" s="59"/>
      <c r="G692" s="60">
        <v>4</v>
      </c>
      <c r="H692" s="24"/>
      <c r="I692" s="8" t="str">
        <f t="shared" si="163"/>
        <v/>
      </c>
      <c r="J692" s="8" t="str">
        <f t="shared" si="163"/>
        <v/>
      </c>
      <c r="K692" s="8" t="str">
        <f t="shared" si="163"/>
        <v/>
      </c>
      <c r="L692" s="8" t="str">
        <f t="shared" si="163"/>
        <v/>
      </c>
      <c r="M692" s="8" t="str">
        <f t="shared" si="163"/>
        <v/>
      </c>
      <c r="N692" s="8" t="str">
        <f t="shared" si="163"/>
        <v/>
      </c>
      <c r="O692" s="8" t="str">
        <f t="shared" si="163"/>
        <v/>
      </c>
      <c r="P692" s="8" t="str">
        <f t="shared" si="163"/>
        <v/>
      </c>
      <c r="Q692" s="8" t="str">
        <f t="shared" si="163"/>
        <v/>
      </c>
      <c r="R692" s="8" t="str">
        <f t="shared" si="163"/>
        <v/>
      </c>
      <c r="S692" s="8" t="str">
        <f t="shared" si="163"/>
        <v/>
      </c>
      <c r="T692" s="8" t="str">
        <f t="shared" si="163"/>
        <v/>
      </c>
      <c r="U692" s="8"/>
      <c r="V692" s="2"/>
      <c r="W692" s="13"/>
    </row>
    <row r="693" spans="1:23" hidden="1" x14ac:dyDescent="0.25">
      <c r="A693" s="58"/>
      <c r="B693" s="33">
        <v>9</v>
      </c>
      <c r="C693" s="41" t="str">
        <f t="shared" si="161"/>
        <v/>
      </c>
      <c r="D693" s="41" t="str">
        <f>IF(A693="","",VLOOKUP($A684,IF(LEN(A693)=2,F15B,F15A),VLOOKUP(LEFT(A693,1),Fteams,7,FALSE),FALSE))</f>
        <v/>
      </c>
      <c r="E693" s="41" t="str">
        <f t="shared" si="162"/>
        <v/>
      </c>
      <c r="F693" s="59"/>
      <c r="G693" s="60">
        <v>3</v>
      </c>
      <c r="H693" s="24"/>
      <c r="I693" s="8" t="str">
        <f t="shared" si="163"/>
        <v/>
      </c>
      <c r="J693" s="8" t="str">
        <f t="shared" si="163"/>
        <v/>
      </c>
      <c r="K693" s="8" t="str">
        <f t="shared" si="163"/>
        <v/>
      </c>
      <c r="L693" s="8" t="str">
        <f t="shared" si="163"/>
        <v/>
      </c>
      <c r="M693" s="8" t="str">
        <f t="shared" si="163"/>
        <v/>
      </c>
      <c r="N693" s="8" t="str">
        <f t="shared" si="163"/>
        <v/>
      </c>
      <c r="O693" s="8" t="str">
        <f t="shared" si="163"/>
        <v/>
      </c>
      <c r="P693" s="8" t="str">
        <f t="shared" si="163"/>
        <v/>
      </c>
      <c r="Q693" s="8" t="str">
        <f t="shared" si="163"/>
        <v/>
      </c>
      <c r="R693" s="8" t="str">
        <f t="shared" si="163"/>
        <v/>
      </c>
      <c r="S693" s="8" t="str">
        <f t="shared" si="163"/>
        <v/>
      </c>
      <c r="T693" s="8" t="str">
        <f t="shared" si="163"/>
        <v/>
      </c>
      <c r="U693" s="8"/>
      <c r="V693" s="2"/>
      <c r="W693" s="13"/>
    </row>
    <row r="694" spans="1:23" hidden="1" x14ac:dyDescent="0.25">
      <c r="A694" s="58"/>
      <c r="B694" s="33">
        <v>10</v>
      </c>
      <c r="C694" s="41" t="str">
        <f t="shared" si="161"/>
        <v/>
      </c>
      <c r="D694" s="41" t="str">
        <f>IF(A694="","",VLOOKUP($A684,IF(LEN(A694)=2,F15B,F15A),VLOOKUP(LEFT(A694,1),Fteams,7,FALSE),FALSE))</f>
        <v/>
      </c>
      <c r="E694" s="41" t="str">
        <f t="shared" si="162"/>
        <v/>
      </c>
      <c r="F694" s="59"/>
      <c r="G694" s="60">
        <v>2</v>
      </c>
      <c r="H694" s="24"/>
      <c r="I694" s="8" t="str">
        <f t="shared" si="163"/>
        <v/>
      </c>
      <c r="J694" s="8" t="str">
        <f t="shared" si="163"/>
        <v/>
      </c>
      <c r="K694" s="8" t="str">
        <f t="shared" si="163"/>
        <v/>
      </c>
      <c r="L694" s="8" t="str">
        <f t="shared" si="163"/>
        <v/>
      </c>
      <c r="M694" s="8" t="str">
        <f t="shared" si="163"/>
        <v/>
      </c>
      <c r="N694" s="8" t="str">
        <f t="shared" si="163"/>
        <v/>
      </c>
      <c r="O694" s="8" t="str">
        <f t="shared" si="163"/>
        <v/>
      </c>
      <c r="P694" s="8" t="str">
        <f t="shared" si="163"/>
        <v/>
      </c>
      <c r="Q694" s="8" t="str">
        <f t="shared" si="163"/>
        <v/>
      </c>
      <c r="R694" s="8" t="str">
        <f t="shared" si="163"/>
        <v/>
      </c>
      <c r="S694" s="8" t="str">
        <f t="shared" si="163"/>
        <v/>
      </c>
      <c r="T694" s="8" t="str">
        <f t="shared" si="163"/>
        <v/>
      </c>
      <c r="U694" s="8"/>
      <c r="V694" s="2"/>
      <c r="W694" s="13"/>
    </row>
    <row r="695" spans="1:23" hidden="1" x14ac:dyDescent="0.25">
      <c r="A695" s="58"/>
      <c r="B695" s="33">
        <v>11</v>
      </c>
      <c r="C695" s="41" t="str">
        <f t="shared" si="161"/>
        <v/>
      </c>
      <c r="D695" s="41" t="str">
        <f>IF(A695="","",VLOOKUP($A684,IF(LEN(A695)=2,F15B,F15A),VLOOKUP(LEFT(A695,1),Fteams,7,FALSE),FALSE))</f>
        <v/>
      </c>
      <c r="E695" s="41" t="str">
        <f t="shared" si="162"/>
        <v/>
      </c>
      <c r="F695" s="59"/>
      <c r="G695" s="60">
        <v>1</v>
      </c>
      <c r="H695" s="24"/>
      <c r="I695" s="8" t="str">
        <f t="shared" si="163"/>
        <v/>
      </c>
      <c r="J695" s="8" t="str">
        <f t="shared" si="163"/>
        <v/>
      </c>
      <c r="K695" s="8" t="str">
        <f t="shared" si="163"/>
        <v/>
      </c>
      <c r="L695" s="8" t="str">
        <f t="shared" si="163"/>
        <v/>
      </c>
      <c r="M695" s="8" t="str">
        <f t="shared" si="163"/>
        <v/>
      </c>
      <c r="N695" s="8" t="str">
        <f t="shared" si="163"/>
        <v/>
      </c>
      <c r="O695" s="8" t="str">
        <f t="shared" si="163"/>
        <v/>
      </c>
      <c r="P695" s="8" t="str">
        <f t="shared" si="163"/>
        <v/>
      </c>
      <c r="Q695" s="8" t="str">
        <f t="shared" si="163"/>
        <v/>
      </c>
      <c r="R695" s="8" t="str">
        <f t="shared" si="163"/>
        <v/>
      </c>
      <c r="S695" s="8" t="str">
        <f t="shared" si="163"/>
        <v/>
      </c>
      <c r="T695" s="8" t="str">
        <f t="shared" si="163"/>
        <v/>
      </c>
      <c r="U695" s="8"/>
      <c r="V695" s="2"/>
      <c r="W695" s="13"/>
    </row>
    <row r="696" spans="1:23" hidden="1" x14ac:dyDescent="0.25">
      <c r="A696" s="58"/>
      <c r="B696" s="33">
        <v>12</v>
      </c>
      <c r="C696" s="41" t="str">
        <f t="shared" si="161"/>
        <v/>
      </c>
      <c r="D696" s="41" t="str">
        <f>IF(A696="","",VLOOKUP($A684,IF(LEN(A696)=2,F15B,F15A),VLOOKUP(LEFT(A696,1),Fteams,7,FALSE),FALSE))</f>
        <v/>
      </c>
      <c r="E696" s="41" t="str">
        <f t="shared" si="162"/>
        <v/>
      </c>
      <c r="F696" s="59"/>
      <c r="G696" s="60">
        <f>IF(Dec!$G$2-11&lt;0,0,Dec!$G$2-11)</f>
        <v>0</v>
      </c>
      <c r="H696" s="24"/>
      <c r="I696" s="8" t="str">
        <f t="shared" si="163"/>
        <v/>
      </c>
      <c r="J696" s="8" t="str">
        <f t="shared" si="163"/>
        <v/>
      </c>
      <c r="K696" s="8" t="str">
        <f t="shared" si="163"/>
        <v/>
      </c>
      <c r="L696" s="8" t="str">
        <f t="shared" si="163"/>
        <v/>
      </c>
      <c r="M696" s="8" t="str">
        <f t="shared" si="163"/>
        <v/>
      </c>
      <c r="N696" s="8" t="str">
        <f t="shared" si="163"/>
        <v/>
      </c>
      <c r="O696" s="8" t="str">
        <f t="shared" si="163"/>
        <v/>
      </c>
      <c r="P696" s="8" t="str">
        <f t="shared" si="163"/>
        <v/>
      </c>
      <c r="Q696" s="8" t="str">
        <f t="shared" si="163"/>
        <v/>
      </c>
      <c r="R696" s="8" t="str">
        <f t="shared" si="163"/>
        <v/>
      </c>
      <c r="S696" s="8" t="str">
        <f t="shared" si="163"/>
        <v/>
      </c>
      <c r="T696" s="8" t="str">
        <f t="shared" si="163"/>
        <v/>
      </c>
      <c r="U696" s="8">
        <f>(Dec!$G$2+1)*Dec!$G$2/2-SUM(I685:T696)</f>
        <v>36</v>
      </c>
      <c r="V696" s="2"/>
      <c r="W696" s="13"/>
    </row>
    <row r="697" spans="1:23" ht="13" x14ac:dyDescent="0.3">
      <c r="A697" s="15" t="s">
        <v>4</v>
      </c>
      <c r="B697" s="29"/>
      <c r="C697" s="42" t="s">
        <v>80</v>
      </c>
      <c r="D697" s="4"/>
      <c r="E697" s="13"/>
      <c r="F697" s="19"/>
      <c r="G697" s="27"/>
      <c r="H697" s="24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2" t="s">
        <v>18</v>
      </c>
      <c r="W697" s="2"/>
    </row>
    <row r="698" spans="1:23" x14ac:dyDescent="0.25">
      <c r="A698" s="58" t="s">
        <v>441</v>
      </c>
      <c r="B698" s="33">
        <v>1</v>
      </c>
      <c r="C698" s="41" t="str">
        <f t="shared" ref="C698:C709" si="164">IF(A698="","",VLOOKUP($A$697,IF(LEN(A698)=2,F15B,F15A),VLOOKUP(LEFT(A698,1),Fteams,6,FALSE),FALSE))</f>
        <v>Mia Diacci</v>
      </c>
      <c r="D698" s="41">
        <f>IF(A698="","",VLOOKUP($A697,IF(LEN(A698)=2,F15B,F15A),VLOOKUP(LEFT(A698,1),Fteams,7,FALSE),FALSE))</f>
        <v>0</v>
      </c>
      <c r="E698" s="41" t="str">
        <f t="shared" ref="E698:E709" si="165">IF(A698="","",VLOOKUP(LEFT(A698,1),Fteams,2,FALSE))</f>
        <v>Brighton &amp; Hove</v>
      </c>
      <c r="F698" s="59" t="s">
        <v>499</v>
      </c>
      <c r="G698" s="60">
        <v>11</v>
      </c>
      <c r="H698" s="24"/>
      <c r="I698" s="8" t="str">
        <f t="shared" ref="I698:T709" si="166">IF($A698="","",IF(LEFT($A698,1)=I$19,$G698,""))</f>
        <v/>
      </c>
      <c r="J698" s="8">
        <f t="shared" si="166"/>
        <v>11</v>
      </c>
      <c r="K698" s="8" t="str">
        <f t="shared" si="166"/>
        <v/>
      </c>
      <c r="L698" s="8" t="str">
        <f t="shared" si="166"/>
        <v/>
      </c>
      <c r="M698" s="8" t="str">
        <f t="shared" si="166"/>
        <v/>
      </c>
      <c r="N698" s="8" t="str">
        <f t="shared" si="166"/>
        <v/>
      </c>
      <c r="O698" s="8" t="str">
        <f t="shared" si="166"/>
        <v/>
      </c>
      <c r="P698" s="8" t="str">
        <f t="shared" si="166"/>
        <v/>
      </c>
      <c r="Q698" s="8" t="str">
        <f t="shared" si="166"/>
        <v/>
      </c>
      <c r="R698" s="8" t="str">
        <f t="shared" si="166"/>
        <v/>
      </c>
      <c r="S698" s="8" t="str">
        <f t="shared" si="166"/>
        <v/>
      </c>
      <c r="T698" s="8" t="str">
        <f t="shared" si="166"/>
        <v/>
      </c>
      <c r="U698" s="8"/>
      <c r="V698" s="2"/>
      <c r="W698" s="13" t="e">
        <f>IF(F698="","",IF(F698-VLOOKUP($A697,AWstandards,VLOOKUP(D698,Age,2,FALSE),FALSE)&lt;0,"","aw"))</f>
        <v>#N/A</v>
      </c>
    </row>
    <row r="699" spans="1:23" x14ac:dyDescent="0.25">
      <c r="A699" s="58" t="s">
        <v>432</v>
      </c>
      <c r="B699" s="33">
        <v>2</v>
      </c>
      <c r="C699" s="41" t="str">
        <f t="shared" si="164"/>
        <v>Amelie Whitehouse</v>
      </c>
      <c r="D699" s="41">
        <f>IF(A699="","",VLOOKUP($A697,IF(LEN(A699)=2,F15B,F15A),VLOOKUP(LEFT(A699,1),Fteams,7,FALSE),FALSE))</f>
        <v>0</v>
      </c>
      <c r="E699" s="41" t="str">
        <f t="shared" si="165"/>
        <v>Crawley</v>
      </c>
      <c r="F699" s="59" t="s">
        <v>500</v>
      </c>
      <c r="G699" s="60">
        <v>10</v>
      </c>
      <c r="H699" s="24"/>
      <c r="I699" s="8" t="str">
        <f t="shared" si="166"/>
        <v/>
      </c>
      <c r="J699" s="8" t="str">
        <f t="shared" si="166"/>
        <v/>
      </c>
      <c r="K699" s="8">
        <f t="shared" si="166"/>
        <v>10</v>
      </c>
      <c r="L699" s="8" t="str">
        <f t="shared" si="166"/>
        <v/>
      </c>
      <c r="M699" s="8" t="str">
        <f t="shared" si="166"/>
        <v/>
      </c>
      <c r="N699" s="8" t="str">
        <f t="shared" si="166"/>
        <v/>
      </c>
      <c r="O699" s="8" t="str">
        <f t="shared" si="166"/>
        <v/>
      </c>
      <c r="P699" s="8" t="str">
        <f t="shared" si="166"/>
        <v/>
      </c>
      <c r="Q699" s="8" t="str">
        <f t="shared" si="166"/>
        <v/>
      </c>
      <c r="R699" s="8" t="str">
        <f t="shared" si="166"/>
        <v/>
      </c>
      <c r="S699" s="8" t="str">
        <f t="shared" si="166"/>
        <v/>
      </c>
      <c r="T699" s="8" t="str">
        <f t="shared" si="166"/>
        <v/>
      </c>
      <c r="U699" s="8"/>
      <c r="V699" s="2"/>
      <c r="W699" s="13" t="e">
        <f>IF(F699="","",IF(F699-VLOOKUP($A697,AWstandards,VLOOKUP(D699,Age,2,FALSE),FALSE)&lt;0,"","aw"))</f>
        <v>#N/A</v>
      </c>
    </row>
    <row r="700" spans="1:23" x14ac:dyDescent="0.25">
      <c r="A700" s="58" t="s">
        <v>433</v>
      </c>
      <c r="B700" s="33">
        <v>3</v>
      </c>
      <c r="C700" s="41" t="str">
        <f t="shared" si="164"/>
        <v>Alicia Stone</v>
      </c>
      <c r="D700" s="41">
        <f>IF(A700="","",VLOOKUP($A697,IF(LEN(A700)=2,F15B,F15A),VLOOKUP(LEFT(A700,1),Fteams,7,FALSE),FALSE))</f>
        <v>0</v>
      </c>
      <c r="E700" s="41" t="str">
        <f t="shared" si="165"/>
        <v>Eastbourne</v>
      </c>
      <c r="F700" s="59" t="s">
        <v>501</v>
      </c>
      <c r="G700" s="60">
        <v>9</v>
      </c>
      <c r="H700" s="24"/>
      <c r="I700" s="8" t="str">
        <f t="shared" si="166"/>
        <v/>
      </c>
      <c r="J700" s="8" t="str">
        <f t="shared" si="166"/>
        <v/>
      </c>
      <c r="K700" s="8" t="str">
        <f t="shared" si="166"/>
        <v/>
      </c>
      <c r="L700" s="8" t="str">
        <f t="shared" si="166"/>
        <v/>
      </c>
      <c r="M700" s="8">
        <f t="shared" si="166"/>
        <v>9</v>
      </c>
      <c r="N700" s="8" t="str">
        <f t="shared" si="166"/>
        <v/>
      </c>
      <c r="O700" s="8" t="str">
        <f t="shared" si="166"/>
        <v/>
      </c>
      <c r="P700" s="8" t="str">
        <f t="shared" si="166"/>
        <v/>
      </c>
      <c r="Q700" s="8" t="str">
        <f t="shared" si="166"/>
        <v/>
      </c>
      <c r="R700" s="8" t="str">
        <f t="shared" si="166"/>
        <v/>
      </c>
      <c r="S700" s="8" t="str">
        <f t="shared" si="166"/>
        <v/>
      </c>
      <c r="T700" s="8" t="str">
        <f t="shared" si="166"/>
        <v/>
      </c>
      <c r="U700" s="8"/>
      <c r="V700" s="2"/>
      <c r="W700" s="13" t="e">
        <f>IF(F700="","",IF(F700-VLOOKUP($A697,AWstandards,VLOOKUP(D700,Age,2,FALSE),FALSE)&lt;0,"","aw"))</f>
        <v>#N/A</v>
      </c>
    </row>
    <row r="701" spans="1:23" x14ac:dyDescent="0.25">
      <c r="A701" s="58" t="s">
        <v>434</v>
      </c>
      <c r="B701" s="33">
        <v>4</v>
      </c>
      <c r="C701" s="41" t="str">
        <f t="shared" si="164"/>
        <v>Mia Hollands</v>
      </c>
      <c r="D701" s="41">
        <f>IF(A701="","",VLOOKUP($A697,IF(LEN(A701)=2,F15B,F15A),VLOOKUP(LEFT(A701,1),Fteams,7,FALSE),FALSE))</f>
        <v>0</v>
      </c>
      <c r="E701" s="41" t="str">
        <f t="shared" si="165"/>
        <v>Chichester</v>
      </c>
      <c r="F701" s="59" t="s">
        <v>502</v>
      </c>
      <c r="G701" s="60">
        <v>8</v>
      </c>
      <c r="H701" s="24"/>
      <c r="I701" s="8" t="str">
        <f t="shared" si="166"/>
        <v/>
      </c>
      <c r="J701" s="8" t="str">
        <f t="shared" si="166"/>
        <v/>
      </c>
      <c r="K701" s="8" t="str">
        <f t="shared" si="166"/>
        <v/>
      </c>
      <c r="L701" s="8">
        <f t="shared" si="166"/>
        <v>8</v>
      </c>
      <c r="M701" s="8" t="str">
        <f t="shared" si="166"/>
        <v/>
      </c>
      <c r="N701" s="8" t="str">
        <f t="shared" si="166"/>
        <v/>
      </c>
      <c r="O701" s="8" t="str">
        <f t="shared" si="166"/>
        <v/>
      </c>
      <c r="P701" s="8" t="str">
        <f t="shared" si="166"/>
        <v/>
      </c>
      <c r="Q701" s="8" t="str">
        <f t="shared" si="166"/>
        <v/>
      </c>
      <c r="R701" s="8" t="str">
        <f t="shared" si="166"/>
        <v/>
      </c>
      <c r="S701" s="8" t="str">
        <f t="shared" si="166"/>
        <v/>
      </c>
      <c r="T701" s="8" t="str">
        <f t="shared" si="166"/>
        <v/>
      </c>
      <c r="U701" s="8"/>
      <c r="V701" s="2"/>
      <c r="W701" s="13" t="e">
        <f>IF(F701="","",IF(F701-VLOOKUP($A697,AWstandards,VLOOKUP(D701,Age,2,FALSE),FALSE)&lt;0,"","aw"))</f>
        <v>#N/A</v>
      </c>
    </row>
    <row r="702" spans="1:23" x14ac:dyDescent="0.25">
      <c r="A702" s="58" t="s">
        <v>467</v>
      </c>
      <c r="B702" s="33">
        <v>5</v>
      </c>
      <c r="C702" s="41" t="str">
        <f t="shared" si="164"/>
        <v>Molly-Ann Clarke</v>
      </c>
      <c r="D702" s="41">
        <f>IF(A702="","",VLOOKUP($A697,IF(LEN(A702)=2,F15B,F15A),VLOOKUP(LEFT(A702,1),Fteams,7,FALSE),FALSE))</f>
        <v>0</v>
      </c>
      <c r="E702" s="41" t="str">
        <f t="shared" si="165"/>
        <v>Haywards Heath</v>
      </c>
      <c r="F702" s="59" t="s">
        <v>503</v>
      </c>
      <c r="G702" s="60">
        <v>7</v>
      </c>
      <c r="H702" s="24"/>
      <c r="I702" s="8" t="str">
        <f t="shared" si="166"/>
        <v/>
      </c>
      <c r="J702" s="8" t="str">
        <f t="shared" si="166"/>
        <v/>
      </c>
      <c r="K702" s="8" t="str">
        <f t="shared" si="166"/>
        <v/>
      </c>
      <c r="L702" s="8" t="str">
        <f t="shared" si="166"/>
        <v/>
      </c>
      <c r="M702" s="8" t="str">
        <f t="shared" si="166"/>
        <v/>
      </c>
      <c r="N702" s="8" t="str">
        <f t="shared" si="166"/>
        <v/>
      </c>
      <c r="O702" s="8" t="str">
        <f t="shared" si="166"/>
        <v/>
      </c>
      <c r="P702" s="8" t="str">
        <f t="shared" si="166"/>
        <v/>
      </c>
      <c r="Q702" s="8">
        <f t="shared" si="166"/>
        <v>7</v>
      </c>
      <c r="R702" s="8" t="str">
        <f t="shared" si="166"/>
        <v/>
      </c>
      <c r="S702" s="8" t="str">
        <f t="shared" si="166"/>
        <v/>
      </c>
      <c r="T702" s="8" t="str">
        <f t="shared" si="166"/>
        <v/>
      </c>
      <c r="U702" s="8"/>
      <c r="V702" s="2"/>
      <c r="W702" s="13" t="e">
        <f>IF(F702="","",IF(F702-VLOOKUP($A697,AWstandards,VLOOKUP(D702,Age,2,FALSE),FALSE)&lt;0,"","aw"))</f>
        <v>#N/A</v>
      </c>
    </row>
    <row r="703" spans="1:23" hidden="1" x14ac:dyDescent="0.25">
      <c r="A703" s="58"/>
      <c r="B703" s="33">
        <v>6</v>
      </c>
      <c r="C703" s="41" t="str">
        <f t="shared" si="164"/>
        <v/>
      </c>
      <c r="D703" s="41" t="str">
        <f>IF(A703="","",VLOOKUP($A697,IF(LEN(A703)=2,F15B,F15A),VLOOKUP(LEFT(A703,1),Fteams,7,FALSE),FALSE))</f>
        <v/>
      </c>
      <c r="E703" s="41" t="str">
        <f t="shared" si="165"/>
        <v/>
      </c>
      <c r="F703" s="59"/>
      <c r="G703" s="60">
        <v>6</v>
      </c>
      <c r="H703" s="24"/>
      <c r="I703" s="8" t="str">
        <f t="shared" si="166"/>
        <v/>
      </c>
      <c r="J703" s="8" t="str">
        <f t="shared" si="166"/>
        <v/>
      </c>
      <c r="K703" s="8" t="str">
        <f t="shared" si="166"/>
        <v/>
      </c>
      <c r="L703" s="8" t="str">
        <f t="shared" si="166"/>
        <v/>
      </c>
      <c r="M703" s="8" t="str">
        <f t="shared" si="166"/>
        <v/>
      </c>
      <c r="N703" s="8" t="str">
        <f t="shared" si="166"/>
        <v/>
      </c>
      <c r="O703" s="8" t="str">
        <f t="shared" si="166"/>
        <v/>
      </c>
      <c r="P703" s="8" t="str">
        <f t="shared" si="166"/>
        <v/>
      </c>
      <c r="Q703" s="8" t="str">
        <f t="shared" si="166"/>
        <v/>
      </c>
      <c r="R703" s="8" t="str">
        <f t="shared" si="166"/>
        <v/>
      </c>
      <c r="S703" s="8" t="str">
        <f t="shared" si="166"/>
        <v/>
      </c>
      <c r="T703" s="8" t="str">
        <f t="shared" si="166"/>
        <v/>
      </c>
      <c r="U703" s="8"/>
      <c r="V703" s="2"/>
      <c r="W703" s="13" t="str">
        <f>IF(F703="","",IF(F703-VLOOKUP($A697,AWstandards,VLOOKUP(D703,Age,2,FALSE),FALSE)&lt;0,"","aw"))</f>
        <v/>
      </c>
    </row>
    <row r="704" spans="1:23" hidden="1" x14ac:dyDescent="0.25">
      <c r="A704" s="58"/>
      <c r="B704" s="33">
        <v>7</v>
      </c>
      <c r="C704" s="41" t="str">
        <f t="shared" si="164"/>
        <v/>
      </c>
      <c r="D704" s="41" t="str">
        <f>IF(A704="","",VLOOKUP($A697,IF(LEN(A704)=2,F15B,F15A),VLOOKUP(LEFT(A704,1),Fteams,7,FALSE),FALSE))</f>
        <v/>
      </c>
      <c r="E704" s="41" t="str">
        <f t="shared" si="165"/>
        <v/>
      </c>
      <c r="F704" s="59"/>
      <c r="G704" s="60">
        <v>5</v>
      </c>
      <c r="H704" s="24"/>
      <c r="I704" s="8" t="str">
        <f t="shared" si="166"/>
        <v/>
      </c>
      <c r="J704" s="8" t="str">
        <f t="shared" si="166"/>
        <v/>
      </c>
      <c r="K704" s="8" t="str">
        <f t="shared" si="166"/>
        <v/>
      </c>
      <c r="L704" s="8" t="str">
        <f t="shared" si="166"/>
        <v/>
      </c>
      <c r="M704" s="8" t="str">
        <f t="shared" si="166"/>
        <v/>
      </c>
      <c r="N704" s="8" t="str">
        <f t="shared" si="166"/>
        <v/>
      </c>
      <c r="O704" s="8" t="str">
        <f t="shared" si="166"/>
        <v/>
      </c>
      <c r="P704" s="8" t="str">
        <f t="shared" si="166"/>
        <v/>
      </c>
      <c r="Q704" s="8" t="str">
        <f t="shared" si="166"/>
        <v/>
      </c>
      <c r="R704" s="8" t="str">
        <f t="shared" si="166"/>
        <v/>
      </c>
      <c r="S704" s="8" t="str">
        <f t="shared" si="166"/>
        <v/>
      </c>
      <c r="T704" s="8" t="str">
        <f t="shared" si="166"/>
        <v/>
      </c>
      <c r="U704" s="8"/>
      <c r="V704" s="2"/>
      <c r="W704" s="13" t="str">
        <f>IF(F704="","",IF(F704-VLOOKUP($A697,AWstandards,VLOOKUP(D704,Age,2,FALSE),FALSE)&lt;0,"","aw"))</f>
        <v/>
      </c>
    </row>
    <row r="705" spans="1:23" hidden="1" x14ac:dyDescent="0.25">
      <c r="A705" s="58"/>
      <c r="B705" s="33">
        <v>8</v>
      </c>
      <c r="C705" s="41" t="str">
        <f t="shared" si="164"/>
        <v/>
      </c>
      <c r="D705" s="41" t="str">
        <f>IF(A705="","",VLOOKUP($A697,IF(LEN(A705)=2,F15B,F15A),VLOOKUP(LEFT(A705,1),Fteams,7,FALSE),FALSE))</f>
        <v/>
      </c>
      <c r="E705" s="41" t="str">
        <f t="shared" si="165"/>
        <v/>
      </c>
      <c r="F705" s="59"/>
      <c r="G705" s="60">
        <v>4</v>
      </c>
      <c r="H705" s="24"/>
      <c r="I705" s="8" t="str">
        <f t="shared" si="166"/>
        <v/>
      </c>
      <c r="J705" s="8" t="str">
        <f t="shared" si="166"/>
        <v/>
      </c>
      <c r="K705" s="8" t="str">
        <f t="shared" si="166"/>
        <v/>
      </c>
      <c r="L705" s="8" t="str">
        <f t="shared" si="166"/>
        <v/>
      </c>
      <c r="M705" s="8" t="str">
        <f t="shared" si="166"/>
        <v/>
      </c>
      <c r="N705" s="8" t="str">
        <f t="shared" si="166"/>
        <v/>
      </c>
      <c r="O705" s="8" t="str">
        <f t="shared" si="166"/>
        <v/>
      </c>
      <c r="P705" s="8" t="str">
        <f t="shared" si="166"/>
        <v/>
      </c>
      <c r="Q705" s="8" t="str">
        <f t="shared" si="166"/>
        <v/>
      </c>
      <c r="R705" s="8" t="str">
        <f t="shared" si="166"/>
        <v/>
      </c>
      <c r="S705" s="8" t="str">
        <f t="shared" si="166"/>
        <v/>
      </c>
      <c r="T705" s="8" t="str">
        <f t="shared" si="166"/>
        <v/>
      </c>
      <c r="U705" s="8"/>
      <c r="V705" s="2"/>
      <c r="W705" s="13" t="str">
        <f>IF(F705="","",IF(F705-VLOOKUP($A697,AWstandards,VLOOKUP(D705,Age,2,FALSE),FALSE)&lt;0,"","aw"))</f>
        <v/>
      </c>
    </row>
    <row r="706" spans="1:23" hidden="1" x14ac:dyDescent="0.25">
      <c r="A706" s="58"/>
      <c r="B706" s="33">
        <v>9</v>
      </c>
      <c r="C706" s="41" t="str">
        <f t="shared" si="164"/>
        <v/>
      </c>
      <c r="D706" s="41" t="str">
        <f>IF(A706="","",VLOOKUP($A697,IF(LEN(A706)=2,F15B,F15A),VLOOKUP(LEFT(A706,1),Fteams,7,FALSE),FALSE))</f>
        <v/>
      </c>
      <c r="E706" s="41" t="str">
        <f t="shared" si="165"/>
        <v/>
      </c>
      <c r="F706" s="59"/>
      <c r="G706" s="60">
        <v>3</v>
      </c>
      <c r="H706" s="24"/>
      <c r="I706" s="8" t="str">
        <f t="shared" si="166"/>
        <v/>
      </c>
      <c r="J706" s="8" t="str">
        <f t="shared" si="166"/>
        <v/>
      </c>
      <c r="K706" s="8" t="str">
        <f t="shared" si="166"/>
        <v/>
      </c>
      <c r="L706" s="8" t="str">
        <f t="shared" si="166"/>
        <v/>
      </c>
      <c r="M706" s="8" t="str">
        <f t="shared" si="166"/>
        <v/>
      </c>
      <c r="N706" s="8" t="str">
        <f t="shared" si="166"/>
        <v/>
      </c>
      <c r="O706" s="8" t="str">
        <f t="shared" si="166"/>
        <v/>
      </c>
      <c r="P706" s="8" t="str">
        <f t="shared" si="166"/>
        <v/>
      </c>
      <c r="Q706" s="8" t="str">
        <f t="shared" si="166"/>
        <v/>
      </c>
      <c r="R706" s="8" t="str">
        <f t="shared" si="166"/>
        <v/>
      </c>
      <c r="S706" s="8" t="str">
        <f t="shared" si="166"/>
        <v/>
      </c>
      <c r="T706" s="8" t="str">
        <f t="shared" si="166"/>
        <v/>
      </c>
      <c r="U706" s="8"/>
      <c r="V706" s="2"/>
      <c r="W706" s="13" t="str">
        <f>IF(F706="","",IF(F706-VLOOKUP($A697,AWstandards,VLOOKUP(D706,Age,2,FALSE),FALSE)&lt;0,"","aw"))</f>
        <v/>
      </c>
    </row>
    <row r="707" spans="1:23" hidden="1" x14ac:dyDescent="0.25">
      <c r="A707" s="58"/>
      <c r="B707" s="33">
        <v>10</v>
      </c>
      <c r="C707" s="41" t="str">
        <f t="shared" si="164"/>
        <v/>
      </c>
      <c r="D707" s="41" t="str">
        <f>IF(A707="","",VLOOKUP($A697,IF(LEN(A707)=2,F15B,F15A),VLOOKUP(LEFT(A707,1),Fteams,7,FALSE),FALSE))</f>
        <v/>
      </c>
      <c r="E707" s="41" t="str">
        <f t="shared" si="165"/>
        <v/>
      </c>
      <c r="F707" s="59"/>
      <c r="G707" s="60">
        <v>2</v>
      </c>
      <c r="H707" s="24"/>
      <c r="I707" s="8" t="str">
        <f t="shared" si="166"/>
        <v/>
      </c>
      <c r="J707" s="8" t="str">
        <f t="shared" si="166"/>
        <v/>
      </c>
      <c r="K707" s="8" t="str">
        <f t="shared" si="166"/>
        <v/>
      </c>
      <c r="L707" s="8" t="str">
        <f t="shared" si="166"/>
        <v/>
      </c>
      <c r="M707" s="8" t="str">
        <f t="shared" si="166"/>
        <v/>
      </c>
      <c r="N707" s="8" t="str">
        <f t="shared" si="166"/>
        <v/>
      </c>
      <c r="O707" s="8" t="str">
        <f t="shared" si="166"/>
        <v/>
      </c>
      <c r="P707" s="8" t="str">
        <f t="shared" si="166"/>
        <v/>
      </c>
      <c r="Q707" s="8" t="str">
        <f t="shared" si="166"/>
        <v/>
      </c>
      <c r="R707" s="8" t="str">
        <f t="shared" si="166"/>
        <v/>
      </c>
      <c r="S707" s="8" t="str">
        <f t="shared" si="166"/>
        <v/>
      </c>
      <c r="T707" s="8" t="str">
        <f t="shared" si="166"/>
        <v/>
      </c>
      <c r="U707" s="8"/>
      <c r="V707" s="2"/>
      <c r="W707" s="13" t="str">
        <f>IF(F707="","",IF(F707-VLOOKUP($A697,AWstandards,VLOOKUP(D707,Age,2,FALSE),FALSE)&lt;0,"","aw"))</f>
        <v/>
      </c>
    </row>
    <row r="708" spans="1:23" hidden="1" x14ac:dyDescent="0.25">
      <c r="A708" s="58"/>
      <c r="B708" s="33">
        <v>11</v>
      </c>
      <c r="C708" s="41" t="str">
        <f t="shared" si="164"/>
        <v/>
      </c>
      <c r="D708" s="41" t="str">
        <f>IF(A708="","",VLOOKUP($A697,IF(LEN(A708)=2,F15B,F15A),VLOOKUP(LEFT(A708,1),Fteams,7,FALSE),FALSE))</f>
        <v/>
      </c>
      <c r="E708" s="41" t="str">
        <f t="shared" si="165"/>
        <v/>
      </c>
      <c r="F708" s="59"/>
      <c r="G708" s="60">
        <v>1</v>
      </c>
      <c r="H708" s="24"/>
      <c r="I708" s="8" t="str">
        <f t="shared" si="166"/>
        <v/>
      </c>
      <c r="J708" s="8" t="str">
        <f t="shared" si="166"/>
        <v/>
      </c>
      <c r="K708" s="8" t="str">
        <f t="shared" si="166"/>
        <v/>
      </c>
      <c r="L708" s="8" t="str">
        <f t="shared" si="166"/>
        <v/>
      </c>
      <c r="M708" s="8" t="str">
        <f t="shared" si="166"/>
        <v/>
      </c>
      <c r="N708" s="8" t="str">
        <f t="shared" si="166"/>
        <v/>
      </c>
      <c r="O708" s="8" t="str">
        <f t="shared" si="166"/>
        <v/>
      </c>
      <c r="P708" s="8" t="str">
        <f t="shared" si="166"/>
        <v/>
      </c>
      <c r="Q708" s="8" t="str">
        <f t="shared" si="166"/>
        <v/>
      </c>
      <c r="R708" s="8" t="str">
        <f t="shared" si="166"/>
        <v/>
      </c>
      <c r="S708" s="8" t="str">
        <f t="shared" si="166"/>
        <v/>
      </c>
      <c r="T708" s="8" t="str">
        <f t="shared" si="166"/>
        <v/>
      </c>
      <c r="U708" s="8"/>
      <c r="V708" s="2"/>
      <c r="W708" s="13" t="str">
        <f>IF(F708="","",IF(F708-VLOOKUP($A697,AWstandards,VLOOKUP(D708,Age,2,FALSE),FALSE)&lt;0,"","aw"))</f>
        <v/>
      </c>
    </row>
    <row r="709" spans="1:23" hidden="1" x14ac:dyDescent="0.25">
      <c r="A709" s="58"/>
      <c r="B709" s="33">
        <v>12</v>
      </c>
      <c r="C709" s="41" t="str">
        <f t="shared" si="164"/>
        <v/>
      </c>
      <c r="D709" s="41" t="str">
        <f>IF(A709="","",VLOOKUP($A697,IF(LEN(A709)=2,F15B,F15A),VLOOKUP(LEFT(A709,1),Fteams,7,FALSE),FALSE))</f>
        <v/>
      </c>
      <c r="E709" s="41" t="str">
        <f t="shared" si="165"/>
        <v/>
      </c>
      <c r="F709" s="59"/>
      <c r="G709" s="60">
        <f>IF(Dec!$G$2-11&lt;0,0,Dec!$G$2-11)</f>
        <v>0</v>
      </c>
      <c r="H709" s="24"/>
      <c r="I709" s="8" t="str">
        <f t="shared" si="166"/>
        <v/>
      </c>
      <c r="J709" s="8" t="str">
        <f t="shared" si="166"/>
        <v/>
      </c>
      <c r="K709" s="8" t="str">
        <f t="shared" si="166"/>
        <v/>
      </c>
      <c r="L709" s="8" t="str">
        <f t="shared" si="166"/>
        <v/>
      </c>
      <c r="M709" s="8" t="str">
        <f t="shared" si="166"/>
        <v/>
      </c>
      <c r="N709" s="8" t="str">
        <f t="shared" si="166"/>
        <v/>
      </c>
      <c r="O709" s="8" t="str">
        <f t="shared" si="166"/>
        <v/>
      </c>
      <c r="P709" s="8" t="str">
        <f t="shared" si="166"/>
        <v/>
      </c>
      <c r="Q709" s="8" t="str">
        <f t="shared" si="166"/>
        <v/>
      </c>
      <c r="R709" s="8" t="str">
        <f t="shared" si="166"/>
        <v/>
      </c>
      <c r="S709" s="8" t="str">
        <f t="shared" si="166"/>
        <v/>
      </c>
      <c r="T709" s="8" t="str">
        <f t="shared" si="166"/>
        <v/>
      </c>
      <c r="U709" s="8">
        <f>(Dec!$G$2+1)*Dec!$G$2/2-SUM(I698:T709)</f>
        <v>21</v>
      </c>
      <c r="V709" s="2"/>
      <c r="W709" s="13" t="str">
        <f>IF(F709="","",IF(F709-VLOOKUP($A697,AWstandards,VLOOKUP(D709,Age,2,FALSE),FALSE)&lt;0,"","aw"))</f>
        <v/>
      </c>
    </row>
    <row r="710" spans="1:23" ht="13" x14ac:dyDescent="0.3">
      <c r="A710" s="15" t="s">
        <v>4</v>
      </c>
      <c r="B710" s="29"/>
      <c r="C710" s="42" t="s">
        <v>81</v>
      </c>
      <c r="D710" s="4"/>
      <c r="E710" s="13"/>
      <c r="F710" s="19"/>
      <c r="G710" s="27"/>
      <c r="H710" s="24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2" t="s">
        <v>19</v>
      </c>
      <c r="W710" s="2"/>
    </row>
    <row r="711" spans="1:23" x14ac:dyDescent="0.25">
      <c r="A711" s="58" t="s">
        <v>450</v>
      </c>
      <c r="B711" s="33">
        <v>1</v>
      </c>
      <c r="C711" s="41" t="str">
        <f t="shared" ref="C711:C722" si="167">IF(A711="","",VLOOKUP($A$710,IF(LEN(A711)=2,F15B,F15A),VLOOKUP(LEFT(A711,1),Fteams,6,FALSE),FALSE))</f>
        <v xml:space="preserve">Rosie Austin </v>
      </c>
      <c r="D711" s="41">
        <f>IF(A711="","",VLOOKUP($A710,IF(LEN(A711)=2,F15B,F15A),VLOOKUP(LEFT(A711,1),Fteams,7,FALSE),FALSE))</f>
        <v>0</v>
      </c>
      <c r="E711" s="41" t="str">
        <f t="shared" ref="E711:E722" si="168">IF(A711="","",VLOOKUP(LEFT(A711,1),Fteams,2,FALSE))</f>
        <v>Brighton &amp; Hove</v>
      </c>
      <c r="F711" s="59" t="s">
        <v>504</v>
      </c>
      <c r="G711" s="60">
        <v>11</v>
      </c>
      <c r="H711" s="24"/>
      <c r="I711" s="8" t="str">
        <f t="shared" ref="I711:T722" si="169">IF($A711="","",IF(LEFT($A711,1)=I$19,$G711,""))</f>
        <v/>
      </c>
      <c r="J711" s="8">
        <f t="shared" si="169"/>
        <v>11</v>
      </c>
      <c r="K711" s="8" t="str">
        <f t="shared" si="169"/>
        <v/>
      </c>
      <c r="L711" s="8" t="str">
        <f t="shared" si="169"/>
        <v/>
      </c>
      <c r="M711" s="8" t="str">
        <f t="shared" si="169"/>
        <v/>
      </c>
      <c r="N711" s="8" t="str">
        <f t="shared" si="169"/>
        <v/>
      </c>
      <c r="O711" s="8" t="str">
        <f t="shared" si="169"/>
        <v/>
      </c>
      <c r="P711" s="8" t="str">
        <f t="shared" si="169"/>
        <v/>
      </c>
      <c r="Q711" s="8" t="str">
        <f t="shared" si="169"/>
        <v/>
      </c>
      <c r="R711" s="8" t="str">
        <f t="shared" si="169"/>
        <v/>
      </c>
      <c r="S711" s="8" t="str">
        <f t="shared" si="169"/>
        <v/>
      </c>
      <c r="T711" s="8" t="str">
        <f t="shared" si="169"/>
        <v/>
      </c>
      <c r="U711" s="8"/>
      <c r="V711" s="2"/>
      <c r="W711" s="13" t="e">
        <f>IF(F711="","",IF(F711-VLOOKUP($A710,AWstandards,VLOOKUP(D711,Age,2,FALSE),FALSE)&lt;0,"","aw"))</f>
        <v>#N/A</v>
      </c>
    </row>
    <row r="712" spans="1:23" x14ac:dyDescent="0.25">
      <c r="A712" s="58" t="s">
        <v>435</v>
      </c>
      <c r="B712" s="33">
        <v>2</v>
      </c>
      <c r="C712" s="41" t="str">
        <f t="shared" si="167"/>
        <v>Bethanie Gould</v>
      </c>
      <c r="D712" s="41">
        <f>IF(A712="","",VLOOKUP($A710,IF(LEN(A712)=2,F15B,F15A),VLOOKUP(LEFT(A712,1),Fteams,7,FALSE),FALSE))</f>
        <v>0</v>
      </c>
      <c r="E712" s="41" t="str">
        <f t="shared" si="168"/>
        <v>Crawley</v>
      </c>
      <c r="F712" s="59" t="s">
        <v>505</v>
      </c>
      <c r="G712" s="60">
        <v>10</v>
      </c>
      <c r="H712" s="24"/>
      <c r="I712" s="8" t="str">
        <f t="shared" si="169"/>
        <v/>
      </c>
      <c r="J712" s="8" t="str">
        <f t="shared" si="169"/>
        <v/>
      </c>
      <c r="K712" s="8">
        <f t="shared" si="169"/>
        <v>10</v>
      </c>
      <c r="L712" s="8" t="str">
        <f t="shared" si="169"/>
        <v/>
      </c>
      <c r="M712" s="8" t="str">
        <f t="shared" si="169"/>
        <v/>
      </c>
      <c r="N712" s="8" t="str">
        <f t="shared" si="169"/>
        <v/>
      </c>
      <c r="O712" s="8" t="str">
        <f t="shared" si="169"/>
        <v/>
      </c>
      <c r="P712" s="8" t="str">
        <f t="shared" si="169"/>
        <v/>
      </c>
      <c r="Q712" s="8" t="str">
        <f t="shared" si="169"/>
        <v/>
      </c>
      <c r="R712" s="8" t="str">
        <f t="shared" si="169"/>
        <v/>
      </c>
      <c r="S712" s="8" t="str">
        <f t="shared" si="169"/>
        <v/>
      </c>
      <c r="T712" s="8" t="str">
        <f t="shared" si="169"/>
        <v/>
      </c>
      <c r="U712" s="8"/>
      <c r="V712" s="2"/>
      <c r="W712" s="13" t="e">
        <f>IF(F712="","",IF(F712-VLOOKUP($A710,AWstandards,VLOOKUP(D712,Age,2,FALSE),FALSE)&lt;0,"","aw"))</f>
        <v>#N/A</v>
      </c>
    </row>
    <row r="713" spans="1:23" x14ac:dyDescent="0.25">
      <c r="A713" s="58" t="s">
        <v>470</v>
      </c>
      <c r="B713" s="33">
        <v>3</v>
      </c>
      <c r="C713" s="41" t="str">
        <f t="shared" si="167"/>
        <v>Oliwia Zietal</v>
      </c>
      <c r="D713" s="41">
        <f>IF(A713="","",VLOOKUP($A710,IF(LEN(A713)=2,F15B,F15A),VLOOKUP(LEFT(A713,1),Fteams,7,FALSE),FALSE))</f>
        <v>0</v>
      </c>
      <c r="E713" s="41" t="str">
        <f t="shared" si="168"/>
        <v>Eastbourne</v>
      </c>
      <c r="F713" s="59" t="s">
        <v>506</v>
      </c>
      <c r="G713" s="60">
        <v>9</v>
      </c>
      <c r="H713" s="24"/>
      <c r="I713" s="8" t="str">
        <f t="shared" si="169"/>
        <v/>
      </c>
      <c r="J713" s="8" t="str">
        <f t="shared" si="169"/>
        <v/>
      </c>
      <c r="K713" s="8" t="str">
        <f t="shared" si="169"/>
        <v/>
      </c>
      <c r="L713" s="8" t="str">
        <f t="shared" si="169"/>
        <v/>
      </c>
      <c r="M713" s="8">
        <f t="shared" si="169"/>
        <v>9</v>
      </c>
      <c r="N713" s="8" t="str">
        <f t="shared" si="169"/>
        <v/>
      </c>
      <c r="O713" s="8" t="str">
        <f t="shared" si="169"/>
        <v/>
      </c>
      <c r="P713" s="8" t="str">
        <f t="shared" si="169"/>
        <v/>
      </c>
      <c r="Q713" s="8" t="str">
        <f t="shared" si="169"/>
        <v/>
      </c>
      <c r="R713" s="8" t="str">
        <f t="shared" si="169"/>
        <v/>
      </c>
      <c r="S713" s="8" t="str">
        <f t="shared" si="169"/>
        <v/>
      </c>
      <c r="T713" s="8" t="str">
        <f t="shared" si="169"/>
        <v/>
      </c>
      <c r="U713" s="8"/>
      <c r="V713" s="2"/>
      <c r="W713" s="13" t="e">
        <f>IF(F713="","",IF(F713-VLOOKUP($A710,AWstandards,VLOOKUP(D713,Age,2,FALSE),FALSE)&lt;0,"","aw"))</f>
        <v>#N/A</v>
      </c>
    </row>
    <row r="714" spans="1:23" hidden="1" x14ac:dyDescent="0.25">
      <c r="A714" s="58"/>
      <c r="B714" s="33">
        <v>4</v>
      </c>
      <c r="C714" s="41" t="str">
        <f t="shared" si="167"/>
        <v/>
      </c>
      <c r="D714" s="41" t="str">
        <f>IF(A714="","",VLOOKUP($A710,IF(LEN(A714)=2,F15B,F15A),VLOOKUP(LEFT(A714,1),Fteams,7,FALSE),FALSE))</f>
        <v/>
      </c>
      <c r="E714" s="41" t="str">
        <f t="shared" si="168"/>
        <v/>
      </c>
      <c r="F714" s="59"/>
      <c r="G714" s="60">
        <v>8</v>
      </c>
      <c r="H714" s="24"/>
      <c r="I714" s="8" t="str">
        <f t="shared" si="169"/>
        <v/>
      </c>
      <c r="J714" s="8" t="str">
        <f t="shared" si="169"/>
        <v/>
      </c>
      <c r="K714" s="8" t="str">
        <f t="shared" si="169"/>
        <v/>
      </c>
      <c r="L714" s="8" t="str">
        <f t="shared" si="169"/>
        <v/>
      </c>
      <c r="M714" s="8" t="str">
        <f t="shared" si="169"/>
        <v/>
      </c>
      <c r="N714" s="8" t="str">
        <f t="shared" si="169"/>
        <v/>
      </c>
      <c r="O714" s="8" t="str">
        <f t="shared" si="169"/>
        <v/>
      </c>
      <c r="P714" s="8" t="str">
        <f t="shared" si="169"/>
        <v/>
      </c>
      <c r="Q714" s="8" t="str">
        <f t="shared" si="169"/>
        <v/>
      </c>
      <c r="R714" s="8" t="str">
        <f t="shared" si="169"/>
        <v/>
      </c>
      <c r="S714" s="8" t="str">
        <f t="shared" si="169"/>
        <v/>
      </c>
      <c r="T714" s="8" t="str">
        <f t="shared" si="169"/>
        <v/>
      </c>
      <c r="U714" s="8"/>
      <c r="V714" s="2"/>
      <c r="W714" s="13" t="str">
        <f>IF(F714="","",IF(F714-VLOOKUP($A710,AWstandards,VLOOKUP(D714,Age,2,FALSE),FALSE)&lt;0,"","aw"))</f>
        <v/>
      </c>
    </row>
    <row r="715" spans="1:23" hidden="1" x14ac:dyDescent="0.25">
      <c r="A715" s="58"/>
      <c r="B715" s="33">
        <v>5</v>
      </c>
      <c r="C715" s="41" t="str">
        <f t="shared" si="167"/>
        <v/>
      </c>
      <c r="D715" s="41" t="str">
        <f>IF(A715="","",VLOOKUP($A710,IF(LEN(A715)=2,F15B,F15A),VLOOKUP(LEFT(A715,1),Fteams,7,FALSE),FALSE))</f>
        <v/>
      </c>
      <c r="E715" s="41" t="str">
        <f t="shared" si="168"/>
        <v/>
      </c>
      <c r="F715" s="59"/>
      <c r="G715" s="60">
        <v>7</v>
      </c>
      <c r="H715" s="24"/>
      <c r="I715" s="8" t="str">
        <f t="shared" si="169"/>
        <v/>
      </c>
      <c r="J715" s="8" t="str">
        <f t="shared" si="169"/>
        <v/>
      </c>
      <c r="K715" s="8" t="str">
        <f t="shared" si="169"/>
        <v/>
      </c>
      <c r="L715" s="8" t="str">
        <f t="shared" si="169"/>
        <v/>
      </c>
      <c r="M715" s="8" t="str">
        <f t="shared" si="169"/>
        <v/>
      </c>
      <c r="N715" s="8" t="str">
        <f t="shared" si="169"/>
        <v/>
      </c>
      <c r="O715" s="8" t="str">
        <f t="shared" si="169"/>
        <v/>
      </c>
      <c r="P715" s="8" t="str">
        <f t="shared" si="169"/>
        <v/>
      </c>
      <c r="Q715" s="8" t="str">
        <f t="shared" si="169"/>
        <v/>
      </c>
      <c r="R715" s="8" t="str">
        <f t="shared" si="169"/>
        <v/>
      </c>
      <c r="S715" s="8" t="str">
        <f t="shared" si="169"/>
        <v/>
      </c>
      <c r="T715" s="8" t="str">
        <f t="shared" si="169"/>
        <v/>
      </c>
      <c r="U715" s="8"/>
      <c r="V715" s="2"/>
      <c r="W715" s="13" t="str">
        <f>IF(F715="","",IF(F715-VLOOKUP($A710,AWstandards,VLOOKUP(D715,Age,2,FALSE),FALSE)&lt;0,"","aw"))</f>
        <v/>
      </c>
    </row>
    <row r="716" spans="1:23" hidden="1" x14ac:dyDescent="0.25">
      <c r="A716" s="58"/>
      <c r="B716" s="33">
        <v>6</v>
      </c>
      <c r="C716" s="41" t="str">
        <f t="shared" si="167"/>
        <v/>
      </c>
      <c r="D716" s="41" t="str">
        <f>IF(A716="","",VLOOKUP($A710,IF(LEN(A716)=2,F15B,F15A),VLOOKUP(LEFT(A716,1),Fteams,7,FALSE),FALSE))</f>
        <v/>
      </c>
      <c r="E716" s="41" t="str">
        <f t="shared" si="168"/>
        <v/>
      </c>
      <c r="F716" s="59"/>
      <c r="G716" s="60">
        <v>6</v>
      </c>
      <c r="H716" s="24"/>
      <c r="I716" s="8" t="str">
        <f t="shared" si="169"/>
        <v/>
      </c>
      <c r="J716" s="8" t="str">
        <f t="shared" si="169"/>
        <v/>
      </c>
      <c r="K716" s="8" t="str">
        <f t="shared" si="169"/>
        <v/>
      </c>
      <c r="L716" s="8" t="str">
        <f t="shared" si="169"/>
        <v/>
      </c>
      <c r="M716" s="8" t="str">
        <f t="shared" si="169"/>
        <v/>
      </c>
      <c r="N716" s="8" t="str">
        <f t="shared" si="169"/>
        <v/>
      </c>
      <c r="O716" s="8" t="str">
        <f t="shared" si="169"/>
        <v/>
      </c>
      <c r="P716" s="8" t="str">
        <f t="shared" si="169"/>
        <v/>
      </c>
      <c r="Q716" s="8" t="str">
        <f t="shared" si="169"/>
        <v/>
      </c>
      <c r="R716" s="8" t="str">
        <f t="shared" si="169"/>
        <v/>
      </c>
      <c r="S716" s="8" t="str">
        <f t="shared" si="169"/>
        <v/>
      </c>
      <c r="T716" s="8" t="str">
        <f t="shared" si="169"/>
        <v/>
      </c>
      <c r="U716" s="8"/>
      <c r="V716" s="2"/>
      <c r="W716" s="13" t="str">
        <f>IF(F716="","",IF(F716-VLOOKUP($A710,AWstandards,VLOOKUP(D716,Age,2,FALSE),FALSE)&lt;0,"","aw"))</f>
        <v/>
      </c>
    </row>
    <row r="717" spans="1:23" hidden="1" x14ac:dyDescent="0.25">
      <c r="A717" s="58"/>
      <c r="B717" s="33">
        <v>7</v>
      </c>
      <c r="C717" s="41" t="str">
        <f t="shared" si="167"/>
        <v/>
      </c>
      <c r="D717" s="41" t="str">
        <f>IF(A717="","",VLOOKUP($A710,IF(LEN(A717)=2,F15B,F15A),VLOOKUP(LEFT(A717,1),Fteams,7,FALSE),FALSE))</f>
        <v/>
      </c>
      <c r="E717" s="41" t="str">
        <f t="shared" si="168"/>
        <v/>
      </c>
      <c r="F717" s="59"/>
      <c r="G717" s="60">
        <v>5</v>
      </c>
      <c r="H717" s="24"/>
      <c r="I717" s="8" t="str">
        <f t="shared" si="169"/>
        <v/>
      </c>
      <c r="J717" s="8" t="str">
        <f t="shared" si="169"/>
        <v/>
      </c>
      <c r="K717" s="8" t="str">
        <f t="shared" si="169"/>
        <v/>
      </c>
      <c r="L717" s="8" t="str">
        <f t="shared" si="169"/>
        <v/>
      </c>
      <c r="M717" s="8" t="str">
        <f t="shared" si="169"/>
        <v/>
      </c>
      <c r="N717" s="8" t="str">
        <f t="shared" si="169"/>
        <v/>
      </c>
      <c r="O717" s="8" t="str">
        <f t="shared" si="169"/>
        <v/>
      </c>
      <c r="P717" s="8" t="str">
        <f t="shared" si="169"/>
        <v/>
      </c>
      <c r="Q717" s="8" t="str">
        <f t="shared" si="169"/>
        <v/>
      </c>
      <c r="R717" s="8" t="str">
        <f t="shared" si="169"/>
        <v/>
      </c>
      <c r="S717" s="8" t="str">
        <f t="shared" si="169"/>
        <v/>
      </c>
      <c r="T717" s="8" t="str">
        <f t="shared" si="169"/>
        <v/>
      </c>
      <c r="U717" s="8"/>
      <c r="V717" s="2"/>
      <c r="W717" s="13" t="str">
        <f>IF(F717="","",IF(F717-VLOOKUP($A710,AWstandards,VLOOKUP(D717,Age,2,FALSE),FALSE)&lt;0,"","aw"))</f>
        <v/>
      </c>
    </row>
    <row r="718" spans="1:23" hidden="1" x14ac:dyDescent="0.25">
      <c r="A718" s="58"/>
      <c r="B718" s="33">
        <v>8</v>
      </c>
      <c r="C718" s="41" t="str">
        <f t="shared" si="167"/>
        <v/>
      </c>
      <c r="D718" s="41" t="str">
        <f>IF(A718="","",VLOOKUP($A710,IF(LEN(A718)=2,F15B,F15A),VLOOKUP(LEFT(A718,1),Fteams,7,FALSE),FALSE))</f>
        <v/>
      </c>
      <c r="E718" s="41" t="str">
        <f t="shared" si="168"/>
        <v/>
      </c>
      <c r="F718" s="59"/>
      <c r="G718" s="60">
        <v>4</v>
      </c>
      <c r="H718" s="24"/>
      <c r="I718" s="8" t="str">
        <f t="shared" si="169"/>
        <v/>
      </c>
      <c r="J718" s="8" t="str">
        <f t="shared" si="169"/>
        <v/>
      </c>
      <c r="K718" s="8" t="str">
        <f t="shared" si="169"/>
        <v/>
      </c>
      <c r="L718" s="8" t="str">
        <f t="shared" si="169"/>
        <v/>
      </c>
      <c r="M718" s="8" t="str">
        <f t="shared" si="169"/>
        <v/>
      </c>
      <c r="N718" s="8" t="str">
        <f t="shared" si="169"/>
        <v/>
      </c>
      <c r="O718" s="8" t="str">
        <f t="shared" si="169"/>
        <v/>
      </c>
      <c r="P718" s="8" t="str">
        <f t="shared" si="169"/>
        <v/>
      </c>
      <c r="Q718" s="8" t="str">
        <f t="shared" si="169"/>
        <v/>
      </c>
      <c r="R718" s="8" t="str">
        <f t="shared" si="169"/>
        <v/>
      </c>
      <c r="S718" s="8" t="str">
        <f t="shared" si="169"/>
        <v/>
      </c>
      <c r="T718" s="8" t="str">
        <f t="shared" si="169"/>
        <v/>
      </c>
      <c r="U718" s="8"/>
      <c r="V718" s="2"/>
      <c r="W718" s="13" t="str">
        <f>IF(F718="","",IF(F718-VLOOKUP($A710,AWstandards,VLOOKUP(D718,Age,2,FALSE),FALSE)&lt;0,"","aw"))</f>
        <v/>
      </c>
    </row>
    <row r="719" spans="1:23" hidden="1" x14ac:dyDescent="0.25">
      <c r="A719" s="58"/>
      <c r="B719" s="33">
        <v>9</v>
      </c>
      <c r="C719" s="41" t="str">
        <f t="shared" si="167"/>
        <v/>
      </c>
      <c r="D719" s="41" t="str">
        <f>IF(A719="","",VLOOKUP($A710,IF(LEN(A719)=2,F15B,F15A),VLOOKUP(LEFT(A719,1),Fteams,7,FALSE),FALSE))</f>
        <v/>
      </c>
      <c r="E719" s="41" t="str">
        <f t="shared" si="168"/>
        <v/>
      </c>
      <c r="F719" s="59"/>
      <c r="G719" s="60">
        <v>3</v>
      </c>
      <c r="H719" s="24"/>
      <c r="I719" s="8" t="str">
        <f t="shared" si="169"/>
        <v/>
      </c>
      <c r="J719" s="8" t="str">
        <f t="shared" si="169"/>
        <v/>
      </c>
      <c r="K719" s="8" t="str">
        <f t="shared" si="169"/>
        <v/>
      </c>
      <c r="L719" s="8" t="str">
        <f t="shared" si="169"/>
        <v/>
      </c>
      <c r="M719" s="8" t="str">
        <f t="shared" si="169"/>
        <v/>
      </c>
      <c r="N719" s="8" t="str">
        <f t="shared" si="169"/>
        <v/>
      </c>
      <c r="O719" s="8" t="str">
        <f t="shared" si="169"/>
        <v/>
      </c>
      <c r="P719" s="8" t="str">
        <f t="shared" si="169"/>
        <v/>
      </c>
      <c r="Q719" s="8" t="str">
        <f t="shared" si="169"/>
        <v/>
      </c>
      <c r="R719" s="8" t="str">
        <f t="shared" si="169"/>
        <v/>
      </c>
      <c r="S719" s="8" t="str">
        <f t="shared" si="169"/>
        <v/>
      </c>
      <c r="T719" s="8" t="str">
        <f t="shared" si="169"/>
        <v/>
      </c>
      <c r="U719" s="8"/>
      <c r="V719" s="2"/>
      <c r="W719" s="13" t="str">
        <f>IF(F719="","",IF(F719-VLOOKUP($A710,AWstandards,VLOOKUP(D719,Age,2,FALSE),FALSE)&lt;0,"","aw"))</f>
        <v/>
      </c>
    </row>
    <row r="720" spans="1:23" hidden="1" x14ac:dyDescent="0.25">
      <c r="A720" s="58"/>
      <c r="B720" s="33">
        <v>10</v>
      </c>
      <c r="C720" s="41" t="str">
        <f t="shared" si="167"/>
        <v/>
      </c>
      <c r="D720" s="41" t="str">
        <f>IF(A720="","",VLOOKUP($A710,IF(LEN(A720)=2,F15B,F15A),VLOOKUP(LEFT(A720,1),Fteams,7,FALSE),FALSE))</f>
        <v/>
      </c>
      <c r="E720" s="41" t="str">
        <f t="shared" si="168"/>
        <v/>
      </c>
      <c r="F720" s="59"/>
      <c r="G720" s="60">
        <v>2</v>
      </c>
      <c r="H720" s="24"/>
      <c r="I720" s="8" t="str">
        <f t="shared" si="169"/>
        <v/>
      </c>
      <c r="J720" s="8" t="str">
        <f t="shared" si="169"/>
        <v/>
      </c>
      <c r="K720" s="8" t="str">
        <f t="shared" si="169"/>
        <v/>
      </c>
      <c r="L720" s="8" t="str">
        <f t="shared" si="169"/>
        <v/>
      </c>
      <c r="M720" s="8" t="str">
        <f t="shared" si="169"/>
        <v/>
      </c>
      <c r="N720" s="8" t="str">
        <f t="shared" si="169"/>
        <v/>
      </c>
      <c r="O720" s="8" t="str">
        <f t="shared" si="169"/>
        <v/>
      </c>
      <c r="P720" s="8" t="str">
        <f t="shared" si="169"/>
        <v/>
      </c>
      <c r="Q720" s="8" t="str">
        <f t="shared" si="169"/>
        <v/>
      </c>
      <c r="R720" s="8" t="str">
        <f t="shared" si="169"/>
        <v/>
      </c>
      <c r="S720" s="8" t="str">
        <f t="shared" si="169"/>
        <v/>
      </c>
      <c r="T720" s="8" t="str">
        <f t="shared" si="169"/>
        <v/>
      </c>
      <c r="U720" s="8"/>
      <c r="V720" s="2"/>
      <c r="W720" s="13" t="str">
        <f>IF(F720="","",IF(F720-VLOOKUP($A710,AWstandards,VLOOKUP(D720,Age,2,FALSE),FALSE)&lt;0,"","aw"))</f>
        <v/>
      </c>
    </row>
    <row r="721" spans="1:23" hidden="1" x14ac:dyDescent="0.25">
      <c r="A721" s="58"/>
      <c r="B721" s="33">
        <v>11</v>
      </c>
      <c r="C721" s="41" t="str">
        <f t="shared" si="167"/>
        <v/>
      </c>
      <c r="D721" s="41" t="str">
        <f>IF(A721="","",VLOOKUP($A710,IF(LEN(A721)=2,F15B,F15A),VLOOKUP(LEFT(A721,1),Fteams,7,FALSE),FALSE))</f>
        <v/>
      </c>
      <c r="E721" s="41" t="str">
        <f t="shared" si="168"/>
        <v/>
      </c>
      <c r="F721" s="59"/>
      <c r="G721" s="60">
        <v>1</v>
      </c>
      <c r="H721" s="24"/>
      <c r="I721" s="8" t="str">
        <f t="shared" si="169"/>
        <v/>
      </c>
      <c r="J721" s="8" t="str">
        <f t="shared" si="169"/>
        <v/>
      </c>
      <c r="K721" s="8" t="str">
        <f t="shared" si="169"/>
        <v/>
      </c>
      <c r="L721" s="8" t="str">
        <f t="shared" si="169"/>
        <v/>
      </c>
      <c r="M721" s="8" t="str">
        <f t="shared" si="169"/>
        <v/>
      </c>
      <c r="N721" s="8" t="str">
        <f t="shared" si="169"/>
        <v/>
      </c>
      <c r="O721" s="8" t="str">
        <f t="shared" si="169"/>
        <v/>
      </c>
      <c r="P721" s="8" t="str">
        <f t="shared" si="169"/>
        <v/>
      </c>
      <c r="Q721" s="8" t="str">
        <f t="shared" si="169"/>
        <v/>
      </c>
      <c r="R721" s="8" t="str">
        <f t="shared" si="169"/>
        <v/>
      </c>
      <c r="S721" s="8" t="str">
        <f t="shared" si="169"/>
        <v/>
      </c>
      <c r="T721" s="8" t="str">
        <f t="shared" si="169"/>
        <v/>
      </c>
      <c r="U721" s="8"/>
      <c r="V721" s="2"/>
      <c r="W721" s="13" t="str">
        <f>IF(F721="","",IF(F721-VLOOKUP($A710,AWstandards,VLOOKUP(D721,Age,2,FALSE),FALSE)&lt;0,"","aw"))</f>
        <v/>
      </c>
    </row>
    <row r="722" spans="1:23" hidden="1" x14ac:dyDescent="0.25">
      <c r="A722" s="58"/>
      <c r="B722" s="33">
        <v>12</v>
      </c>
      <c r="C722" s="41" t="str">
        <f t="shared" si="167"/>
        <v/>
      </c>
      <c r="D722" s="41" t="str">
        <f>IF(A722="","",VLOOKUP($A710,IF(LEN(A722)=2,F15B,F15A),VLOOKUP(LEFT(A722,1),Fteams,7,FALSE),FALSE))</f>
        <v/>
      </c>
      <c r="E722" s="41" t="str">
        <f t="shared" si="168"/>
        <v/>
      </c>
      <c r="F722" s="59"/>
      <c r="G722" s="60">
        <f>IF(Dec!$G$2-11&lt;0,0,Dec!$G$2-11)</f>
        <v>0</v>
      </c>
      <c r="H722" s="24"/>
      <c r="I722" s="8" t="str">
        <f t="shared" si="169"/>
        <v/>
      </c>
      <c r="J722" s="8" t="str">
        <f t="shared" si="169"/>
        <v/>
      </c>
      <c r="K722" s="8" t="str">
        <f t="shared" si="169"/>
        <v/>
      </c>
      <c r="L722" s="8" t="str">
        <f t="shared" si="169"/>
        <v/>
      </c>
      <c r="M722" s="8" t="str">
        <f t="shared" si="169"/>
        <v/>
      </c>
      <c r="N722" s="8" t="str">
        <f t="shared" si="169"/>
        <v/>
      </c>
      <c r="O722" s="8" t="str">
        <f t="shared" si="169"/>
        <v/>
      </c>
      <c r="P722" s="8" t="str">
        <f t="shared" si="169"/>
        <v/>
      </c>
      <c r="Q722" s="8" t="str">
        <f t="shared" si="169"/>
        <v/>
      </c>
      <c r="R722" s="8" t="str">
        <f t="shared" si="169"/>
        <v/>
      </c>
      <c r="S722" s="8" t="str">
        <f t="shared" si="169"/>
        <v/>
      </c>
      <c r="T722" s="8" t="str">
        <f t="shared" si="169"/>
        <v/>
      </c>
      <c r="U722" s="8">
        <f>(Dec!$G$2+1)*Dec!$G$2/2-SUM(I711:T722)</f>
        <v>36</v>
      </c>
      <c r="V722" s="2"/>
      <c r="W722" s="13" t="str">
        <f>IF(F722="","",IF(F722-VLOOKUP($A710,AWstandards,VLOOKUP(D722,Age,2,FALSE),FALSE)&lt;0,"","aw"))</f>
        <v/>
      </c>
    </row>
    <row r="723" spans="1:23" ht="13" x14ac:dyDescent="0.3">
      <c r="A723" s="15" t="s">
        <v>9</v>
      </c>
      <c r="B723" s="29"/>
      <c r="C723" s="42" t="s">
        <v>140</v>
      </c>
      <c r="D723" s="4"/>
      <c r="E723" s="13"/>
      <c r="F723" s="19"/>
      <c r="G723" s="27"/>
      <c r="H723" s="24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2" t="s">
        <v>9</v>
      </c>
      <c r="W723" s="13"/>
    </row>
    <row r="724" spans="1:23" x14ac:dyDescent="0.25">
      <c r="A724" s="58" t="s">
        <v>85</v>
      </c>
      <c r="B724" s="33">
        <v>1</v>
      </c>
      <c r="C724" s="41" t="str">
        <f t="shared" ref="C724:C735" si="170">IF(A724="","",VLOOKUP($A$723,IF(LEN(A724)=2,F15B,F15A),VLOOKUP(LEFT(A724,1),Fteams,6,FALSE),FALSE))</f>
        <v>HYAC</v>
      </c>
      <c r="D724" s="41">
        <f>IF(A724="","",VLOOKUP($A723,IF(LEN(A724)=2,F15B,F15A),VLOOKUP(LEFT(A724,1),Fteams,7,FALSE),FALSE))</f>
        <v>0</v>
      </c>
      <c r="E724" s="41" t="str">
        <f t="shared" ref="E724:E735" si="171">IF(A724="","",VLOOKUP(LEFT(A724,1),Fteams,2,FALSE))</f>
        <v>HYAC</v>
      </c>
      <c r="F724" s="59" t="s">
        <v>718</v>
      </c>
      <c r="G724" s="60">
        <v>11</v>
      </c>
      <c r="H724" s="24"/>
      <c r="I724" s="8">
        <f t="shared" ref="I724:T739" si="172">IF($A724="","",IF(LEFT($A724,1)=I$19,$G724,""))</f>
        <v>11</v>
      </c>
      <c r="J724" s="8" t="str">
        <f t="shared" si="172"/>
        <v/>
      </c>
      <c r="K724" s="8" t="str">
        <f t="shared" si="172"/>
        <v/>
      </c>
      <c r="L724" s="8" t="str">
        <f t="shared" si="172"/>
        <v/>
      </c>
      <c r="M724" s="8" t="str">
        <f t="shared" si="172"/>
        <v/>
      </c>
      <c r="N724" s="8" t="str">
        <f t="shared" si="172"/>
        <v/>
      </c>
      <c r="O724" s="8" t="str">
        <f t="shared" si="172"/>
        <v/>
      </c>
      <c r="P724" s="8" t="str">
        <f t="shared" si="172"/>
        <v/>
      </c>
      <c r="Q724" s="8" t="str">
        <f t="shared" si="172"/>
        <v/>
      </c>
      <c r="R724" s="8" t="str">
        <f t="shared" si="172"/>
        <v/>
      </c>
      <c r="S724" s="8" t="str">
        <f t="shared" si="172"/>
        <v/>
      </c>
      <c r="T724" s="8" t="str">
        <f t="shared" si="172"/>
        <v/>
      </c>
      <c r="U724" s="8"/>
      <c r="V724" s="2"/>
      <c r="W724" s="13"/>
    </row>
    <row r="725" spans="1:23" x14ac:dyDescent="0.25">
      <c r="A725" s="58" t="s">
        <v>432</v>
      </c>
      <c r="B725" s="33">
        <v>2</v>
      </c>
      <c r="C725" s="41" t="str">
        <f t="shared" si="170"/>
        <v>Crawley</v>
      </c>
      <c r="D725" s="41">
        <f>IF(A725="","",VLOOKUP($A723,IF(LEN(A725)=2,F15B,F15A),VLOOKUP(LEFT(A725,1),Fteams,7,FALSE),FALSE))</f>
        <v>0</v>
      </c>
      <c r="E725" s="41" t="str">
        <f t="shared" si="171"/>
        <v>Crawley</v>
      </c>
      <c r="F725" s="59" t="s">
        <v>715</v>
      </c>
      <c r="G725" s="60">
        <v>10</v>
      </c>
      <c r="H725" s="24"/>
      <c r="I725" s="8" t="str">
        <f t="shared" si="172"/>
        <v/>
      </c>
      <c r="J725" s="8" t="str">
        <f t="shared" si="172"/>
        <v/>
      </c>
      <c r="K725" s="8">
        <f t="shared" si="172"/>
        <v>10</v>
      </c>
      <c r="L725" s="8" t="str">
        <f t="shared" si="172"/>
        <v/>
      </c>
      <c r="M725" s="8" t="str">
        <f t="shared" si="172"/>
        <v/>
      </c>
      <c r="N725" s="8" t="str">
        <f t="shared" si="172"/>
        <v/>
      </c>
      <c r="O725" s="8" t="str">
        <f t="shared" si="172"/>
        <v/>
      </c>
      <c r="P725" s="8" t="str">
        <f t="shared" si="172"/>
        <v/>
      </c>
      <c r="Q725" s="8" t="str">
        <f t="shared" si="172"/>
        <v/>
      </c>
      <c r="R725" s="8" t="str">
        <f t="shared" si="172"/>
        <v/>
      </c>
      <c r="S725" s="8" t="str">
        <f t="shared" si="172"/>
        <v/>
      </c>
      <c r="T725" s="8" t="str">
        <f t="shared" si="172"/>
        <v/>
      </c>
      <c r="U725" s="8"/>
      <c r="V725" s="2"/>
      <c r="W725" s="13"/>
    </row>
    <row r="726" spans="1:23" x14ac:dyDescent="0.25">
      <c r="A726" s="58" t="s">
        <v>433</v>
      </c>
      <c r="B726" s="33">
        <v>3</v>
      </c>
      <c r="C726" s="41" t="str">
        <f t="shared" si="170"/>
        <v>Eastbourne</v>
      </c>
      <c r="D726" s="41">
        <f>IF(A726="","",VLOOKUP($A723,IF(LEN(A726)=2,F15B,F15A),VLOOKUP(LEFT(A726,1),Fteams,7,FALSE),FALSE))</f>
        <v>0</v>
      </c>
      <c r="E726" s="41" t="str">
        <f t="shared" si="171"/>
        <v>Eastbourne</v>
      </c>
      <c r="F726" s="59" t="s">
        <v>719</v>
      </c>
      <c r="G726" s="60">
        <v>9</v>
      </c>
      <c r="H726" s="24"/>
      <c r="I726" s="8" t="str">
        <f t="shared" si="172"/>
        <v/>
      </c>
      <c r="J726" s="8" t="str">
        <f t="shared" si="172"/>
        <v/>
      </c>
      <c r="K726" s="8" t="str">
        <f t="shared" si="172"/>
        <v/>
      </c>
      <c r="L726" s="8" t="str">
        <f t="shared" si="172"/>
        <v/>
      </c>
      <c r="M726" s="8">
        <f t="shared" si="172"/>
        <v>9</v>
      </c>
      <c r="N726" s="8" t="str">
        <f t="shared" si="172"/>
        <v/>
      </c>
      <c r="O726" s="8" t="str">
        <f t="shared" si="172"/>
        <v/>
      </c>
      <c r="P726" s="8" t="str">
        <f t="shared" si="172"/>
        <v/>
      </c>
      <c r="Q726" s="8" t="str">
        <f t="shared" si="172"/>
        <v/>
      </c>
      <c r="R726" s="8" t="str">
        <f t="shared" si="172"/>
        <v/>
      </c>
      <c r="S726" s="8" t="str">
        <f t="shared" si="172"/>
        <v/>
      </c>
      <c r="T726" s="8" t="str">
        <f t="shared" si="172"/>
        <v/>
      </c>
      <c r="U726" s="8"/>
      <c r="V726" s="2"/>
      <c r="W726" s="13"/>
    </row>
    <row r="727" spans="1:23" x14ac:dyDescent="0.25">
      <c r="A727" s="58" t="s">
        <v>441</v>
      </c>
      <c r="B727" s="33">
        <v>4</v>
      </c>
      <c r="C727" s="41" t="str">
        <f t="shared" si="170"/>
        <v>Brighton &amp; Hove</v>
      </c>
      <c r="D727" s="41">
        <f>IF(A727="","",VLOOKUP($A723,IF(LEN(A727)=2,F15B,F15A),VLOOKUP(LEFT(A727,1),Fteams,7,FALSE),FALSE))</f>
        <v>0</v>
      </c>
      <c r="E727" s="41" t="str">
        <f t="shared" si="171"/>
        <v>Brighton &amp; Hove</v>
      </c>
      <c r="F727" s="59" t="s">
        <v>720</v>
      </c>
      <c r="G727" s="60">
        <v>8</v>
      </c>
      <c r="H727" s="24"/>
      <c r="I727" s="8" t="str">
        <f t="shared" si="172"/>
        <v/>
      </c>
      <c r="J727" s="8">
        <f t="shared" si="172"/>
        <v>8</v>
      </c>
      <c r="K727" s="8" t="str">
        <f t="shared" si="172"/>
        <v/>
      </c>
      <c r="L727" s="8" t="str">
        <f t="shared" si="172"/>
        <v/>
      </c>
      <c r="M727" s="8" t="str">
        <f t="shared" si="172"/>
        <v/>
      </c>
      <c r="N727" s="8" t="str">
        <f t="shared" si="172"/>
        <v/>
      </c>
      <c r="O727" s="8" t="str">
        <f t="shared" si="172"/>
        <v/>
      </c>
      <c r="P727" s="8" t="str">
        <f t="shared" si="172"/>
        <v/>
      </c>
      <c r="Q727" s="8" t="str">
        <f t="shared" si="172"/>
        <v/>
      </c>
      <c r="R727" s="8" t="str">
        <f t="shared" si="172"/>
        <v/>
      </c>
      <c r="S727" s="8" t="str">
        <f t="shared" si="172"/>
        <v/>
      </c>
      <c r="T727" s="8" t="str">
        <f t="shared" si="172"/>
        <v/>
      </c>
      <c r="U727" s="8"/>
      <c r="V727" s="2"/>
      <c r="W727" s="13"/>
    </row>
    <row r="728" spans="1:23" x14ac:dyDescent="0.25">
      <c r="A728" s="58" t="s">
        <v>434</v>
      </c>
      <c r="B728" s="33">
        <v>5</v>
      </c>
      <c r="C728" s="41" t="str">
        <f t="shared" si="170"/>
        <v>Chichester</v>
      </c>
      <c r="D728" s="41">
        <f>IF(A728="","",VLOOKUP($A723,IF(LEN(A728)=2,F15B,F15A),VLOOKUP(LEFT(A728,1),Fteams,7,FALSE),FALSE))</f>
        <v>0</v>
      </c>
      <c r="E728" s="41" t="str">
        <f t="shared" si="171"/>
        <v>Chichester</v>
      </c>
      <c r="F728" s="59" t="s">
        <v>721</v>
      </c>
      <c r="G728" s="60">
        <v>7</v>
      </c>
      <c r="H728" s="24"/>
      <c r="I728" s="8" t="str">
        <f t="shared" si="172"/>
        <v/>
      </c>
      <c r="J728" s="8" t="str">
        <f t="shared" si="172"/>
        <v/>
      </c>
      <c r="K728" s="8" t="str">
        <f t="shared" si="172"/>
        <v/>
      </c>
      <c r="L728" s="8">
        <f t="shared" si="172"/>
        <v>7</v>
      </c>
      <c r="M728" s="8" t="str">
        <f t="shared" si="172"/>
        <v/>
      </c>
      <c r="N728" s="8" t="str">
        <f t="shared" si="172"/>
        <v/>
      </c>
      <c r="O728" s="8" t="str">
        <f t="shared" si="172"/>
        <v/>
      </c>
      <c r="P728" s="8" t="str">
        <f t="shared" si="172"/>
        <v/>
      </c>
      <c r="Q728" s="8" t="str">
        <f t="shared" si="172"/>
        <v/>
      </c>
      <c r="R728" s="8" t="str">
        <f t="shared" si="172"/>
        <v/>
      </c>
      <c r="S728" s="8" t="str">
        <f t="shared" si="172"/>
        <v/>
      </c>
      <c r="T728" s="8" t="str">
        <f t="shared" si="172"/>
        <v/>
      </c>
      <c r="U728" s="8"/>
      <c r="V728" s="2"/>
      <c r="W728" s="13"/>
    </row>
    <row r="729" spans="1:23" x14ac:dyDescent="0.25">
      <c r="A729" s="58" t="s">
        <v>440</v>
      </c>
      <c r="B729" s="33">
        <v>6</v>
      </c>
      <c r="C729" s="41" t="str">
        <f t="shared" si="170"/>
        <v>Lewes</v>
      </c>
      <c r="D729" s="41">
        <f>IF(A729="","",VLOOKUP($A723,IF(LEN(A729)=2,F15B,F15A),VLOOKUP(LEFT(A729,1),Fteams,7,FALSE),FALSE))</f>
        <v>0</v>
      </c>
      <c r="E729" s="41" t="str">
        <f t="shared" si="171"/>
        <v>Lewes</v>
      </c>
      <c r="F729" s="59" t="s">
        <v>722</v>
      </c>
      <c r="G729" s="60">
        <v>6</v>
      </c>
      <c r="H729" s="24"/>
      <c r="I729" s="8" t="str">
        <f t="shared" si="172"/>
        <v/>
      </c>
      <c r="J729" s="8" t="str">
        <f t="shared" si="172"/>
        <v/>
      </c>
      <c r="K729" s="8" t="str">
        <f t="shared" si="172"/>
        <v/>
      </c>
      <c r="L729" s="8" t="str">
        <f t="shared" si="172"/>
        <v/>
      </c>
      <c r="M729" s="8" t="str">
        <f t="shared" si="172"/>
        <v/>
      </c>
      <c r="N729" s="8" t="str">
        <f t="shared" si="172"/>
        <v/>
      </c>
      <c r="O729" s="8">
        <f t="shared" si="172"/>
        <v>6</v>
      </c>
      <c r="P729" s="8" t="str">
        <f t="shared" si="172"/>
        <v/>
      </c>
      <c r="Q729" s="8" t="str">
        <f t="shared" si="172"/>
        <v/>
      </c>
      <c r="R729" s="8" t="str">
        <f t="shared" si="172"/>
        <v/>
      </c>
      <c r="S729" s="8" t="str">
        <f t="shared" si="172"/>
        <v/>
      </c>
      <c r="T729" s="8" t="str">
        <f t="shared" si="172"/>
        <v/>
      </c>
      <c r="U729" s="8"/>
      <c r="V729" s="2"/>
      <c r="W729" s="13"/>
    </row>
    <row r="730" spans="1:23" hidden="1" x14ac:dyDescent="0.25">
      <c r="A730" s="58"/>
      <c r="B730" s="33">
        <v>7</v>
      </c>
      <c r="C730" s="41" t="str">
        <f t="shared" si="170"/>
        <v/>
      </c>
      <c r="D730" s="41" t="str">
        <f>IF(A730="","",VLOOKUP($A723,IF(LEN(A730)=2,F15B,F15A),VLOOKUP(LEFT(A730,1),Fteams,7,FALSE),FALSE))</f>
        <v/>
      </c>
      <c r="E730" s="41" t="str">
        <f t="shared" si="171"/>
        <v/>
      </c>
      <c r="F730" s="59"/>
      <c r="G730" s="60">
        <v>5</v>
      </c>
      <c r="H730" s="24"/>
      <c r="I730" s="8" t="str">
        <f t="shared" si="172"/>
        <v/>
      </c>
      <c r="J730" s="8" t="str">
        <f t="shared" si="172"/>
        <v/>
      </c>
      <c r="K730" s="8" t="str">
        <f t="shared" si="172"/>
        <v/>
      </c>
      <c r="L730" s="8" t="str">
        <f t="shared" si="172"/>
        <v/>
      </c>
      <c r="M730" s="8" t="str">
        <f t="shared" si="172"/>
        <v/>
      </c>
      <c r="N730" s="8" t="str">
        <f t="shared" si="172"/>
        <v/>
      </c>
      <c r="O730" s="8" t="str">
        <f t="shared" si="172"/>
        <v/>
      </c>
      <c r="P730" s="8" t="str">
        <f t="shared" si="172"/>
        <v/>
      </c>
      <c r="Q730" s="8" t="str">
        <f t="shared" si="172"/>
        <v/>
      </c>
      <c r="R730" s="8" t="str">
        <f t="shared" si="172"/>
        <v/>
      </c>
      <c r="S730" s="8" t="str">
        <f t="shared" si="172"/>
        <v/>
      </c>
      <c r="T730" s="8" t="str">
        <f t="shared" si="172"/>
        <v/>
      </c>
      <c r="U730" s="8"/>
      <c r="V730" s="2"/>
      <c r="W730" s="13"/>
    </row>
    <row r="731" spans="1:23" hidden="1" x14ac:dyDescent="0.25">
      <c r="A731" s="58"/>
      <c r="B731" s="33">
        <v>8</v>
      </c>
      <c r="C731" s="41" t="str">
        <f t="shared" si="170"/>
        <v/>
      </c>
      <c r="D731" s="41" t="str">
        <f>IF(A731="","",VLOOKUP($A723,IF(LEN(A731)=2,F15B,F15A),VLOOKUP(LEFT(A731,1),Fteams,7,FALSE),FALSE))</f>
        <v/>
      </c>
      <c r="E731" s="41" t="str">
        <f t="shared" si="171"/>
        <v/>
      </c>
      <c r="F731" s="59"/>
      <c r="G731" s="60">
        <v>4</v>
      </c>
      <c r="H731" s="24"/>
      <c r="I731" s="8" t="str">
        <f t="shared" si="172"/>
        <v/>
      </c>
      <c r="J731" s="8" t="str">
        <f t="shared" si="172"/>
        <v/>
      </c>
      <c r="K731" s="8" t="str">
        <f t="shared" si="172"/>
        <v/>
      </c>
      <c r="L731" s="8" t="str">
        <f t="shared" si="172"/>
        <v/>
      </c>
      <c r="M731" s="8" t="str">
        <f t="shared" si="172"/>
        <v/>
      </c>
      <c r="N731" s="8" t="str">
        <f t="shared" si="172"/>
        <v/>
      </c>
      <c r="O731" s="8" t="str">
        <f t="shared" si="172"/>
        <v/>
      </c>
      <c r="P731" s="8" t="str">
        <f t="shared" si="172"/>
        <v/>
      </c>
      <c r="Q731" s="8" t="str">
        <f t="shared" si="172"/>
        <v/>
      </c>
      <c r="R731" s="8" t="str">
        <f t="shared" si="172"/>
        <v/>
      </c>
      <c r="S731" s="8" t="str">
        <f t="shared" si="172"/>
        <v/>
      </c>
      <c r="T731" s="8" t="str">
        <f t="shared" si="172"/>
        <v/>
      </c>
      <c r="U731" s="8"/>
      <c r="V731" s="2"/>
      <c r="W731" s="13"/>
    </row>
    <row r="732" spans="1:23" hidden="1" x14ac:dyDescent="0.25">
      <c r="A732" s="58"/>
      <c r="B732" s="33">
        <v>9</v>
      </c>
      <c r="C732" s="41" t="str">
        <f t="shared" si="170"/>
        <v/>
      </c>
      <c r="D732" s="41" t="str">
        <f>IF(A732="","",VLOOKUP($A723,IF(LEN(A732)=2,F15B,F15A),VLOOKUP(LEFT(A732,1),Fteams,7,FALSE),FALSE))</f>
        <v/>
      </c>
      <c r="E732" s="41" t="str">
        <f t="shared" si="171"/>
        <v/>
      </c>
      <c r="F732" s="59"/>
      <c r="G732" s="60">
        <v>3</v>
      </c>
      <c r="H732" s="24"/>
      <c r="I732" s="8" t="str">
        <f t="shared" si="172"/>
        <v/>
      </c>
      <c r="J732" s="8" t="str">
        <f t="shared" si="172"/>
        <v/>
      </c>
      <c r="K732" s="8" t="str">
        <f t="shared" si="172"/>
        <v/>
      </c>
      <c r="L732" s="8" t="str">
        <f t="shared" si="172"/>
        <v/>
      </c>
      <c r="M732" s="8" t="str">
        <f t="shared" si="172"/>
        <v/>
      </c>
      <c r="N732" s="8" t="str">
        <f t="shared" si="172"/>
        <v/>
      </c>
      <c r="O732" s="8" t="str">
        <f t="shared" si="172"/>
        <v/>
      </c>
      <c r="P732" s="8" t="str">
        <f t="shared" si="172"/>
        <v/>
      </c>
      <c r="Q732" s="8" t="str">
        <f t="shared" si="172"/>
        <v/>
      </c>
      <c r="R732" s="8" t="str">
        <f t="shared" si="172"/>
        <v/>
      </c>
      <c r="S732" s="8" t="str">
        <f t="shared" si="172"/>
        <v/>
      </c>
      <c r="T732" s="8" t="str">
        <f t="shared" si="172"/>
        <v/>
      </c>
      <c r="U732" s="8"/>
      <c r="V732" s="2"/>
      <c r="W732" s="13"/>
    </row>
    <row r="733" spans="1:23" hidden="1" x14ac:dyDescent="0.25">
      <c r="A733" s="58"/>
      <c r="B733" s="33">
        <v>10</v>
      </c>
      <c r="C733" s="41" t="str">
        <f t="shared" si="170"/>
        <v/>
      </c>
      <c r="D733" s="41" t="str">
        <f>IF(A733="","",VLOOKUP($A723,IF(LEN(A733)=2,F15B,F15A),VLOOKUP(LEFT(A733,1),Fteams,7,FALSE),FALSE))</f>
        <v/>
      </c>
      <c r="E733" s="41" t="str">
        <f t="shared" si="171"/>
        <v/>
      </c>
      <c r="F733" s="59"/>
      <c r="G733" s="60">
        <v>2</v>
      </c>
      <c r="H733" s="24"/>
      <c r="I733" s="8" t="str">
        <f t="shared" si="172"/>
        <v/>
      </c>
      <c r="J733" s="8" t="str">
        <f t="shared" si="172"/>
        <v/>
      </c>
      <c r="K733" s="8" t="str">
        <f t="shared" si="172"/>
        <v/>
      </c>
      <c r="L733" s="8" t="str">
        <f t="shared" si="172"/>
        <v/>
      </c>
      <c r="M733" s="8" t="str">
        <f t="shared" si="172"/>
        <v/>
      </c>
      <c r="N733" s="8" t="str">
        <f t="shared" si="172"/>
        <v/>
      </c>
      <c r="O733" s="8" t="str">
        <f t="shared" si="172"/>
        <v/>
      </c>
      <c r="P733" s="8" t="str">
        <f t="shared" si="172"/>
        <v/>
      </c>
      <c r="Q733" s="8" t="str">
        <f t="shared" si="172"/>
        <v/>
      </c>
      <c r="R733" s="8" t="str">
        <f t="shared" si="172"/>
        <v/>
      </c>
      <c r="S733" s="8" t="str">
        <f t="shared" si="172"/>
        <v/>
      </c>
      <c r="T733" s="8" t="str">
        <f t="shared" si="172"/>
        <v/>
      </c>
      <c r="U733" s="8"/>
      <c r="V733" s="2"/>
      <c r="W733" s="13"/>
    </row>
    <row r="734" spans="1:23" hidden="1" x14ac:dyDescent="0.25">
      <c r="A734" s="58"/>
      <c r="B734" s="33">
        <v>11</v>
      </c>
      <c r="C734" s="41" t="str">
        <f t="shared" si="170"/>
        <v/>
      </c>
      <c r="D734" s="41" t="str">
        <f>IF(A734="","",VLOOKUP($A723,IF(LEN(A734)=2,F15B,F15A),VLOOKUP(LEFT(A734,1),Fteams,7,FALSE),FALSE))</f>
        <v/>
      </c>
      <c r="E734" s="41" t="str">
        <f t="shared" si="171"/>
        <v/>
      </c>
      <c r="F734" s="59"/>
      <c r="G734" s="60">
        <v>1</v>
      </c>
      <c r="H734" s="24"/>
      <c r="I734" s="8" t="str">
        <f t="shared" si="172"/>
        <v/>
      </c>
      <c r="J734" s="8" t="str">
        <f t="shared" si="172"/>
        <v/>
      </c>
      <c r="K734" s="8" t="str">
        <f t="shared" si="172"/>
        <v/>
      </c>
      <c r="L734" s="8" t="str">
        <f t="shared" si="172"/>
        <v/>
      </c>
      <c r="M734" s="8" t="str">
        <f t="shared" si="172"/>
        <v/>
      </c>
      <c r="N734" s="8" t="str">
        <f t="shared" si="172"/>
        <v/>
      </c>
      <c r="O734" s="8" t="str">
        <f t="shared" si="172"/>
        <v/>
      </c>
      <c r="P734" s="8" t="str">
        <f t="shared" si="172"/>
        <v/>
      </c>
      <c r="Q734" s="8" t="str">
        <f t="shared" si="172"/>
        <v/>
      </c>
      <c r="R734" s="8" t="str">
        <f t="shared" si="172"/>
        <v/>
      </c>
      <c r="S734" s="8" t="str">
        <f t="shared" si="172"/>
        <v/>
      </c>
      <c r="T734" s="8" t="str">
        <f t="shared" si="172"/>
        <v/>
      </c>
      <c r="U734" s="8"/>
      <c r="V734" s="2"/>
      <c r="W734" s="13"/>
    </row>
    <row r="735" spans="1:23" hidden="1" x14ac:dyDescent="0.25">
      <c r="A735" s="58"/>
      <c r="B735" s="33">
        <v>12</v>
      </c>
      <c r="C735" s="41" t="str">
        <f t="shared" si="170"/>
        <v/>
      </c>
      <c r="D735" s="41" t="str">
        <f>IF(A735="","",VLOOKUP($A723,IF(LEN(A735)=2,F15B,F15A),VLOOKUP(LEFT(A735,1),Fteams,7,FALSE),FALSE))</f>
        <v/>
      </c>
      <c r="E735" s="41" t="str">
        <f t="shared" si="171"/>
        <v/>
      </c>
      <c r="F735" s="59"/>
      <c r="G735" s="60">
        <f>IF(Dec!$G$2-11&lt;0,0,Dec!$G$2-11)</f>
        <v>0</v>
      </c>
      <c r="H735" s="24"/>
      <c r="I735" s="8" t="str">
        <f t="shared" si="172"/>
        <v/>
      </c>
      <c r="J735" s="8" t="str">
        <f t="shared" si="172"/>
        <v/>
      </c>
      <c r="K735" s="8" t="str">
        <f t="shared" si="172"/>
        <v/>
      </c>
      <c r="L735" s="8" t="str">
        <f t="shared" si="172"/>
        <v/>
      </c>
      <c r="M735" s="8" t="str">
        <f t="shared" si="172"/>
        <v/>
      </c>
      <c r="N735" s="8" t="str">
        <f t="shared" si="172"/>
        <v/>
      </c>
      <c r="O735" s="8" t="str">
        <f t="shared" si="172"/>
        <v/>
      </c>
      <c r="P735" s="8" t="str">
        <f t="shared" si="172"/>
        <v/>
      </c>
      <c r="Q735" s="8" t="str">
        <f t="shared" si="172"/>
        <v/>
      </c>
      <c r="R735" s="8" t="str">
        <f t="shared" si="172"/>
        <v/>
      </c>
      <c r="S735" s="8" t="str">
        <f t="shared" si="172"/>
        <v/>
      </c>
      <c r="T735" s="8" t="str">
        <f t="shared" si="172"/>
        <v/>
      </c>
      <c r="U735" s="8">
        <f>(Dec!$G$2+1)*Dec!$G$2/2-SUM(I724:T735)</f>
        <v>15</v>
      </c>
      <c r="V735" s="2"/>
      <c r="W735" s="13"/>
    </row>
    <row r="736" spans="1:23" ht="13" hidden="1" x14ac:dyDescent="0.3">
      <c r="A736" s="15" t="s">
        <v>153</v>
      </c>
      <c r="B736" s="29"/>
      <c r="C736" s="42" t="s">
        <v>155</v>
      </c>
      <c r="D736" s="4"/>
      <c r="E736" s="13"/>
      <c r="F736" s="19"/>
      <c r="G736" s="27"/>
      <c r="H736" s="24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2"/>
      <c r="W736" s="13"/>
    </row>
    <row r="737" spans="1:23" hidden="1" x14ac:dyDescent="0.25">
      <c r="A737" s="58"/>
      <c r="B737" s="33">
        <v>1</v>
      </c>
      <c r="C737" s="41" t="str">
        <f t="shared" ref="C737:C748" si="173">IF(A737="","",VLOOKUP($A$736,IF(LEN(A737)=2,F15B,F15A),VLOOKUP(LEFT(A737,1),Fteams,6,FALSE),FALSE))</f>
        <v/>
      </c>
      <c r="D737" s="41" t="str">
        <f>IF(A737="","",VLOOKUP($A736,IF(LEN(A737)=2,F15B,F15A),VLOOKUP(LEFT(A737,1),Fteams,7,FALSE),FALSE))</f>
        <v/>
      </c>
      <c r="E737" s="41" t="str">
        <f t="shared" ref="E737:E748" si="174">IF(A737="","",VLOOKUP(LEFT(A737,1),Fteams,2,FALSE))</f>
        <v/>
      </c>
      <c r="F737" s="59"/>
      <c r="G737" s="60">
        <v>11</v>
      </c>
      <c r="H737" s="24"/>
      <c r="I737" s="8" t="str">
        <f t="shared" si="172"/>
        <v/>
      </c>
      <c r="J737" s="8" t="str">
        <f t="shared" si="172"/>
        <v/>
      </c>
      <c r="K737" s="8" t="str">
        <f t="shared" si="172"/>
        <v/>
      </c>
      <c r="L737" s="8" t="str">
        <f t="shared" si="172"/>
        <v/>
      </c>
      <c r="M737" s="8" t="str">
        <f t="shared" si="172"/>
        <v/>
      </c>
      <c r="N737" s="8" t="str">
        <f t="shared" si="172"/>
        <v/>
      </c>
      <c r="O737" s="8" t="str">
        <f t="shared" si="172"/>
        <v/>
      </c>
      <c r="P737" s="8" t="str">
        <f t="shared" si="172"/>
        <v/>
      </c>
      <c r="Q737" s="8" t="str">
        <f t="shared" si="172"/>
        <v/>
      </c>
      <c r="R737" s="8" t="str">
        <f t="shared" si="172"/>
        <v/>
      </c>
      <c r="S737" s="8" t="str">
        <f t="shared" si="172"/>
        <v/>
      </c>
      <c r="T737" s="8" t="str">
        <f t="shared" si="172"/>
        <v/>
      </c>
      <c r="U737" s="8"/>
      <c r="V737" s="2"/>
      <c r="W737" s="13"/>
    </row>
    <row r="738" spans="1:23" hidden="1" x14ac:dyDescent="0.25">
      <c r="A738" s="58"/>
      <c r="B738" s="33">
        <v>2</v>
      </c>
      <c r="C738" s="41" t="str">
        <f t="shared" si="173"/>
        <v/>
      </c>
      <c r="D738" s="41" t="str">
        <f>IF(A738="","",VLOOKUP($A736,IF(LEN(A738)=2,F15B,F15A),VLOOKUP(LEFT(A738,1),Fteams,7,FALSE),FALSE))</f>
        <v/>
      </c>
      <c r="E738" s="41" t="str">
        <f t="shared" si="174"/>
        <v/>
      </c>
      <c r="F738" s="59"/>
      <c r="G738" s="60">
        <v>10</v>
      </c>
      <c r="H738" s="24"/>
      <c r="I738" s="8" t="str">
        <f t="shared" si="172"/>
        <v/>
      </c>
      <c r="J738" s="8" t="str">
        <f t="shared" si="172"/>
        <v/>
      </c>
      <c r="K738" s="8" t="str">
        <f t="shared" si="172"/>
        <v/>
      </c>
      <c r="L738" s="8" t="str">
        <f t="shared" si="172"/>
        <v/>
      </c>
      <c r="M738" s="8" t="str">
        <f t="shared" si="172"/>
        <v/>
      </c>
      <c r="N738" s="8" t="str">
        <f t="shared" si="172"/>
        <v/>
      </c>
      <c r="O738" s="8" t="str">
        <f t="shared" si="172"/>
        <v/>
      </c>
      <c r="P738" s="8" t="str">
        <f t="shared" si="172"/>
        <v/>
      </c>
      <c r="Q738" s="8" t="str">
        <f t="shared" si="172"/>
        <v/>
      </c>
      <c r="R738" s="8" t="str">
        <f t="shared" si="172"/>
        <v/>
      </c>
      <c r="S738" s="8" t="str">
        <f t="shared" si="172"/>
        <v/>
      </c>
      <c r="T738" s="8" t="str">
        <f t="shared" si="172"/>
        <v/>
      </c>
      <c r="U738" s="8"/>
      <c r="V738" s="2"/>
      <c r="W738" s="13"/>
    </row>
    <row r="739" spans="1:23" hidden="1" x14ac:dyDescent="0.25">
      <c r="A739" s="58"/>
      <c r="B739" s="33">
        <v>3</v>
      </c>
      <c r="C739" s="41" t="str">
        <f t="shared" si="173"/>
        <v/>
      </c>
      <c r="D739" s="41" t="str">
        <f>IF(A739="","",VLOOKUP($A736,IF(LEN(A739)=2,F15B,F15A),VLOOKUP(LEFT(A739,1),Fteams,7,FALSE),FALSE))</f>
        <v/>
      </c>
      <c r="E739" s="41" t="str">
        <f t="shared" si="174"/>
        <v/>
      </c>
      <c r="F739" s="59"/>
      <c r="G739" s="60">
        <v>9</v>
      </c>
      <c r="H739" s="24"/>
      <c r="I739" s="8" t="str">
        <f t="shared" si="172"/>
        <v/>
      </c>
      <c r="J739" s="8" t="str">
        <f t="shared" si="172"/>
        <v/>
      </c>
      <c r="K739" s="8" t="str">
        <f t="shared" si="172"/>
        <v/>
      </c>
      <c r="L739" s="8" t="str">
        <f t="shared" si="172"/>
        <v/>
      </c>
      <c r="M739" s="8" t="str">
        <f t="shared" si="172"/>
        <v/>
      </c>
      <c r="N739" s="8" t="str">
        <f t="shared" si="172"/>
        <v/>
      </c>
      <c r="O739" s="8" t="str">
        <f t="shared" si="172"/>
        <v/>
      </c>
      <c r="P739" s="8" t="str">
        <f t="shared" si="172"/>
        <v/>
      </c>
      <c r="Q739" s="8" t="str">
        <f t="shared" si="172"/>
        <v/>
      </c>
      <c r="R739" s="8" t="str">
        <f t="shared" si="172"/>
        <v/>
      </c>
      <c r="S739" s="8" t="str">
        <f t="shared" si="172"/>
        <v/>
      </c>
      <c r="T739" s="8" t="str">
        <f t="shared" si="172"/>
        <v/>
      </c>
      <c r="U739" s="8"/>
      <c r="V739" s="2"/>
      <c r="W739" s="13"/>
    </row>
    <row r="740" spans="1:23" hidden="1" x14ac:dyDescent="0.25">
      <c r="A740" s="58"/>
      <c r="B740" s="33">
        <v>4</v>
      </c>
      <c r="C740" s="41" t="str">
        <f t="shared" si="173"/>
        <v/>
      </c>
      <c r="D740" s="41" t="str">
        <f>IF(A740="","",VLOOKUP($A736,IF(LEN(A740)=2,F15B,F15A),VLOOKUP(LEFT(A740,1),Fteams,7,FALSE),FALSE))</f>
        <v/>
      </c>
      <c r="E740" s="41" t="str">
        <f t="shared" si="174"/>
        <v/>
      </c>
      <c r="F740" s="59"/>
      <c r="G740" s="60">
        <v>8</v>
      </c>
      <c r="H740" s="24"/>
      <c r="I740" s="8" t="str">
        <f t="shared" ref="I740:T748" si="175">IF($A740="","",IF(LEFT($A740,1)=I$19,$G740,""))</f>
        <v/>
      </c>
      <c r="J740" s="8" t="str">
        <f t="shared" si="175"/>
        <v/>
      </c>
      <c r="K740" s="8" t="str">
        <f t="shared" si="175"/>
        <v/>
      </c>
      <c r="L740" s="8" t="str">
        <f t="shared" si="175"/>
        <v/>
      </c>
      <c r="M740" s="8" t="str">
        <f t="shared" si="175"/>
        <v/>
      </c>
      <c r="N740" s="8" t="str">
        <f t="shared" si="175"/>
        <v/>
      </c>
      <c r="O740" s="8" t="str">
        <f t="shared" si="175"/>
        <v/>
      </c>
      <c r="P740" s="8" t="str">
        <f t="shared" si="175"/>
        <v/>
      </c>
      <c r="Q740" s="8" t="str">
        <f t="shared" si="175"/>
        <v/>
      </c>
      <c r="R740" s="8" t="str">
        <f t="shared" si="175"/>
        <v/>
      </c>
      <c r="S740" s="8" t="str">
        <f t="shared" si="175"/>
        <v/>
      </c>
      <c r="T740" s="8" t="str">
        <f t="shared" si="175"/>
        <v/>
      </c>
      <c r="U740" s="8"/>
      <c r="V740" s="2"/>
      <c r="W740" s="13"/>
    </row>
    <row r="741" spans="1:23" hidden="1" x14ac:dyDescent="0.25">
      <c r="A741" s="58"/>
      <c r="B741" s="33">
        <v>5</v>
      </c>
      <c r="C741" s="41" t="str">
        <f t="shared" si="173"/>
        <v/>
      </c>
      <c r="D741" s="41" t="str">
        <f>IF(A741="","",VLOOKUP($A736,IF(LEN(A741)=2,F15B,F15A),VLOOKUP(LEFT(A741,1),Fteams,7,FALSE),FALSE))</f>
        <v/>
      </c>
      <c r="E741" s="41" t="str">
        <f t="shared" si="174"/>
        <v/>
      </c>
      <c r="F741" s="59"/>
      <c r="G741" s="60">
        <v>7</v>
      </c>
      <c r="H741" s="24"/>
      <c r="I741" s="8" t="str">
        <f t="shared" si="175"/>
        <v/>
      </c>
      <c r="J741" s="8" t="str">
        <f t="shared" si="175"/>
        <v/>
      </c>
      <c r="K741" s="8" t="str">
        <f t="shared" si="175"/>
        <v/>
      </c>
      <c r="L741" s="8" t="str">
        <f t="shared" si="175"/>
        <v/>
      </c>
      <c r="M741" s="8" t="str">
        <f t="shared" si="175"/>
        <v/>
      </c>
      <c r="N741" s="8" t="str">
        <f t="shared" si="175"/>
        <v/>
      </c>
      <c r="O741" s="8" t="str">
        <f t="shared" si="175"/>
        <v/>
      </c>
      <c r="P741" s="8" t="str">
        <f t="shared" si="175"/>
        <v/>
      </c>
      <c r="Q741" s="8" t="str">
        <f t="shared" si="175"/>
        <v/>
      </c>
      <c r="R741" s="8" t="str">
        <f t="shared" si="175"/>
        <v/>
      </c>
      <c r="S741" s="8" t="str">
        <f t="shared" si="175"/>
        <v/>
      </c>
      <c r="T741" s="8" t="str">
        <f t="shared" si="175"/>
        <v/>
      </c>
      <c r="U741" s="8"/>
      <c r="V741" s="2"/>
      <c r="W741" s="13"/>
    </row>
    <row r="742" spans="1:23" hidden="1" x14ac:dyDescent="0.25">
      <c r="A742" s="58"/>
      <c r="B742" s="33">
        <v>6</v>
      </c>
      <c r="C742" s="41" t="str">
        <f t="shared" si="173"/>
        <v/>
      </c>
      <c r="D742" s="41" t="str">
        <f>IF(A742="","",VLOOKUP($A736,IF(LEN(A742)=2,F15B,F15A),VLOOKUP(LEFT(A742,1),Fteams,7,FALSE),FALSE))</f>
        <v/>
      </c>
      <c r="E742" s="41" t="str">
        <f t="shared" si="174"/>
        <v/>
      </c>
      <c r="F742" s="59"/>
      <c r="G742" s="60">
        <v>6</v>
      </c>
      <c r="H742" s="24"/>
      <c r="I742" s="8" t="str">
        <f t="shared" si="175"/>
        <v/>
      </c>
      <c r="J742" s="8" t="str">
        <f t="shared" si="175"/>
        <v/>
      </c>
      <c r="K742" s="8" t="str">
        <f t="shared" si="175"/>
        <v/>
      </c>
      <c r="L742" s="8" t="str">
        <f t="shared" si="175"/>
        <v/>
      </c>
      <c r="M742" s="8" t="str">
        <f t="shared" si="175"/>
        <v/>
      </c>
      <c r="N742" s="8" t="str">
        <f t="shared" si="175"/>
        <v/>
      </c>
      <c r="O742" s="8" t="str">
        <f t="shared" si="175"/>
        <v/>
      </c>
      <c r="P742" s="8" t="str">
        <f t="shared" si="175"/>
        <v/>
      </c>
      <c r="Q742" s="8" t="str">
        <f t="shared" si="175"/>
        <v/>
      </c>
      <c r="R742" s="8" t="str">
        <f t="shared" si="175"/>
        <v/>
      </c>
      <c r="S742" s="8" t="str">
        <f t="shared" si="175"/>
        <v/>
      </c>
      <c r="T742" s="8" t="str">
        <f t="shared" si="175"/>
        <v/>
      </c>
      <c r="U742" s="8"/>
      <c r="V742" s="2"/>
      <c r="W742" s="13"/>
    </row>
    <row r="743" spans="1:23" hidden="1" x14ac:dyDescent="0.25">
      <c r="A743" s="58"/>
      <c r="B743" s="33">
        <v>7</v>
      </c>
      <c r="C743" s="41" t="str">
        <f t="shared" si="173"/>
        <v/>
      </c>
      <c r="D743" s="41" t="str">
        <f>IF(A743="","",VLOOKUP($A736,IF(LEN(A743)=2,F15B,F15A),VLOOKUP(LEFT(A743,1),Fteams,7,FALSE),FALSE))</f>
        <v/>
      </c>
      <c r="E743" s="41" t="str">
        <f t="shared" si="174"/>
        <v/>
      </c>
      <c r="F743" s="59"/>
      <c r="G743" s="60">
        <v>5</v>
      </c>
      <c r="H743" s="24"/>
      <c r="I743" s="8" t="str">
        <f t="shared" si="175"/>
        <v/>
      </c>
      <c r="J743" s="8" t="str">
        <f t="shared" si="175"/>
        <v/>
      </c>
      <c r="K743" s="8" t="str">
        <f t="shared" si="175"/>
        <v/>
      </c>
      <c r="L743" s="8" t="str">
        <f t="shared" si="175"/>
        <v/>
      </c>
      <c r="M743" s="8" t="str">
        <f t="shared" si="175"/>
        <v/>
      </c>
      <c r="N743" s="8" t="str">
        <f t="shared" si="175"/>
        <v/>
      </c>
      <c r="O743" s="8" t="str">
        <f t="shared" si="175"/>
        <v/>
      </c>
      <c r="P743" s="8" t="str">
        <f t="shared" si="175"/>
        <v/>
      </c>
      <c r="Q743" s="8" t="str">
        <f t="shared" si="175"/>
        <v/>
      </c>
      <c r="R743" s="8" t="str">
        <f t="shared" si="175"/>
        <v/>
      </c>
      <c r="S743" s="8" t="str">
        <f t="shared" si="175"/>
        <v/>
      </c>
      <c r="T743" s="8" t="str">
        <f t="shared" si="175"/>
        <v/>
      </c>
      <c r="U743" s="8"/>
      <c r="V743" s="2"/>
      <c r="W743" s="13"/>
    </row>
    <row r="744" spans="1:23" hidden="1" x14ac:dyDescent="0.25">
      <c r="A744" s="58"/>
      <c r="B744" s="33">
        <v>8</v>
      </c>
      <c r="C744" s="41" t="str">
        <f t="shared" si="173"/>
        <v/>
      </c>
      <c r="D744" s="41" t="str">
        <f>IF(A744="","",VLOOKUP($A736,IF(LEN(A744)=2,F15B,F15A),VLOOKUP(LEFT(A744,1),Fteams,7,FALSE),FALSE))</f>
        <v/>
      </c>
      <c r="E744" s="41" t="str">
        <f t="shared" si="174"/>
        <v/>
      </c>
      <c r="F744" s="59"/>
      <c r="G744" s="60">
        <v>4</v>
      </c>
      <c r="H744" s="24"/>
      <c r="I744" s="8" t="str">
        <f t="shared" si="175"/>
        <v/>
      </c>
      <c r="J744" s="8" t="str">
        <f t="shared" si="175"/>
        <v/>
      </c>
      <c r="K744" s="8" t="str">
        <f t="shared" si="175"/>
        <v/>
      </c>
      <c r="L744" s="8" t="str">
        <f t="shared" si="175"/>
        <v/>
      </c>
      <c r="M744" s="8" t="str">
        <f t="shared" si="175"/>
        <v/>
      </c>
      <c r="N744" s="8" t="str">
        <f t="shared" si="175"/>
        <v/>
      </c>
      <c r="O744" s="8" t="str">
        <f t="shared" si="175"/>
        <v/>
      </c>
      <c r="P744" s="8" t="str">
        <f t="shared" si="175"/>
        <v/>
      </c>
      <c r="Q744" s="8" t="str">
        <f t="shared" si="175"/>
        <v/>
      </c>
      <c r="R744" s="8" t="str">
        <f t="shared" si="175"/>
        <v/>
      </c>
      <c r="S744" s="8" t="str">
        <f t="shared" si="175"/>
        <v/>
      </c>
      <c r="T744" s="8" t="str">
        <f t="shared" si="175"/>
        <v/>
      </c>
      <c r="U744" s="8"/>
      <c r="V744" s="2"/>
      <c r="W744" s="13"/>
    </row>
    <row r="745" spans="1:23" hidden="1" x14ac:dyDescent="0.25">
      <c r="A745" s="58"/>
      <c r="B745" s="33">
        <v>9</v>
      </c>
      <c r="C745" s="41" t="str">
        <f t="shared" si="173"/>
        <v/>
      </c>
      <c r="D745" s="41" t="str">
        <f>IF(A745="","",VLOOKUP($A736,IF(LEN(A745)=2,F15B,F15A),VLOOKUP(LEFT(A745,1),Fteams,7,FALSE),FALSE))</f>
        <v/>
      </c>
      <c r="E745" s="41" t="str">
        <f t="shared" si="174"/>
        <v/>
      </c>
      <c r="F745" s="59"/>
      <c r="G745" s="60">
        <v>3</v>
      </c>
      <c r="H745" s="24"/>
      <c r="I745" s="8" t="str">
        <f t="shared" si="175"/>
        <v/>
      </c>
      <c r="J745" s="8" t="str">
        <f t="shared" si="175"/>
        <v/>
      </c>
      <c r="K745" s="8" t="str">
        <f t="shared" si="175"/>
        <v/>
      </c>
      <c r="L745" s="8" t="str">
        <f t="shared" si="175"/>
        <v/>
      </c>
      <c r="M745" s="8" t="str">
        <f t="shared" si="175"/>
        <v/>
      </c>
      <c r="N745" s="8" t="str">
        <f t="shared" si="175"/>
        <v/>
      </c>
      <c r="O745" s="8" t="str">
        <f t="shared" si="175"/>
        <v/>
      </c>
      <c r="P745" s="8" t="str">
        <f t="shared" si="175"/>
        <v/>
      </c>
      <c r="Q745" s="8" t="str">
        <f t="shared" si="175"/>
        <v/>
      </c>
      <c r="R745" s="8" t="str">
        <f t="shared" si="175"/>
        <v/>
      </c>
      <c r="S745" s="8" t="str">
        <f t="shared" si="175"/>
        <v/>
      </c>
      <c r="T745" s="8" t="str">
        <f t="shared" si="175"/>
        <v/>
      </c>
      <c r="U745" s="8"/>
      <c r="V745" s="2"/>
      <c r="W745" s="13"/>
    </row>
    <row r="746" spans="1:23" hidden="1" x14ac:dyDescent="0.25">
      <c r="A746" s="58"/>
      <c r="B746" s="33">
        <v>10</v>
      </c>
      <c r="C746" s="41" t="str">
        <f t="shared" si="173"/>
        <v/>
      </c>
      <c r="D746" s="41" t="str">
        <f>IF(A746="","",VLOOKUP($A736,IF(LEN(A746)=2,F15B,F15A),VLOOKUP(LEFT(A746,1),Fteams,7,FALSE),FALSE))</f>
        <v/>
      </c>
      <c r="E746" s="41" t="str">
        <f t="shared" si="174"/>
        <v/>
      </c>
      <c r="F746" s="59"/>
      <c r="G746" s="60">
        <v>2</v>
      </c>
      <c r="H746" s="24"/>
      <c r="I746" s="8" t="str">
        <f t="shared" si="175"/>
        <v/>
      </c>
      <c r="J746" s="8" t="str">
        <f t="shared" si="175"/>
        <v/>
      </c>
      <c r="K746" s="8" t="str">
        <f t="shared" si="175"/>
        <v/>
      </c>
      <c r="L746" s="8" t="str">
        <f t="shared" si="175"/>
        <v/>
      </c>
      <c r="M746" s="8" t="str">
        <f t="shared" si="175"/>
        <v/>
      </c>
      <c r="N746" s="8" t="str">
        <f t="shared" si="175"/>
        <v/>
      </c>
      <c r="O746" s="8" t="str">
        <f t="shared" si="175"/>
        <v/>
      </c>
      <c r="P746" s="8" t="str">
        <f t="shared" si="175"/>
        <v/>
      </c>
      <c r="Q746" s="8" t="str">
        <f t="shared" si="175"/>
        <v/>
      </c>
      <c r="R746" s="8" t="str">
        <f t="shared" si="175"/>
        <v/>
      </c>
      <c r="S746" s="8" t="str">
        <f t="shared" si="175"/>
        <v/>
      </c>
      <c r="T746" s="8" t="str">
        <f t="shared" si="175"/>
        <v/>
      </c>
      <c r="U746" s="8"/>
      <c r="V746" s="2"/>
      <c r="W746" s="13"/>
    </row>
    <row r="747" spans="1:23" hidden="1" x14ac:dyDescent="0.25">
      <c r="A747" s="58"/>
      <c r="B747" s="33">
        <v>11</v>
      </c>
      <c r="C747" s="41" t="str">
        <f t="shared" si="173"/>
        <v/>
      </c>
      <c r="D747" s="41" t="str">
        <f>IF(A747="","",VLOOKUP($A736,IF(LEN(A747)=2,F15B,F15A),VLOOKUP(LEFT(A747,1),Fteams,7,FALSE),FALSE))</f>
        <v/>
      </c>
      <c r="E747" s="41" t="str">
        <f t="shared" si="174"/>
        <v/>
      </c>
      <c r="F747" s="59"/>
      <c r="G747" s="60">
        <v>1</v>
      </c>
      <c r="H747" s="24"/>
      <c r="I747" s="8" t="str">
        <f t="shared" si="175"/>
        <v/>
      </c>
      <c r="J747" s="8" t="str">
        <f t="shared" si="175"/>
        <v/>
      </c>
      <c r="K747" s="8" t="str">
        <f t="shared" si="175"/>
        <v/>
      </c>
      <c r="L747" s="8" t="str">
        <f t="shared" si="175"/>
        <v/>
      </c>
      <c r="M747" s="8" t="str">
        <f t="shared" si="175"/>
        <v/>
      </c>
      <c r="N747" s="8" t="str">
        <f t="shared" si="175"/>
        <v/>
      </c>
      <c r="O747" s="8" t="str">
        <f t="shared" si="175"/>
        <v/>
      </c>
      <c r="P747" s="8" t="str">
        <f t="shared" si="175"/>
        <v/>
      </c>
      <c r="Q747" s="8" t="str">
        <f t="shared" si="175"/>
        <v/>
      </c>
      <c r="R747" s="8" t="str">
        <f t="shared" si="175"/>
        <v/>
      </c>
      <c r="S747" s="8" t="str">
        <f t="shared" si="175"/>
        <v/>
      </c>
      <c r="T747" s="8" t="str">
        <f t="shared" si="175"/>
        <v/>
      </c>
      <c r="U747" s="8"/>
      <c r="V747" s="2"/>
      <c r="W747" s="13"/>
    </row>
    <row r="748" spans="1:23" hidden="1" x14ac:dyDescent="0.25">
      <c r="A748" s="58"/>
      <c r="B748" s="33">
        <v>12</v>
      </c>
      <c r="C748" s="41" t="str">
        <f t="shared" si="173"/>
        <v/>
      </c>
      <c r="D748" s="41" t="str">
        <f>IF(A748="","",VLOOKUP($A736,IF(LEN(A748)=2,F15B,F15A),VLOOKUP(LEFT(A748,1),Fteams,7,FALSE),FALSE))</f>
        <v/>
      </c>
      <c r="E748" s="41" t="str">
        <f t="shared" si="174"/>
        <v/>
      </c>
      <c r="F748" s="59"/>
      <c r="G748" s="60">
        <f>IF(Dec!$G$2-11&lt;0,0,Dec!$G$2-11)</f>
        <v>0</v>
      </c>
      <c r="H748" s="24"/>
      <c r="I748" s="8" t="str">
        <f t="shared" si="175"/>
        <v/>
      </c>
      <c r="J748" s="8" t="str">
        <f t="shared" si="175"/>
        <v/>
      </c>
      <c r="K748" s="8" t="str">
        <f t="shared" si="175"/>
        <v/>
      </c>
      <c r="L748" s="8" t="str">
        <f t="shared" si="175"/>
        <v/>
      </c>
      <c r="M748" s="8" t="str">
        <f t="shared" si="175"/>
        <v/>
      </c>
      <c r="N748" s="8" t="str">
        <f t="shared" si="175"/>
        <v/>
      </c>
      <c r="O748" s="8" t="str">
        <f t="shared" si="175"/>
        <v/>
      </c>
      <c r="P748" s="8" t="str">
        <f t="shared" si="175"/>
        <v/>
      </c>
      <c r="Q748" s="8" t="str">
        <f t="shared" si="175"/>
        <v/>
      </c>
      <c r="R748" s="8" t="str">
        <f t="shared" si="175"/>
        <v/>
      </c>
      <c r="S748" s="8" t="str">
        <f t="shared" si="175"/>
        <v/>
      </c>
      <c r="T748" s="8" t="str">
        <f t="shared" si="175"/>
        <v/>
      </c>
      <c r="U748" s="8">
        <f>(Dec!$G$2+1)*Dec!$G$2/2-SUM(I737:T748)</f>
        <v>66</v>
      </c>
      <c r="V748" s="2"/>
      <c r="W748" s="13"/>
    </row>
    <row r="749" spans="1:23" x14ac:dyDescent="0.25">
      <c r="I749" s="9">
        <f t="shared" ref="I749:T749" si="176">SUM(I20:I735)</f>
        <v>114.5</v>
      </c>
      <c r="J749" s="9">
        <f t="shared" si="176"/>
        <v>408.5</v>
      </c>
      <c r="K749" s="9">
        <f t="shared" si="176"/>
        <v>518.5</v>
      </c>
      <c r="L749" s="9">
        <f t="shared" si="176"/>
        <v>255.5</v>
      </c>
      <c r="M749" s="9">
        <f t="shared" si="176"/>
        <v>374.5</v>
      </c>
      <c r="N749" s="9">
        <f t="shared" si="176"/>
        <v>171</v>
      </c>
      <c r="O749" s="9">
        <f t="shared" si="176"/>
        <v>240.5</v>
      </c>
      <c r="P749" s="9">
        <f t="shared" si="176"/>
        <v>136</v>
      </c>
      <c r="Q749" s="9">
        <f t="shared" si="176"/>
        <v>127.5</v>
      </c>
      <c r="R749" s="9">
        <f t="shared" si="176"/>
        <v>128.5</v>
      </c>
      <c r="S749" s="9">
        <f t="shared" si="176"/>
        <v>64</v>
      </c>
      <c r="T749" s="9">
        <f t="shared" si="176"/>
        <v>0</v>
      </c>
      <c r="U749" s="9">
        <f>SUM(U20:U748)</f>
        <v>1212</v>
      </c>
      <c r="W749" s="2"/>
    </row>
    <row r="750" spans="1:23" ht="13" x14ac:dyDescent="0.3">
      <c r="A750" s="107" t="s">
        <v>754</v>
      </c>
      <c r="F750" s="23"/>
      <c r="W750" s="13"/>
    </row>
    <row r="751" spans="1:23" ht="13" x14ac:dyDescent="0.3">
      <c r="A751" s="107" t="s">
        <v>755</v>
      </c>
      <c r="F751" s="23"/>
      <c r="W751" s="13"/>
    </row>
    <row r="752" spans="1:23" ht="13" x14ac:dyDescent="0.3">
      <c r="A752" s="29" t="s">
        <v>1</v>
      </c>
      <c r="B752" s="23" t="s">
        <v>365</v>
      </c>
      <c r="C752" s="106" t="s">
        <v>313</v>
      </c>
      <c r="D752" s="39"/>
      <c r="E752" s="101" t="s">
        <v>145</v>
      </c>
      <c r="F752" s="102">
        <v>2.75</v>
      </c>
      <c r="G752" s="80" t="s">
        <v>41</v>
      </c>
      <c r="W752" s="13"/>
    </row>
    <row r="753" spans="1:23" ht="13" x14ac:dyDescent="0.3">
      <c r="A753" s="40" t="s">
        <v>1</v>
      </c>
      <c r="B753" s="23" t="s">
        <v>734</v>
      </c>
      <c r="C753" s="80" t="s">
        <v>400</v>
      </c>
      <c r="D753" s="39"/>
      <c r="E753" s="80" t="s">
        <v>56</v>
      </c>
      <c r="F753" s="102">
        <v>3.88</v>
      </c>
      <c r="G753" s="80" t="s">
        <v>41</v>
      </c>
      <c r="W753" s="13"/>
    </row>
    <row r="754" spans="1:23" ht="13" x14ac:dyDescent="0.3">
      <c r="A754" s="29" t="s">
        <v>1</v>
      </c>
      <c r="B754" s="23" t="s">
        <v>357</v>
      </c>
      <c r="C754" s="13" t="s">
        <v>296</v>
      </c>
      <c r="D754" s="39"/>
      <c r="E754" s="80" t="s">
        <v>752</v>
      </c>
      <c r="F754" s="102">
        <v>4.3499999999999996</v>
      </c>
      <c r="G754" s="80" t="s">
        <v>41</v>
      </c>
      <c r="W754" s="13"/>
    </row>
    <row r="755" spans="1:23" ht="13" x14ac:dyDescent="0.3">
      <c r="A755" s="29" t="s">
        <v>1</v>
      </c>
      <c r="B755" s="23" t="s">
        <v>323</v>
      </c>
      <c r="C755" s="101" t="s">
        <v>197</v>
      </c>
      <c r="D755" s="39"/>
      <c r="E755" s="80" t="s">
        <v>54</v>
      </c>
      <c r="F755" s="102">
        <v>4.43</v>
      </c>
      <c r="G755" s="80" t="s">
        <v>41</v>
      </c>
    </row>
    <row r="756" spans="1:23" ht="13" x14ac:dyDescent="0.3">
      <c r="A756" s="102" t="s">
        <v>2</v>
      </c>
      <c r="B756" s="23" t="s">
        <v>427</v>
      </c>
      <c r="C756" s="101" t="s">
        <v>396</v>
      </c>
      <c r="D756" s="39"/>
      <c r="E756" s="80" t="s">
        <v>56</v>
      </c>
      <c r="F756" s="102">
        <v>8.42</v>
      </c>
      <c r="G756" s="101" t="s">
        <v>41</v>
      </c>
    </row>
    <row r="757" spans="1:23" ht="13" x14ac:dyDescent="0.3">
      <c r="A757" s="102" t="s">
        <v>178</v>
      </c>
      <c r="B757" s="23" t="s">
        <v>426</v>
      </c>
      <c r="C757" s="101" t="s">
        <v>397</v>
      </c>
      <c r="D757" s="39"/>
      <c r="E757" s="80" t="s">
        <v>56</v>
      </c>
      <c r="F757" s="103">
        <v>12.2</v>
      </c>
      <c r="G757" s="101" t="s">
        <v>41</v>
      </c>
    </row>
    <row r="758" spans="1:23" ht="13" x14ac:dyDescent="0.3">
      <c r="A758" s="102" t="s">
        <v>178</v>
      </c>
      <c r="B758" s="23" t="s">
        <v>321</v>
      </c>
      <c r="C758" s="101" t="s">
        <v>190</v>
      </c>
      <c r="D758" s="39"/>
      <c r="E758" s="80" t="s">
        <v>54</v>
      </c>
      <c r="F758" s="102">
        <v>12.3</v>
      </c>
      <c r="G758" s="80" t="s">
        <v>41</v>
      </c>
    </row>
    <row r="759" spans="1:23" ht="13" x14ac:dyDescent="0.3">
      <c r="A759" s="102" t="s">
        <v>178</v>
      </c>
      <c r="B759" s="23" t="s">
        <v>320</v>
      </c>
      <c r="C759" s="101" t="s">
        <v>196</v>
      </c>
      <c r="D759" s="39"/>
      <c r="E759" s="80" t="s">
        <v>54</v>
      </c>
      <c r="F759" s="102">
        <v>12.8</v>
      </c>
      <c r="G759" s="80" t="s">
        <v>41</v>
      </c>
    </row>
    <row r="760" spans="1:23" ht="13" x14ac:dyDescent="0.3">
      <c r="A760" s="102" t="s">
        <v>178</v>
      </c>
      <c r="B760" s="23" t="s">
        <v>428</v>
      </c>
      <c r="C760" s="101" t="s">
        <v>393</v>
      </c>
      <c r="D760" s="39"/>
      <c r="E760" s="80" t="s">
        <v>56</v>
      </c>
      <c r="F760" s="103">
        <v>12.9</v>
      </c>
      <c r="G760" s="101" t="s">
        <v>41</v>
      </c>
    </row>
    <row r="761" spans="1:23" ht="13" x14ac:dyDescent="0.3">
      <c r="A761" s="102" t="s">
        <v>178</v>
      </c>
      <c r="B761" s="23" t="s">
        <v>427</v>
      </c>
      <c r="C761" s="101" t="s">
        <v>396</v>
      </c>
      <c r="D761" s="39"/>
      <c r="E761" s="80" t="s">
        <v>56</v>
      </c>
      <c r="F761" s="103">
        <v>13.6</v>
      </c>
      <c r="G761" s="101" t="s">
        <v>41</v>
      </c>
    </row>
    <row r="762" spans="1:23" ht="13" x14ac:dyDescent="0.3">
      <c r="A762" s="102" t="s">
        <v>178</v>
      </c>
      <c r="B762" s="23" t="s">
        <v>429</v>
      </c>
      <c r="C762" s="101" t="s">
        <v>394</v>
      </c>
      <c r="D762" s="39"/>
      <c r="E762" s="80" t="s">
        <v>56</v>
      </c>
      <c r="F762" s="102">
        <v>13.9</v>
      </c>
      <c r="G762" s="101" t="s">
        <v>41</v>
      </c>
    </row>
    <row r="763" spans="1:23" ht="13" x14ac:dyDescent="0.3">
      <c r="A763" s="101" t="s">
        <v>178</v>
      </c>
      <c r="B763" s="23" t="s">
        <v>340</v>
      </c>
      <c r="C763" s="101" t="s">
        <v>273</v>
      </c>
      <c r="D763" s="39"/>
      <c r="E763" s="101" t="s">
        <v>57</v>
      </c>
      <c r="F763" s="102">
        <v>13.9</v>
      </c>
      <c r="G763" s="80" t="s">
        <v>41</v>
      </c>
    </row>
    <row r="764" spans="1:23" ht="13" x14ac:dyDescent="0.3">
      <c r="A764" s="101" t="s">
        <v>178</v>
      </c>
      <c r="B764" s="23" t="s">
        <v>341</v>
      </c>
      <c r="C764" s="104" t="s">
        <v>274</v>
      </c>
      <c r="D764" s="39"/>
      <c r="E764" s="101" t="s">
        <v>57</v>
      </c>
      <c r="F764" s="102">
        <v>14.5</v>
      </c>
      <c r="G764" s="80" t="s">
        <v>41</v>
      </c>
    </row>
    <row r="765" spans="1:23" ht="13" x14ac:dyDescent="0.3">
      <c r="A765" s="102" t="s">
        <v>4</v>
      </c>
      <c r="B765" s="23" t="s">
        <v>429</v>
      </c>
      <c r="C765" s="101" t="s">
        <v>394</v>
      </c>
      <c r="D765" s="39" t="s">
        <v>753</v>
      </c>
      <c r="E765" s="80" t="s">
        <v>56</v>
      </c>
      <c r="F765" s="105">
        <v>20.78</v>
      </c>
      <c r="G765" s="101" t="s">
        <v>41</v>
      </c>
    </row>
    <row r="766" spans="1:23" ht="13" x14ac:dyDescent="0.3">
      <c r="A766" s="102" t="s">
        <v>177</v>
      </c>
      <c r="B766" s="23" t="s">
        <v>319</v>
      </c>
      <c r="C766" s="101" t="s">
        <v>191</v>
      </c>
      <c r="D766" s="39"/>
      <c r="E766" s="80" t="s">
        <v>54</v>
      </c>
      <c r="F766" s="103">
        <v>26.2</v>
      </c>
      <c r="G766" s="80" t="s">
        <v>41</v>
      </c>
    </row>
    <row r="767" spans="1:23" ht="13" x14ac:dyDescent="0.3">
      <c r="A767" s="102" t="s">
        <v>177</v>
      </c>
      <c r="B767" s="23" t="s">
        <v>320</v>
      </c>
      <c r="C767" s="101" t="s">
        <v>196</v>
      </c>
      <c r="D767" s="39"/>
      <c r="E767" s="80" t="s">
        <v>54</v>
      </c>
      <c r="F767" s="102">
        <v>26.8</v>
      </c>
      <c r="G767" s="80" t="s">
        <v>41</v>
      </c>
    </row>
    <row r="768" spans="1:23" ht="13" x14ac:dyDescent="0.3">
      <c r="A768" s="101" t="s">
        <v>177</v>
      </c>
      <c r="B768" s="23" t="s">
        <v>346</v>
      </c>
      <c r="C768" s="101" t="s">
        <v>275</v>
      </c>
      <c r="D768" s="39"/>
      <c r="E768" s="101" t="s">
        <v>57</v>
      </c>
      <c r="F768" s="102">
        <v>27.4</v>
      </c>
      <c r="G768" s="80" t="s">
        <v>41</v>
      </c>
    </row>
    <row r="769" spans="1:7" ht="13" x14ac:dyDescent="0.3">
      <c r="A769" s="29" t="s">
        <v>177</v>
      </c>
      <c r="B769" s="23" t="s">
        <v>357</v>
      </c>
      <c r="C769" s="13" t="s">
        <v>296</v>
      </c>
      <c r="D769" s="39"/>
      <c r="E769" s="80" t="s">
        <v>752</v>
      </c>
      <c r="F769" s="102">
        <v>28.4</v>
      </c>
      <c r="G769" s="80" t="s">
        <v>41</v>
      </c>
    </row>
    <row r="770" spans="1:7" x14ac:dyDescent="0.25">
      <c r="A770" s="29" t="s">
        <v>177</v>
      </c>
      <c r="B770" s="23" t="s">
        <v>355</v>
      </c>
      <c r="C770" s="13" t="s">
        <v>293</v>
      </c>
      <c r="D770" s="39"/>
      <c r="E770" s="80" t="s">
        <v>752</v>
      </c>
      <c r="F770" s="103">
        <v>28.8</v>
      </c>
      <c r="G770" s="80" t="s">
        <v>41</v>
      </c>
    </row>
    <row r="771" spans="1:7" ht="13" x14ac:dyDescent="0.3">
      <c r="A771" s="102" t="s">
        <v>214</v>
      </c>
      <c r="B771" s="23" t="s">
        <v>323</v>
      </c>
      <c r="C771" s="101" t="s">
        <v>197</v>
      </c>
      <c r="D771" s="39"/>
      <c r="E771" s="80" t="s">
        <v>54</v>
      </c>
      <c r="F771" s="103">
        <v>46.9</v>
      </c>
      <c r="G771" s="80" t="s">
        <v>41</v>
      </c>
    </row>
    <row r="772" spans="1:7" x14ac:dyDescent="0.25">
      <c r="A772" s="40" t="s">
        <v>195</v>
      </c>
      <c r="B772" s="23" t="s">
        <v>730</v>
      </c>
      <c r="C772" s="80" t="s">
        <v>740</v>
      </c>
      <c r="D772" s="39"/>
      <c r="E772" s="80" t="s">
        <v>55</v>
      </c>
      <c r="F772" s="29" t="s">
        <v>731</v>
      </c>
      <c r="G772" s="80" t="s">
        <v>41</v>
      </c>
    </row>
    <row r="773" spans="1:7" x14ac:dyDescent="0.25">
      <c r="A773" s="29" t="s">
        <v>195</v>
      </c>
      <c r="B773" s="23" t="s">
        <v>356</v>
      </c>
      <c r="C773" s="13" t="s">
        <v>295</v>
      </c>
      <c r="D773" s="39"/>
      <c r="E773" s="80" t="s">
        <v>752</v>
      </c>
      <c r="F773" s="29" t="s">
        <v>732</v>
      </c>
      <c r="G773" s="80" t="s">
        <v>41</v>
      </c>
    </row>
    <row r="774" spans="1:7" ht="13" x14ac:dyDescent="0.3">
      <c r="A774" s="102" t="s">
        <v>195</v>
      </c>
      <c r="B774" s="23" t="s">
        <v>322</v>
      </c>
      <c r="C774" s="101" t="s">
        <v>192</v>
      </c>
      <c r="D774" s="39"/>
      <c r="E774" s="80" t="s">
        <v>54</v>
      </c>
      <c r="F774" s="102" t="s">
        <v>733</v>
      </c>
      <c r="G774" s="80" t="s">
        <v>41</v>
      </c>
    </row>
    <row r="775" spans="1:7" ht="13" x14ac:dyDescent="0.3">
      <c r="A775" s="40" t="s">
        <v>195</v>
      </c>
      <c r="B775" s="23" t="s">
        <v>734</v>
      </c>
      <c r="C775" s="80" t="s">
        <v>400</v>
      </c>
      <c r="D775" s="39"/>
      <c r="E775" s="80" t="s">
        <v>56</v>
      </c>
      <c r="F775" s="102" t="s">
        <v>735</v>
      </c>
      <c r="G775" s="80" t="s">
        <v>41</v>
      </c>
    </row>
    <row r="776" spans="1:7" ht="13" x14ac:dyDescent="0.3">
      <c r="A776" s="101" t="s">
        <v>195</v>
      </c>
      <c r="B776" s="23" t="s">
        <v>341</v>
      </c>
      <c r="C776" s="104" t="s">
        <v>274</v>
      </c>
      <c r="D776" s="39"/>
      <c r="E776" s="101" t="s">
        <v>57</v>
      </c>
      <c r="F776" s="102" t="s">
        <v>736</v>
      </c>
      <c r="G776" s="80" t="s">
        <v>41</v>
      </c>
    </row>
    <row r="777" spans="1:7" ht="13" x14ac:dyDescent="0.3">
      <c r="A777" s="101" t="s">
        <v>195</v>
      </c>
      <c r="B777" s="23" t="s">
        <v>343</v>
      </c>
      <c r="C777" s="101" t="s">
        <v>278</v>
      </c>
      <c r="D777" s="39"/>
      <c r="E777" s="101" t="s">
        <v>57</v>
      </c>
      <c r="F777" s="29" t="s">
        <v>737</v>
      </c>
      <c r="G777" s="80" t="s">
        <v>41</v>
      </c>
    </row>
    <row r="778" spans="1:7" ht="13" x14ac:dyDescent="0.3">
      <c r="A778" s="101" t="s">
        <v>195</v>
      </c>
      <c r="B778" s="23" t="s">
        <v>342</v>
      </c>
      <c r="C778" s="101" t="s">
        <v>287</v>
      </c>
      <c r="D778" s="39"/>
      <c r="E778" s="101" t="s">
        <v>57</v>
      </c>
      <c r="F778" s="102" t="s">
        <v>738</v>
      </c>
      <c r="G778" s="80" t="s">
        <v>41</v>
      </c>
    </row>
    <row r="779" spans="1:7" ht="13" x14ac:dyDescent="0.3">
      <c r="A779" s="101" t="s">
        <v>195</v>
      </c>
      <c r="B779" s="23" t="s">
        <v>344</v>
      </c>
      <c r="C779" s="101" t="s">
        <v>288</v>
      </c>
      <c r="D779" s="39"/>
      <c r="E779" s="101" t="s">
        <v>57</v>
      </c>
      <c r="F779" s="29" t="s">
        <v>739</v>
      </c>
      <c r="G779" s="80" t="s">
        <v>41</v>
      </c>
    </row>
    <row r="780" spans="1:7" x14ac:dyDescent="0.25">
      <c r="A780" s="29" t="s">
        <v>298</v>
      </c>
      <c r="B780" s="23" t="s">
        <v>358</v>
      </c>
      <c r="C780" s="13" t="s">
        <v>297</v>
      </c>
      <c r="D780" s="39"/>
      <c r="E780" s="80" t="s">
        <v>752</v>
      </c>
      <c r="F780" s="29" t="s">
        <v>727</v>
      </c>
      <c r="G780" s="80" t="s">
        <v>41</v>
      </c>
    </row>
    <row r="781" spans="1:7" x14ac:dyDescent="0.25">
      <c r="A781" s="29" t="s">
        <v>298</v>
      </c>
      <c r="B781" s="23" t="s">
        <v>424</v>
      </c>
      <c r="C781" s="106" t="s">
        <v>386</v>
      </c>
      <c r="D781" s="39"/>
      <c r="E781" s="106" t="s">
        <v>59</v>
      </c>
      <c r="F781" s="29" t="s">
        <v>728</v>
      </c>
      <c r="G781" s="80" t="s">
        <v>41</v>
      </c>
    </row>
    <row r="782" spans="1:7" ht="13" x14ac:dyDescent="0.3">
      <c r="A782" s="29" t="s">
        <v>298</v>
      </c>
      <c r="B782" s="23" t="s">
        <v>423</v>
      </c>
      <c r="C782" s="106" t="s">
        <v>385</v>
      </c>
      <c r="D782" s="39"/>
      <c r="E782" s="106" t="s">
        <v>59</v>
      </c>
      <c r="F782" s="102" t="s">
        <v>729</v>
      </c>
      <c r="G782" s="80" t="s">
        <v>41</v>
      </c>
    </row>
    <row r="784" spans="1:7" ht="13" x14ac:dyDescent="0.3">
      <c r="A784" s="107" t="s">
        <v>123</v>
      </c>
    </row>
    <row r="785" spans="1:7" x14ac:dyDescent="0.25">
      <c r="A785" s="106" t="s">
        <v>1</v>
      </c>
      <c r="B785" s="80" t="s">
        <v>349</v>
      </c>
      <c r="C785" s="106" t="s">
        <v>291</v>
      </c>
      <c r="D785" s="40"/>
      <c r="E785" s="106" t="s">
        <v>57</v>
      </c>
      <c r="F785" s="103">
        <v>2.99</v>
      </c>
      <c r="G785" s="80" t="s">
        <v>41</v>
      </c>
    </row>
    <row r="786" spans="1:7" x14ac:dyDescent="0.25">
      <c r="A786" s="111" t="s">
        <v>1</v>
      </c>
      <c r="B786" s="80" t="s">
        <v>316</v>
      </c>
      <c r="C786" s="106" t="s">
        <v>175</v>
      </c>
      <c r="D786" s="40"/>
      <c r="E786" s="106" t="s">
        <v>58</v>
      </c>
      <c r="F786" s="103">
        <v>3.26</v>
      </c>
      <c r="G786" s="80" t="s">
        <v>41</v>
      </c>
    </row>
    <row r="787" spans="1:7" x14ac:dyDescent="0.25">
      <c r="A787" s="106" t="s">
        <v>1</v>
      </c>
      <c r="B787" s="80" t="s">
        <v>351</v>
      </c>
      <c r="C787" s="13" t="s">
        <v>282</v>
      </c>
      <c r="D787" s="40"/>
      <c r="E787" s="106" t="s">
        <v>57</v>
      </c>
      <c r="F787" s="103">
        <v>3.28</v>
      </c>
      <c r="G787" s="80" t="s">
        <v>41</v>
      </c>
    </row>
    <row r="788" spans="1:7" x14ac:dyDescent="0.25">
      <c r="A788" s="106" t="s">
        <v>1</v>
      </c>
      <c r="B788" s="80" t="s">
        <v>352</v>
      </c>
      <c r="C788" s="13" t="s">
        <v>759</v>
      </c>
      <c r="D788" s="40"/>
      <c r="E788" s="106" t="s">
        <v>57</v>
      </c>
      <c r="F788" s="112">
        <v>3.6</v>
      </c>
      <c r="G788" s="80" t="s">
        <v>41</v>
      </c>
    </row>
    <row r="789" spans="1:7" x14ac:dyDescent="0.25">
      <c r="A789" s="106" t="s">
        <v>1</v>
      </c>
      <c r="B789" s="80" t="s">
        <v>347</v>
      </c>
      <c r="C789" s="106" t="s">
        <v>290</v>
      </c>
      <c r="D789" s="40"/>
      <c r="E789" s="106" t="s">
        <v>57</v>
      </c>
      <c r="F789" s="103">
        <v>3.67</v>
      </c>
      <c r="G789" s="80" t="s">
        <v>41</v>
      </c>
    </row>
    <row r="790" spans="1:7" x14ac:dyDescent="0.25">
      <c r="A790" s="106" t="s">
        <v>1</v>
      </c>
      <c r="B790" s="80" t="s">
        <v>348</v>
      </c>
      <c r="C790" s="13" t="s">
        <v>758</v>
      </c>
      <c r="D790" s="40"/>
      <c r="E790" s="106" t="s">
        <v>57</v>
      </c>
      <c r="F790" s="103">
        <v>3.69</v>
      </c>
      <c r="G790" s="80" t="s">
        <v>41</v>
      </c>
    </row>
    <row r="791" spans="1:7" x14ac:dyDescent="0.25">
      <c r="A791" s="111" t="s">
        <v>1</v>
      </c>
      <c r="B791" s="80" t="s">
        <v>332</v>
      </c>
      <c r="C791" s="106" t="s">
        <v>220</v>
      </c>
      <c r="D791" s="40"/>
      <c r="E791" s="106" t="s">
        <v>53</v>
      </c>
      <c r="F791" s="108">
        <v>4</v>
      </c>
      <c r="G791" s="80" t="s">
        <v>41</v>
      </c>
    </row>
    <row r="792" spans="1:7" x14ac:dyDescent="0.25">
      <c r="A792" s="111" t="s">
        <v>1</v>
      </c>
      <c r="B792" s="80" t="s">
        <v>336</v>
      </c>
      <c r="C792" s="106" t="s">
        <v>225</v>
      </c>
      <c r="D792" s="40"/>
      <c r="E792" s="106" t="s">
        <v>53</v>
      </c>
      <c r="F792" s="103">
        <v>4.1399999999999997</v>
      </c>
      <c r="G792" s="80" t="s">
        <v>41</v>
      </c>
    </row>
    <row r="793" spans="1:7" x14ac:dyDescent="0.25">
      <c r="A793" s="111" t="s">
        <v>2</v>
      </c>
      <c r="B793" s="80" t="s">
        <v>339</v>
      </c>
      <c r="C793" s="106" t="s">
        <v>228</v>
      </c>
      <c r="D793" s="40"/>
      <c r="E793" s="106" t="s">
        <v>53</v>
      </c>
      <c r="F793" s="103">
        <v>5.31</v>
      </c>
      <c r="G793" s="80" t="s">
        <v>41</v>
      </c>
    </row>
    <row r="794" spans="1:7" x14ac:dyDescent="0.25">
      <c r="A794" s="40" t="s">
        <v>2</v>
      </c>
      <c r="B794" s="80" t="s">
        <v>744</v>
      </c>
      <c r="C794" s="106" t="s">
        <v>383</v>
      </c>
      <c r="D794" s="40"/>
      <c r="E794" s="106" t="s">
        <v>59</v>
      </c>
      <c r="F794" s="103">
        <v>5.34</v>
      </c>
      <c r="G794" s="106" t="s">
        <v>41</v>
      </c>
    </row>
    <row r="795" spans="1:7" x14ac:dyDescent="0.25">
      <c r="A795" s="111" t="s">
        <v>178</v>
      </c>
      <c r="B795" s="80" t="s">
        <v>326</v>
      </c>
      <c r="C795" s="106" t="s">
        <v>267</v>
      </c>
      <c r="D795" s="40"/>
      <c r="E795" s="80" t="s">
        <v>54</v>
      </c>
      <c r="F795" s="111">
        <v>13.8</v>
      </c>
      <c r="G795" s="80" t="s">
        <v>41</v>
      </c>
    </row>
    <row r="796" spans="1:7" x14ac:dyDescent="0.25">
      <c r="A796" s="111" t="s">
        <v>178</v>
      </c>
      <c r="B796" s="80" t="s">
        <v>338</v>
      </c>
      <c r="C796" s="106" t="s">
        <v>227</v>
      </c>
      <c r="D796" s="40"/>
      <c r="E796" s="106" t="s">
        <v>53</v>
      </c>
      <c r="F796" s="103">
        <v>14.1</v>
      </c>
      <c r="G796" s="80" t="s">
        <v>41</v>
      </c>
    </row>
    <row r="797" spans="1:7" x14ac:dyDescent="0.25">
      <c r="A797" s="40" t="s">
        <v>178</v>
      </c>
      <c r="B797" s="80" t="s">
        <v>362</v>
      </c>
      <c r="C797" s="13" t="s">
        <v>302</v>
      </c>
      <c r="D797" s="40"/>
      <c r="E797" s="80" t="s">
        <v>752</v>
      </c>
      <c r="F797" s="103">
        <v>14.2</v>
      </c>
      <c r="G797" s="80" t="s">
        <v>41</v>
      </c>
    </row>
    <row r="798" spans="1:7" x14ac:dyDescent="0.25">
      <c r="A798" s="111" t="s">
        <v>178</v>
      </c>
      <c r="B798" s="80" t="s">
        <v>354</v>
      </c>
      <c r="C798" s="106" t="s">
        <v>207</v>
      </c>
      <c r="D798" s="40"/>
      <c r="E798" s="80" t="s">
        <v>149</v>
      </c>
      <c r="F798" s="103">
        <v>14.2</v>
      </c>
      <c r="G798" s="80" t="s">
        <v>41</v>
      </c>
    </row>
    <row r="799" spans="1:7" x14ac:dyDescent="0.25">
      <c r="A799" s="111" t="s">
        <v>178</v>
      </c>
      <c r="B799" s="80" t="s">
        <v>325</v>
      </c>
      <c r="C799" s="106" t="s">
        <v>265</v>
      </c>
      <c r="D799" s="40"/>
      <c r="E799" s="80" t="s">
        <v>54</v>
      </c>
      <c r="F799" s="111">
        <v>14.3</v>
      </c>
      <c r="G799" s="80" t="s">
        <v>41</v>
      </c>
    </row>
    <row r="800" spans="1:7" x14ac:dyDescent="0.25">
      <c r="A800" s="111" t="s">
        <v>178</v>
      </c>
      <c r="B800" s="80" t="s">
        <v>339</v>
      </c>
      <c r="C800" s="106" t="s">
        <v>228</v>
      </c>
      <c r="D800" s="40"/>
      <c r="E800" s="106" t="s">
        <v>53</v>
      </c>
      <c r="F800" s="103">
        <v>14.3</v>
      </c>
      <c r="G800" s="80" t="s">
        <v>41</v>
      </c>
    </row>
    <row r="801" spans="1:7" x14ac:dyDescent="0.25">
      <c r="A801" s="106" t="s">
        <v>178</v>
      </c>
      <c r="B801" s="80" t="s">
        <v>349</v>
      </c>
      <c r="C801" s="106" t="s">
        <v>291</v>
      </c>
      <c r="D801" s="40"/>
      <c r="E801" s="106" t="s">
        <v>57</v>
      </c>
      <c r="F801" s="103">
        <v>14.4</v>
      </c>
      <c r="G801" s="80" t="s">
        <v>41</v>
      </c>
    </row>
    <row r="802" spans="1:7" x14ac:dyDescent="0.25">
      <c r="A802" s="111" t="s">
        <v>178</v>
      </c>
      <c r="B802" s="80" t="s">
        <v>328</v>
      </c>
      <c r="C802" s="106" t="s">
        <v>263</v>
      </c>
      <c r="D802" s="40"/>
      <c r="E802" s="80" t="s">
        <v>54</v>
      </c>
      <c r="F802" s="103">
        <v>14.4</v>
      </c>
      <c r="G802" s="80" t="s">
        <v>41</v>
      </c>
    </row>
    <row r="803" spans="1:7" x14ac:dyDescent="0.25">
      <c r="A803" s="111" t="s">
        <v>178</v>
      </c>
      <c r="B803" s="80" t="s">
        <v>327</v>
      </c>
      <c r="C803" s="106" t="s">
        <v>264</v>
      </c>
      <c r="D803" s="40"/>
      <c r="E803" s="80" t="s">
        <v>54</v>
      </c>
      <c r="F803" s="109">
        <v>14.6</v>
      </c>
      <c r="G803" s="80" t="s">
        <v>41</v>
      </c>
    </row>
    <row r="804" spans="1:7" x14ac:dyDescent="0.25">
      <c r="A804" s="40" t="s">
        <v>178</v>
      </c>
      <c r="B804" s="80" t="s">
        <v>361</v>
      </c>
      <c r="C804" s="13" t="s">
        <v>301</v>
      </c>
      <c r="D804" s="40"/>
      <c r="E804" s="80" t="s">
        <v>752</v>
      </c>
      <c r="F804" s="103">
        <v>14.7</v>
      </c>
      <c r="G804" s="80" t="s">
        <v>41</v>
      </c>
    </row>
    <row r="805" spans="1:7" x14ac:dyDescent="0.25">
      <c r="A805" s="111" t="s">
        <v>217</v>
      </c>
      <c r="B805" s="80" t="s">
        <v>337</v>
      </c>
      <c r="C805" s="106" t="s">
        <v>226</v>
      </c>
      <c r="D805" s="40"/>
      <c r="E805" s="106" t="s">
        <v>53</v>
      </c>
      <c r="F805" s="103">
        <v>14.9</v>
      </c>
      <c r="G805" s="80" t="s">
        <v>41</v>
      </c>
    </row>
    <row r="806" spans="1:7" x14ac:dyDescent="0.25">
      <c r="A806" s="106" t="s">
        <v>178</v>
      </c>
      <c r="B806" s="80" t="s">
        <v>347</v>
      </c>
      <c r="C806" s="106" t="s">
        <v>290</v>
      </c>
      <c r="D806" s="40"/>
      <c r="E806" s="106" t="s">
        <v>57</v>
      </c>
      <c r="F806" s="110">
        <v>15</v>
      </c>
      <c r="G806" s="80" t="s">
        <v>41</v>
      </c>
    </row>
    <row r="807" spans="1:7" x14ac:dyDescent="0.25">
      <c r="A807" s="40" t="s">
        <v>178</v>
      </c>
      <c r="B807" s="80" t="s">
        <v>430</v>
      </c>
      <c r="C807" s="106" t="s">
        <v>407</v>
      </c>
      <c r="D807" s="40"/>
      <c r="E807" s="106" t="s">
        <v>56</v>
      </c>
      <c r="F807" s="103">
        <v>15.3</v>
      </c>
      <c r="G807" s="106" t="s">
        <v>41</v>
      </c>
    </row>
    <row r="808" spans="1:7" x14ac:dyDescent="0.25">
      <c r="A808" s="106" t="s">
        <v>178</v>
      </c>
      <c r="B808" s="80" t="s">
        <v>350</v>
      </c>
      <c r="C808" s="106" t="s">
        <v>292</v>
      </c>
      <c r="D808" s="40"/>
      <c r="E808" s="106" t="s">
        <v>57</v>
      </c>
      <c r="F808" s="103">
        <v>15.3</v>
      </c>
      <c r="G808" s="80" t="s">
        <v>41</v>
      </c>
    </row>
    <row r="809" spans="1:7" x14ac:dyDescent="0.25">
      <c r="A809" s="111" t="s">
        <v>178</v>
      </c>
      <c r="B809" s="80" t="s">
        <v>331</v>
      </c>
      <c r="C809" s="106" t="s">
        <v>219</v>
      </c>
      <c r="D809" s="40"/>
      <c r="E809" s="106" t="s">
        <v>53</v>
      </c>
      <c r="F809" s="103">
        <v>15.3</v>
      </c>
      <c r="G809" s="80" t="s">
        <v>41</v>
      </c>
    </row>
    <row r="810" spans="1:7" x14ac:dyDescent="0.25">
      <c r="A810" s="111" t="s">
        <v>217</v>
      </c>
      <c r="B810" s="80" t="s">
        <v>333</v>
      </c>
      <c r="C810" s="106" t="s">
        <v>221</v>
      </c>
      <c r="D810" s="40"/>
      <c r="E810" s="106" t="s">
        <v>53</v>
      </c>
      <c r="F810" s="103">
        <v>16.100000000000001</v>
      </c>
      <c r="G810" s="80" t="s">
        <v>41</v>
      </c>
    </row>
    <row r="811" spans="1:7" x14ac:dyDescent="0.25">
      <c r="A811" s="111" t="s">
        <v>178</v>
      </c>
      <c r="B811" s="80" t="s">
        <v>316</v>
      </c>
      <c r="C811" s="106" t="s">
        <v>175</v>
      </c>
      <c r="D811" s="40"/>
      <c r="E811" s="106" t="s">
        <v>58</v>
      </c>
      <c r="F811" s="103">
        <v>16.2</v>
      </c>
      <c r="G811" s="80" t="s">
        <v>41</v>
      </c>
    </row>
    <row r="812" spans="1:7" x14ac:dyDescent="0.25">
      <c r="A812" s="40" t="s">
        <v>3</v>
      </c>
      <c r="B812" s="80" t="s">
        <v>425</v>
      </c>
      <c r="C812" s="106" t="s">
        <v>745</v>
      </c>
      <c r="D812" s="40"/>
      <c r="E812" s="106" t="s">
        <v>59</v>
      </c>
      <c r="F812" s="103">
        <v>17.48</v>
      </c>
      <c r="G812" s="106" t="s">
        <v>41</v>
      </c>
    </row>
    <row r="813" spans="1:7" x14ac:dyDescent="0.25">
      <c r="A813" s="111" t="s">
        <v>4</v>
      </c>
      <c r="B813" s="80" t="s">
        <v>334</v>
      </c>
      <c r="C813" s="106" t="s">
        <v>222</v>
      </c>
      <c r="D813" s="40"/>
      <c r="E813" s="106" t="s">
        <v>53</v>
      </c>
      <c r="F813" s="103">
        <v>20.05</v>
      </c>
      <c r="G813" s="80" t="s">
        <v>41</v>
      </c>
    </row>
    <row r="814" spans="1:7" x14ac:dyDescent="0.25">
      <c r="A814" s="111" t="s">
        <v>4</v>
      </c>
      <c r="B814" s="80" t="s">
        <v>330</v>
      </c>
      <c r="C814" s="106" t="s">
        <v>218</v>
      </c>
      <c r="D814" s="40"/>
      <c r="E814" s="106" t="s">
        <v>53</v>
      </c>
      <c r="F814" s="108">
        <v>22.5</v>
      </c>
      <c r="G814" s="80" t="s">
        <v>41</v>
      </c>
    </row>
    <row r="815" spans="1:7" x14ac:dyDescent="0.25">
      <c r="A815" s="111" t="s">
        <v>4</v>
      </c>
      <c r="B815" s="80" t="s">
        <v>335</v>
      </c>
      <c r="C815" s="106" t="s">
        <v>223</v>
      </c>
      <c r="D815" s="40"/>
      <c r="E815" s="106" t="s">
        <v>53</v>
      </c>
      <c r="F815" s="103">
        <v>27.84</v>
      </c>
      <c r="G815" s="80" t="s">
        <v>41</v>
      </c>
    </row>
    <row r="816" spans="1:7" ht="16" x14ac:dyDescent="0.4">
      <c r="A816" s="111" t="s">
        <v>177</v>
      </c>
      <c r="B816" s="109">
        <v>172</v>
      </c>
      <c r="C816" s="114" t="s">
        <v>757</v>
      </c>
      <c r="D816" s="40"/>
      <c r="E816" s="106" t="s">
        <v>57</v>
      </c>
      <c r="F816" s="103">
        <v>29.2</v>
      </c>
      <c r="G816" s="80" t="s">
        <v>41</v>
      </c>
    </row>
    <row r="817" spans="1:7" x14ac:dyDescent="0.25">
      <c r="A817" s="111" t="s">
        <v>177</v>
      </c>
      <c r="B817" s="80" t="s">
        <v>324</v>
      </c>
      <c r="C817" s="106" t="s">
        <v>266</v>
      </c>
      <c r="D817" s="40"/>
      <c r="E817" s="80" t="s">
        <v>54</v>
      </c>
      <c r="F817" s="103">
        <v>29.6</v>
      </c>
      <c r="G817" s="80" t="s">
        <v>41</v>
      </c>
    </row>
    <row r="818" spans="1:7" x14ac:dyDescent="0.25">
      <c r="A818" s="40" t="s">
        <v>177</v>
      </c>
      <c r="B818" s="80" t="s">
        <v>362</v>
      </c>
      <c r="C818" s="13" t="s">
        <v>302</v>
      </c>
      <c r="D818" s="40"/>
      <c r="E818" s="80" t="s">
        <v>752</v>
      </c>
      <c r="F818" s="103">
        <v>29.8</v>
      </c>
      <c r="G818" s="80" t="s">
        <v>41</v>
      </c>
    </row>
    <row r="819" spans="1:7" x14ac:dyDescent="0.25">
      <c r="A819" s="40" t="s">
        <v>177</v>
      </c>
      <c r="B819" s="80" t="s">
        <v>359</v>
      </c>
      <c r="C819" s="13" t="s">
        <v>299</v>
      </c>
      <c r="D819" s="40"/>
      <c r="E819" s="80" t="s">
        <v>752</v>
      </c>
      <c r="F819" s="103">
        <v>29.9</v>
      </c>
      <c r="G819" s="80" t="s">
        <v>41</v>
      </c>
    </row>
    <row r="820" spans="1:7" x14ac:dyDescent="0.25">
      <c r="A820" s="111" t="s">
        <v>177</v>
      </c>
      <c r="B820" s="80" t="s">
        <v>326</v>
      </c>
      <c r="C820" s="106" t="s">
        <v>267</v>
      </c>
      <c r="D820" s="40"/>
      <c r="E820" s="80" t="s">
        <v>54</v>
      </c>
      <c r="F820" s="103">
        <v>29.9</v>
      </c>
      <c r="G820" s="80" t="s">
        <v>41</v>
      </c>
    </row>
    <row r="821" spans="1:7" x14ac:dyDescent="0.25">
      <c r="A821" s="111" t="s">
        <v>177</v>
      </c>
      <c r="B821" s="80" t="s">
        <v>327</v>
      </c>
      <c r="C821" s="106" t="s">
        <v>264</v>
      </c>
      <c r="D821" s="40"/>
      <c r="E821" s="80" t="s">
        <v>54</v>
      </c>
      <c r="F821" s="111">
        <v>31.1</v>
      </c>
      <c r="G821" s="80" t="s">
        <v>41</v>
      </c>
    </row>
    <row r="822" spans="1:7" x14ac:dyDescent="0.25">
      <c r="A822" s="111" t="s">
        <v>177</v>
      </c>
      <c r="B822" s="80" t="s">
        <v>317</v>
      </c>
      <c r="C822" s="106" t="s">
        <v>173</v>
      </c>
      <c r="D822" s="40"/>
      <c r="E822" s="106" t="s">
        <v>58</v>
      </c>
      <c r="F822" s="103">
        <v>31.3</v>
      </c>
      <c r="G822" s="80" t="s">
        <v>41</v>
      </c>
    </row>
    <row r="823" spans="1:7" ht="16" x14ac:dyDescent="0.4">
      <c r="A823" s="111" t="s">
        <v>177</v>
      </c>
      <c r="B823" s="109">
        <v>173</v>
      </c>
      <c r="C823" s="114" t="s">
        <v>283</v>
      </c>
      <c r="D823" s="40"/>
      <c r="E823" s="80" t="s">
        <v>57</v>
      </c>
      <c r="F823" s="103">
        <v>31.3</v>
      </c>
      <c r="G823" s="13" t="s">
        <v>41</v>
      </c>
    </row>
    <row r="824" spans="1:7" x14ac:dyDescent="0.25">
      <c r="A824" s="111" t="s">
        <v>177</v>
      </c>
      <c r="B824" s="80" t="s">
        <v>328</v>
      </c>
      <c r="C824" s="106" t="s">
        <v>263</v>
      </c>
      <c r="D824" s="40"/>
      <c r="E824" s="80" t="s">
        <v>54</v>
      </c>
      <c r="F824" s="103">
        <v>31.6</v>
      </c>
      <c r="G824" s="80" t="s">
        <v>41</v>
      </c>
    </row>
    <row r="825" spans="1:7" x14ac:dyDescent="0.25">
      <c r="A825" s="111" t="s">
        <v>176</v>
      </c>
      <c r="B825" s="80" t="s">
        <v>337</v>
      </c>
      <c r="C825" s="106" t="s">
        <v>226</v>
      </c>
      <c r="D825" s="40"/>
      <c r="E825" s="106" t="s">
        <v>53</v>
      </c>
      <c r="F825" s="103">
        <v>31.7</v>
      </c>
      <c r="G825" s="80" t="s">
        <v>41</v>
      </c>
    </row>
    <row r="826" spans="1:7" x14ac:dyDescent="0.25">
      <c r="A826" s="111" t="s">
        <v>176</v>
      </c>
      <c r="B826" s="80" t="s">
        <v>331</v>
      </c>
      <c r="C826" s="106" t="s">
        <v>219</v>
      </c>
      <c r="D826" s="40"/>
      <c r="E826" s="106" t="s">
        <v>53</v>
      </c>
      <c r="F826" s="103">
        <v>32.1</v>
      </c>
      <c r="G826" s="80" t="s">
        <v>41</v>
      </c>
    </row>
    <row r="827" spans="1:7" x14ac:dyDescent="0.25">
      <c r="A827" s="40" t="s">
        <v>177</v>
      </c>
      <c r="B827" s="80" t="s">
        <v>363</v>
      </c>
      <c r="C827" s="13" t="s">
        <v>303</v>
      </c>
      <c r="D827" s="40"/>
      <c r="E827" s="80" t="s">
        <v>752</v>
      </c>
      <c r="F827" s="103">
        <v>32.200000000000003</v>
      </c>
      <c r="G827" s="80" t="s">
        <v>41</v>
      </c>
    </row>
    <row r="828" spans="1:7" x14ac:dyDescent="0.25">
      <c r="A828" s="40" t="s">
        <v>177</v>
      </c>
      <c r="B828" s="80" t="s">
        <v>364</v>
      </c>
      <c r="C828" s="13" t="s">
        <v>304</v>
      </c>
      <c r="D828" s="40"/>
      <c r="E828" s="80" t="s">
        <v>752</v>
      </c>
      <c r="F828" s="103">
        <v>33.299999999999997</v>
      </c>
      <c r="G828" s="80" t="s">
        <v>41</v>
      </c>
    </row>
    <row r="829" spans="1:7" x14ac:dyDescent="0.25">
      <c r="A829" s="106" t="s">
        <v>177</v>
      </c>
      <c r="B829" s="80" t="s">
        <v>350</v>
      </c>
      <c r="C829" s="106" t="s">
        <v>292</v>
      </c>
      <c r="D829" s="40"/>
      <c r="E829" s="106" t="s">
        <v>57</v>
      </c>
      <c r="F829" s="103">
        <v>34.200000000000003</v>
      </c>
      <c r="G829" s="80" t="s">
        <v>41</v>
      </c>
    </row>
    <row r="830" spans="1:7" x14ac:dyDescent="0.25">
      <c r="A830" s="111" t="s">
        <v>214</v>
      </c>
      <c r="B830" s="109">
        <v>719</v>
      </c>
      <c r="C830" s="106" t="s">
        <v>266</v>
      </c>
      <c r="D830" s="40"/>
      <c r="E830" s="106" t="s">
        <v>54</v>
      </c>
      <c r="F830" s="111">
        <v>47.2</v>
      </c>
      <c r="G830" s="80" t="s">
        <v>41</v>
      </c>
    </row>
    <row r="831" spans="1:7" x14ac:dyDescent="0.25">
      <c r="A831" s="111" t="s">
        <v>214</v>
      </c>
      <c r="B831" s="80" t="s">
        <v>324</v>
      </c>
      <c r="C831" s="106" t="s">
        <v>266</v>
      </c>
      <c r="D831" s="40"/>
      <c r="E831" s="80" t="s">
        <v>54</v>
      </c>
      <c r="F831" s="103">
        <v>47.2</v>
      </c>
      <c r="G831" s="80" t="s">
        <v>41</v>
      </c>
    </row>
    <row r="832" spans="1:7" x14ac:dyDescent="0.25">
      <c r="A832" s="111" t="s">
        <v>214</v>
      </c>
      <c r="B832" s="80" t="s">
        <v>329</v>
      </c>
      <c r="C832" s="106" t="s">
        <v>268</v>
      </c>
      <c r="D832" s="40"/>
      <c r="E832" s="80" t="s">
        <v>54</v>
      </c>
      <c r="F832" s="111">
        <v>47.2</v>
      </c>
      <c r="G832" s="80" t="s">
        <v>41</v>
      </c>
    </row>
    <row r="833" spans="1:7" ht="13" x14ac:dyDescent="0.3">
      <c r="A833" s="40" t="s">
        <v>195</v>
      </c>
      <c r="B833" s="80" t="s">
        <v>361</v>
      </c>
      <c r="C833" s="115" t="s">
        <v>301</v>
      </c>
      <c r="D833" s="40"/>
      <c r="E833" s="80" t="s">
        <v>752</v>
      </c>
      <c r="F833" s="111" t="s">
        <v>746</v>
      </c>
      <c r="G833" s="80" t="s">
        <v>41</v>
      </c>
    </row>
    <row r="834" spans="1:7" x14ac:dyDescent="0.25">
      <c r="A834" s="111" t="s">
        <v>179</v>
      </c>
      <c r="B834" s="80" t="s">
        <v>318</v>
      </c>
      <c r="C834" s="106" t="s">
        <v>766</v>
      </c>
      <c r="D834" s="40"/>
      <c r="E834" s="106" t="s">
        <v>58</v>
      </c>
      <c r="F834" s="111" t="s">
        <v>747</v>
      </c>
      <c r="G834" s="80" t="s">
        <v>41</v>
      </c>
    </row>
    <row r="835" spans="1:7" x14ac:dyDescent="0.25">
      <c r="A835" s="111" t="s">
        <v>195</v>
      </c>
      <c r="B835" s="80" t="s">
        <v>353</v>
      </c>
      <c r="C835" s="106" t="s">
        <v>211</v>
      </c>
      <c r="D835" s="40"/>
      <c r="E835" s="80" t="s">
        <v>149</v>
      </c>
      <c r="F835" s="29" t="s">
        <v>748</v>
      </c>
      <c r="G835" s="80" t="s">
        <v>41</v>
      </c>
    </row>
    <row r="836" spans="1:7" x14ac:dyDescent="0.25">
      <c r="A836" s="40" t="s">
        <v>195</v>
      </c>
      <c r="B836" s="80" t="s">
        <v>359</v>
      </c>
      <c r="C836" s="106" t="s">
        <v>299</v>
      </c>
      <c r="D836" s="40"/>
      <c r="E836" s="80" t="s">
        <v>752</v>
      </c>
      <c r="F836" s="111" t="s">
        <v>749</v>
      </c>
      <c r="G836" s="80" t="s">
        <v>41</v>
      </c>
    </row>
    <row r="837" spans="1:7" ht="13" x14ac:dyDescent="0.3">
      <c r="A837" s="40" t="s">
        <v>195</v>
      </c>
      <c r="B837" s="80" t="s">
        <v>363</v>
      </c>
      <c r="C837" s="115" t="s">
        <v>303</v>
      </c>
      <c r="D837" s="40"/>
      <c r="E837" s="80" t="s">
        <v>752</v>
      </c>
      <c r="F837" s="111" t="s">
        <v>750</v>
      </c>
      <c r="G837" s="80" t="s">
        <v>41</v>
      </c>
    </row>
    <row r="838" spans="1:7" x14ac:dyDescent="0.25">
      <c r="A838" s="40" t="s">
        <v>298</v>
      </c>
      <c r="B838" s="80" t="s">
        <v>360</v>
      </c>
      <c r="C838" s="13" t="s">
        <v>300</v>
      </c>
      <c r="D838" s="40"/>
      <c r="E838" s="80" t="s">
        <v>752</v>
      </c>
      <c r="F838" s="29" t="s">
        <v>742</v>
      </c>
      <c r="G838" s="80" t="s">
        <v>41</v>
      </c>
    </row>
  </sheetData>
  <phoneticPr fontId="0" type="noConversion"/>
  <dataValidations count="1">
    <dataValidation type="list" allowBlank="1" showInputMessage="1" showErrorMessage="1" sqref="A755:A782" xr:uid="{6EC3E259-D492-4E15-AF81-75C5726BDB86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3:G231" destinationFile="C:\Documents and Settings\Lara Bromilow\Desktop\02eyalfinu17g.htm" title="EYAL Final - Bedford - 15 September 2002"/>
    <webPublishItem id="17625" divId="07swl1_17625" sourceType="range" sourceRef="B3:G370" destinationFile="C:\Documents and Settings\tmb3\Desktop\07swl3.htm" title="Southern Women's League - Seniors Only League - Match 3 - Bedord - 2 June 2007"/>
    <webPublishItem id="14874" divId="06swl3_14874" sourceType="range" sourceRef="B3:G370" destinationFile="C:\Documents and Settings\tmb3\Desktop\06swl3a.htm" title="Southern Women's League Division 2 - Match 3 - Milton Keynes 24 June 2006"/>
    <webPublishItem id="22244" divId="06swl1_22244" sourceType="range" sourceRef="B3:U749" destinationFile="C:\Documents and Settings\tmb3\Desktop\06swl1.htm" title="Southern Womens' League Division 2 - Match 1 - Milton Keynes - 22 April 2006"/>
    <webPublishItem id="15077" divId="06swl1_15077" sourceType="range" sourceRef="B3:U775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55EED-5DF6-4F43-9306-237B042F52F2}">
  <sheetPr codeName="Sheet10"/>
  <dimension ref="A1:K54"/>
  <sheetViews>
    <sheetView workbookViewId="0">
      <selection activeCell="D29" sqref="D29"/>
    </sheetView>
  </sheetViews>
  <sheetFormatPr defaultRowHeight="12.5" x14ac:dyDescent="0.2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 x14ac:dyDescent="0.35">
      <c r="A1" s="5" t="str">
        <f>Dec!B1</f>
        <v xml:space="preserve">Sussex U15 League - </v>
      </c>
    </row>
    <row r="2" spans="1:1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1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1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11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1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1:1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  <row r="34" spans="1:1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</row>
    <row r="35" spans="1:1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</row>
    <row r="41" spans="1:1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spans="1:1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spans="1:1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spans="1:1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spans="1:1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310B-0CDA-4D5A-83B3-43514471E82F}">
  <sheetPr codeName="Sheet1"/>
  <dimension ref="A1:L126"/>
  <sheetViews>
    <sheetView topLeftCell="A38" workbookViewId="0">
      <selection activeCell="D54" sqref="D54:D108"/>
    </sheetView>
  </sheetViews>
  <sheetFormatPr defaultRowHeight="12.5" x14ac:dyDescent="0.25"/>
  <cols>
    <col min="1" max="1" width="10.54296875" style="12" customWidth="1"/>
    <col min="2" max="2" width="4.81640625" style="23" customWidth="1"/>
    <col min="3" max="3" width="28.81640625" style="23" customWidth="1"/>
    <col min="4" max="4" width="5.7265625" style="23" customWidth="1"/>
    <col min="5" max="5" width="10.54296875" style="23" customWidth="1"/>
    <col min="6" max="6" width="10.54296875" style="82" customWidth="1"/>
    <col min="7" max="7" width="6" style="22" customWidth="1"/>
    <col min="8" max="12" width="9.1796875" style="18" customWidth="1"/>
  </cols>
  <sheetData>
    <row r="1" spans="1:7" x14ac:dyDescent="0.25">
      <c r="B1" s="29"/>
      <c r="E1" s="80"/>
      <c r="F1" s="97"/>
      <c r="G1" s="20"/>
    </row>
    <row r="2" spans="1:7" x14ac:dyDescent="0.25">
      <c r="E2" s="80"/>
      <c r="G2" s="23"/>
    </row>
    <row r="3" spans="1:7" ht="13" x14ac:dyDescent="0.3">
      <c r="A3" s="35" t="s">
        <v>431</v>
      </c>
      <c r="E3" s="80"/>
      <c r="G3" s="23"/>
    </row>
    <row r="4" spans="1:7" ht="13" x14ac:dyDescent="0.3">
      <c r="C4" s="81" t="s">
        <v>36</v>
      </c>
      <c r="E4" s="80"/>
      <c r="G4" s="23"/>
    </row>
    <row r="5" spans="1:7" x14ac:dyDescent="0.25">
      <c r="A5" s="12" t="s">
        <v>8</v>
      </c>
      <c r="B5" s="23" t="s">
        <v>315</v>
      </c>
      <c r="C5" s="23" t="s">
        <v>38</v>
      </c>
      <c r="D5" s="23" t="s">
        <v>21</v>
      </c>
      <c r="E5" s="23" t="s">
        <v>39</v>
      </c>
      <c r="F5" s="82" t="s">
        <v>40</v>
      </c>
      <c r="G5" s="23"/>
    </row>
    <row r="6" spans="1:7" ht="12.65" customHeight="1" x14ac:dyDescent="0.25">
      <c r="A6"/>
      <c r="B6"/>
      <c r="C6"/>
      <c r="D6"/>
      <c r="E6"/>
      <c r="F6" s="1"/>
      <c r="G6" s="23"/>
    </row>
    <row r="7" spans="1:7" ht="12.65" customHeight="1" x14ac:dyDescent="0.25">
      <c r="A7"/>
      <c r="B7"/>
      <c r="C7"/>
      <c r="D7"/>
      <c r="E7"/>
      <c r="F7" s="1"/>
      <c r="G7" s="23"/>
    </row>
    <row r="8" spans="1:7" ht="12.65" customHeight="1" x14ac:dyDescent="0.35">
      <c r="A8" s="82" t="s">
        <v>1</v>
      </c>
      <c r="B8" s="23" t="s">
        <v>365</v>
      </c>
      <c r="C8" s="87" t="s">
        <v>313</v>
      </c>
      <c r="D8" s="80" t="s">
        <v>41</v>
      </c>
      <c r="E8" s="85" t="s">
        <v>314</v>
      </c>
      <c r="F8" s="84">
        <v>2.75</v>
      </c>
      <c r="G8" s="23"/>
    </row>
    <row r="9" spans="1:7" ht="14.15" customHeight="1" x14ac:dyDescent="0.35">
      <c r="A9" s="12" t="s">
        <v>1</v>
      </c>
      <c r="B9" s="23" t="s">
        <v>734</v>
      </c>
      <c r="C9" s="23" t="s">
        <v>400</v>
      </c>
      <c r="D9" s="23" t="s">
        <v>41</v>
      </c>
      <c r="E9" s="23" t="s">
        <v>413</v>
      </c>
      <c r="F9" s="84">
        <v>3.88</v>
      </c>
      <c r="G9" s="23"/>
    </row>
    <row r="10" spans="1:7" ht="14.5" x14ac:dyDescent="0.35">
      <c r="A10" s="29" t="s">
        <v>1</v>
      </c>
      <c r="B10" s="23" t="s">
        <v>357</v>
      </c>
      <c r="C10" s="13" t="s">
        <v>296</v>
      </c>
      <c r="D10" s="80" t="s">
        <v>41</v>
      </c>
      <c r="E10" s="80" t="s">
        <v>294</v>
      </c>
      <c r="F10" s="84">
        <v>4.3499999999999996</v>
      </c>
      <c r="G10" s="85"/>
    </row>
    <row r="11" spans="1:7" ht="14.5" x14ac:dyDescent="0.35">
      <c r="A11" s="82" t="s">
        <v>1</v>
      </c>
      <c r="B11" s="23" t="s">
        <v>323</v>
      </c>
      <c r="C11" s="85" t="s">
        <v>197</v>
      </c>
      <c r="D11" s="23" t="s">
        <v>41</v>
      </c>
      <c r="E11" s="23" t="s">
        <v>198</v>
      </c>
      <c r="F11" s="84">
        <v>4.43</v>
      </c>
      <c r="G11" s="85"/>
    </row>
    <row r="12" spans="1:7" ht="14.5" x14ac:dyDescent="0.35">
      <c r="A12" s="84" t="s">
        <v>2</v>
      </c>
      <c r="B12" s="23" t="s">
        <v>427</v>
      </c>
      <c r="C12" s="85" t="s">
        <v>396</v>
      </c>
      <c r="D12" s="85" t="s">
        <v>41</v>
      </c>
      <c r="E12" s="23" t="s">
        <v>413</v>
      </c>
      <c r="F12" s="84">
        <v>8.42</v>
      </c>
      <c r="G12" s="85"/>
    </row>
    <row r="13" spans="1:7" ht="14.5" x14ac:dyDescent="0.35">
      <c r="A13" s="84" t="s">
        <v>178</v>
      </c>
      <c r="B13" s="23" t="s">
        <v>426</v>
      </c>
      <c r="C13" s="85" t="s">
        <v>397</v>
      </c>
      <c r="D13" s="85" t="s">
        <v>41</v>
      </c>
      <c r="E13" s="23" t="s">
        <v>413</v>
      </c>
      <c r="F13" s="99">
        <v>12.2</v>
      </c>
      <c r="G13" s="85"/>
    </row>
    <row r="14" spans="1:7" ht="14.5" x14ac:dyDescent="0.35">
      <c r="A14" s="84" t="s">
        <v>178</v>
      </c>
      <c r="B14" s="23" t="s">
        <v>321</v>
      </c>
      <c r="C14" s="85" t="s">
        <v>190</v>
      </c>
      <c r="D14" s="23" t="s">
        <v>41</v>
      </c>
      <c r="E14" s="23" t="s">
        <v>198</v>
      </c>
      <c r="F14" s="84">
        <v>12.3</v>
      </c>
      <c r="G14" s="85"/>
    </row>
    <row r="15" spans="1:7" ht="14.5" x14ac:dyDescent="0.35">
      <c r="A15" s="84" t="s">
        <v>178</v>
      </c>
      <c r="B15" s="23" t="s">
        <v>320</v>
      </c>
      <c r="C15" s="85" t="s">
        <v>196</v>
      </c>
      <c r="D15" s="23" t="s">
        <v>41</v>
      </c>
      <c r="E15" s="23" t="s">
        <v>198</v>
      </c>
      <c r="F15" s="84">
        <v>12.8</v>
      </c>
      <c r="G15" s="85"/>
    </row>
    <row r="16" spans="1:7" ht="14.5" x14ac:dyDescent="0.35">
      <c r="A16" s="84" t="s">
        <v>178</v>
      </c>
      <c r="B16" s="23" t="s">
        <v>428</v>
      </c>
      <c r="C16" s="85" t="s">
        <v>393</v>
      </c>
      <c r="D16" s="85" t="s">
        <v>41</v>
      </c>
      <c r="E16" s="23" t="s">
        <v>413</v>
      </c>
      <c r="F16" s="99">
        <v>12.9</v>
      </c>
      <c r="G16" s="85"/>
    </row>
    <row r="17" spans="1:7" ht="14.5" x14ac:dyDescent="0.35">
      <c r="A17" s="84" t="s">
        <v>178</v>
      </c>
      <c r="B17" s="23" t="s">
        <v>427</v>
      </c>
      <c r="C17" s="85" t="s">
        <v>396</v>
      </c>
      <c r="D17" s="85" t="s">
        <v>41</v>
      </c>
      <c r="E17" s="23" t="s">
        <v>413</v>
      </c>
      <c r="F17" s="99">
        <v>13.6</v>
      </c>
      <c r="G17" s="85"/>
    </row>
    <row r="18" spans="1:7" ht="14.5" x14ac:dyDescent="0.35">
      <c r="A18" s="84" t="s">
        <v>178</v>
      </c>
      <c r="B18" s="23" t="s">
        <v>429</v>
      </c>
      <c r="C18" s="85" t="s">
        <v>394</v>
      </c>
      <c r="D18" s="85" t="s">
        <v>41</v>
      </c>
      <c r="E18" s="23" t="s">
        <v>413</v>
      </c>
      <c r="F18" s="84">
        <v>13.9</v>
      </c>
      <c r="G18" s="85"/>
    </row>
    <row r="19" spans="1:7" ht="14.5" x14ac:dyDescent="0.35">
      <c r="A19" s="85" t="s">
        <v>178</v>
      </c>
      <c r="B19" s="23" t="s">
        <v>340</v>
      </c>
      <c r="C19" s="85" t="s">
        <v>273</v>
      </c>
      <c r="D19" s="23" t="s">
        <v>41</v>
      </c>
      <c r="E19" s="85" t="s">
        <v>286</v>
      </c>
      <c r="F19" s="84">
        <v>13.9</v>
      </c>
      <c r="G19" s="85"/>
    </row>
    <row r="20" spans="1:7" ht="12.65" customHeight="1" x14ac:dyDescent="0.35">
      <c r="A20" s="85" t="s">
        <v>178</v>
      </c>
      <c r="B20" s="23" t="s">
        <v>341</v>
      </c>
      <c r="C20" s="86" t="s">
        <v>274</v>
      </c>
      <c r="D20" s="23" t="s">
        <v>41</v>
      </c>
      <c r="E20" s="85" t="s">
        <v>286</v>
      </c>
      <c r="F20" s="84">
        <v>14.5</v>
      </c>
      <c r="G20" s="23"/>
    </row>
    <row r="21" spans="1:7" ht="14.5" customHeight="1" x14ac:dyDescent="0.35">
      <c r="A21" s="84" t="s">
        <v>4</v>
      </c>
      <c r="B21" s="23" t="s">
        <v>429</v>
      </c>
      <c r="C21" s="85" t="s">
        <v>394</v>
      </c>
      <c r="D21" s="85" t="s">
        <v>41</v>
      </c>
      <c r="E21" s="23" t="s">
        <v>413</v>
      </c>
      <c r="F21" s="98">
        <v>20.78</v>
      </c>
      <c r="G21" s="23"/>
    </row>
    <row r="22" spans="1:7" ht="14.5" x14ac:dyDescent="0.35">
      <c r="A22" s="84" t="s">
        <v>177</v>
      </c>
      <c r="B22" s="23" t="s">
        <v>319</v>
      </c>
      <c r="C22" s="85" t="s">
        <v>191</v>
      </c>
      <c r="D22" s="23" t="s">
        <v>41</v>
      </c>
      <c r="E22" s="23" t="s">
        <v>198</v>
      </c>
      <c r="F22" s="99">
        <v>26.2</v>
      </c>
      <c r="G22" s="23"/>
    </row>
    <row r="23" spans="1:7" ht="14.5" customHeight="1" x14ac:dyDescent="0.35">
      <c r="A23" s="84" t="s">
        <v>177</v>
      </c>
      <c r="B23" s="23" t="s">
        <v>320</v>
      </c>
      <c r="C23" s="85" t="s">
        <v>196</v>
      </c>
      <c r="D23" s="23" t="s">
        <v>41</v>
      </c>
      <c r="E23" s="23" t="s">
        <v>198</v>
      </c>
      <c r="F23" s="84">
        <v>26.8</v>
      </c>
      <c r="G23" s="23"/>
    </row>
    <row r="24" spans="1:7" ht="14.5" x14ac:dyDescent="0.35">
      <c r="A24" s="85" t="s">
        <v>177</v>
      </c>
      <c r="B24" s="23" t="s">
        <v>346</v>
      </c>
      <c r="C24" s="85" t="s">
        <v>275</v>
      </c>
      <c r="D24" s="23" t="s">
        <v>41</v>
      </c>
      <c r="E24" s="85" t="s">
        <v>286</v>
      </c>
      <c r="F24" s="84">
        <v>27.4</v>
      </c>
      <c r="G24" s="23"/>
    </row>
    <row r="25" spans="1:7" ht="14.5" customHeight="1" x14ac:dyDescent="0.35">
      <c r="A25" s="29" t="s">
        <v>177</v>
      </c>
      <c r="B25" s="23" t="s">
        <v>357</v>
      </c>
      <c r="C25" s="13" t="s">
        <v>296</v>
      </c>
      <c r="D25" s="80" t="s">
        <v>41</v>
      </c>
      <c r="E25" s="80" t="s">
        <v>294</v>
      </c>
      <c r="F25" s="84">
        <v>28.4</v>
      </c>
      <c r="G25" s="23"/>
    </row>
    <row r="26" spans="1:7" ht="14.5" customHeight="1" x14ac:dyDescent="0.25">
      <c r="A26" s="29" t="s">
        <v>177</v>
      </c>
      <c r="B26" s="23" t="s">
        <v>355</v>
      </c>
      <c r="C26" s="13" t="s">
        <v>293</v>
      </c>
      <c r="D26" s="80" t="s">
        <v>41</v>
      </c>
      <c r="E26" s="80" t="s">
        <v>294</v>
      </c>
      <c r="F26" s="99">
        <v>28.8</v>
      </c>
      <c r="G26" s="23"/>
    </row>
    <row r="27" spans="1:7" ht="14.5" customHeight="1" x14ac:dyDescent="0.35">
      <c r="A27" s="84" t="s">
        <v>176</v>
      </c>
      <c r="B27" s="23" t="s">
        <v>323</v>
      </c>
      <c r="C27" s="85" t="s">
        <v>197</v>
      </c>
      <c r="D27" s="23" t="s">
        <v>41</v>
      </c>
      <c r="E27" s="85" t="s">
        <v>198</v>
      </c>
      <c r="F27" s="84">
        <v>46.9</v>
      </c>
      <c r="G27" s="23"/>
    </row>
    <row r="28" spans="1:7" ht="14.5" x14ac:dyDescent="0.35">
      <c r="A28" s="84" t="s">
        <v>214</v>
      </c>
      <c r="B28" s="23" t="s">
        <v>323</v>
      </c>
      <c r="C28" s="85" t="s">
        <v>197</v>
      </c>
      <c r="D28" s="23" t="s">
        <v>41</v>
      </c>
      <c r="E28" s="23" t="s">
        <v>198</v>
      </c>
      <c r="F28" s="99">
        <v>46.9</v>
      </c>
      <c r="G28" s="23"/>
    </row>
    <row r="29" spans="1:7" ht="14.5" customHeight="1" x14ac:dyDescent="0.25">
      <c r="A29" s="12" t="s">
        <v>195</v>
      </c>
      <c r="B29" s="23" t="s">
        <v>730</v>
      </c>
      <c r="C29" s="23" t="s">
        <v>740</v>
      </c>
      <c r="D29" s="23" t="s">
        <v>41</v>
      </c>
      <c r="E29" s="23" t="s">
        <v>741</v>
      </c>
      <c r="F29" s="82" t="s">
        <v>731</v>
      </c>
      <c r="G29" s="23"/>
    </row>
    <row r="30" spans="1:7" ht="14.5" customHeight="1" x14ac:dyDescent="0.25">
      <c r="A30" s="29" t="s">
        <v>195</v>
      </c>
      <c r="B30" s="23" t="s">
        <v>356</v>
      </c>
      <c r="C30" s="13" t="s">
        <v>295</v>
      </c>
      <c r="D30" s="80" t="s">
        <v>41</v>
      </c>
      <c r="E30" s="80" t="s">
        <v>294</v>
      </c>
      <c r="F30" s="82" t="s">
        <v>732</v>
      </c>
      <c r="G30" s="23"/>
    </row>
    <row r="31" spans="1:7" ht="15.65" customHeight="1" x14ac:dyDescent="0.35">
      <c r="A31" s="84" t="s">
        <v>195</v>
      </c>
      <c r="B31" s="23" t="s">
        <v>322</v>
      </c>
      <c r="C31" s="85" t="s">
        <v>192</v>
      </c>
      <c r="D31" s="23" t="s">
        <v>41</v>
      </c>
      <c r="E31" s="23" t="s">
        <v>198</v>
      </c>
      <c r="F31" s="84" t="s">
        <v>733</v>
      </c>
      <c r="G31" s="23"/>
    </row>
    <row r="32" spans="1:7" ht="14.5" x14ac:dyDescent="0.35">
      <c r="A32" s="12" t="s">
        <v>195</v>
      </c>
      <c r="B32" s="23" t="s">
        <v>734</v>
      </c>
      <c r="C32" s="23" t="s">
        <v>400</v>
      </c>
      <c r="D32" s="23" t="s">
        <v>41</v>
      </c>
      <c r="E32" s="23" t="s">
        <v>413</v>
      </c>
      <c r="F32" s="84" t="s">
        <v>735</v>
      </c>
      <c r="G32" s="23"/>
    </row>
    <row r="33" spans="1:7" ht="15.5" x14ac:dyDescent="0.35">
      <c r="A33" s="85" t="s">
        <v>195</v>
      </c>
      <c r="B33" s="23" t="s">
        <v>341</v>
      </c>
      <c r="C33" s="86" t="s">
        <v>274</v>
      </c>
      <c r="D33" s="23" t="s">
        <v>41</v>
      </c>
      <c r="E33" s="85" t="s">
        <v>286</v>
      </c>
      <c r="F33" s="84" t="s">
        <v>736</v>
      </c>
      <c r="G33" s="23"/>
    </row>
    <row r="34" spans="1:7" ht="14.5" x14ac:dyDescent="0.35">
      <c r="A34" s="85" t="s">
        <v>195</v>
      </c>
      <c r="B34" s="23" t="s">
        <v>343</v>
      </c>
      <c r="C34" s="85" t="s">
        <v>278</v>
      </c>
      <c r="D34" s="23" t="s">
        <v>41</v>
      </c>
      <c r="E34" s="85" t="s">
        <v>286</v>
      </c>
      <c r="F34" s="82" t="s">
        <v>737</v>
      </c>
      <c r="G34" s="23"/>
    </row>
    <row r="35" spans="1:7" ht="14.5" customHeight="1" x14ac:dyDescent="0.35">
      <c r="A35" s="85" t="s">
        <v>195</v>
      </c>
      <c r="B35" s="23" t="s">
        <v>342</v>
      </c>
      <c r="C35" s="85" t="s">
        <v>287</v>
      </c>
      <c r="D35" s="23" t="s">
        <v>41</v>
      </c>
      <c r="E35" s="85" t="s">
        <v>286</v>
      </c>
      <c r="F35" s="84" t="s">
        <v>738</v>
      </c>
      <c r="G35" s="23"/>
    </row>
    <row r="36" spans="1:7" ht="14.5" x14ac:dyDescent="0.35">
      <c r="A36" s="85" t="s">
        <v>195</v>
      </c>
      <c r="B36" s="23" t="s">
        <v>344</v>
      </c>
      <c r="C36" s="85" t="s">
        <v>288</v>
      </c>
      <c r="D36" s="23" t="s">
        <v>41</v>
      </c>
      <c r="E36" s="85" t="s">
        <v>286</v>
      </c>
      <c r="F36" s="82" t="s">
        <v>739</v>
      </c>
      <c r="G36" s="23"/>
    </row>
    <row r="37" spans="1:7" ht="14.5" customHeight="1" x14ac:dyDescent="0.25">
      <c r="A37" s="29" t="s">
        <v>298</v>
      </c>
      <c r="B37" s="23" t="s">
        <v>358</v>
      </c>
      <c r="C37" s="13" t="s">
        <v>297</v>
      </c>
      <c r="D37" s="80" t="s">
        <v>41</v>
      </c>
      <c r="E37" s="80" t="s">
        <v>294</v>
      </c>
      <c r="F37" s="82" t="s">
        <v>727</v>
      </c>
    </row>
    <row r="38" spans="1:7" ht="14.5" customHeight="1" x14ac:dyDescent="0.3">
      <c r="A38" s="82" t="s">
        <v>298</v>
      </c>
      <c r="B38" s="23" t="s">
        <v>424</v>
      </c>
      <c r="C38" s="83" t="s">
        <v>386</v>
      </c>
      <c r="D38" s="80" t="s">
        <v>41</v>
      </c>
      <c r="E38" s="83" t="s">
        <v>387</v>
      </c>
      <c r="F38" s="82" t="s">
        <v>728</v>
      </c>
    </row>
    <row r="39" spans="1:7" ht="14.5" x14ac:dyDescent="0.35">
      <c r="A39" s="82" t="s">
        <v>298</v>
      </c>
      <c r="B39" s="23" t="s">
        <v>423</v>
      </c>
      <c r="C39" s="83" t="s">
        <v>385</v>
      </c>
      <c r="D39" s="80" t="s">
        <v>41</v>
      </c>
      <c r="E39" s="83" t="s">
        <v>387</v>
      </c>
      <c r="F39" s="84" t="s">
        <v>729</v>
      </c>
    </row>
    <row r="40" spans="1:7" ht="14.5" x14ac:dyDescent="0.35">
      <c r="A40" s="85" t="s">
        <v>4</v>
      </c>
      <c r="B40" s="23" t="s">
        <v>345</v>
      </c>
      <c r="C40" s="85" t="s">
        <v>289</v>
      </c>
      <c r="D40" s="23" t="s">
        <v>41</v>
      </c>
      <c r="E40" s="85" t="s">
        <v>286</v>
      </c>
      <c r="F40" s="98" t="s">
        <v>743</v>
      </c>
    </row>
    <row r="41" spans="1:7" ht="14.5" customHeight="1" x14ac:dyDescent="0.25">
      <c r="A41"/>
      <c r="B41"/>
      <c r="C41"/>
      <c r="D41"/>
      <c r="E41"/>
      <c r="F41" s="1"/>
    </row>
    <row r="42" spans="1:7" ht="12.65" customHeight="1" x14ac:dyDescent="0.35">
      <c r="A42" s="82"/>
      <c r="C42" s="94"/>
      <c r="E42" s="94"/>
      <c r="F42" s="84"/>
    </row>
    <row r="43" spans="1:7" ht="12.65" customHeight="1" x14ac:dyDescent="0.35">
      <c r="A43" s="84"/>
      <c r="C43" s="85"/>
      <c r="D43" s="85"/>
    </row>
    <row r="44" spans="1:7" x14ac:dyDescent="0.25">
      <c r="A44" s="82"/>
    </row>
    <row r="45" spans="1:7" x14ac:dyDescent="0.25">
      <c r="A45" s="82"/>
    </row>
    <row r="46" spans="1:7" x14ac:dyDescent="0.25">
      <c r="A46" s="82"/>
    </row>
    <row r="47" spans="1:7" x14ac:dyDescent="0.25">
      <c r="A47" s="82"/>
    </row>
    <row r="48" spans="1:7" x14ac:dyDescent="0.25">
      <c r="A48" s="82"/>
    </row>
    <row r="49" spans="1:7" x14ac:dyDescent="0.25">
      <c r="A49" s="82"/>
    </row>
    <row r="50" spans="1:7" x14ac:dyDescent="0.25">
      <c r="A50" s="82"/>
    </row>
    <row r="51" spans="1:7" ht="13" x14ac:dyDescent="0.3">
      <c r="A51" s="35" t="s">
        <v>123</v>
      </c>
    </row>
    <row r="52" spans="1:7" x14ac:dyDescent="0.25">
      <c r="A52" s="12" t="s">
        <v>8</v>
      </c>
      <c r="B52" s="23" t="s">
        <v>37</v>
      </c>
      <c r="C52" s="23" t="s">
        <v>38</v>
      </c>
      <c r="D52" s="23" t="s">
        <v>21</v>
      </c>
      <c r="E52" s="23" t="s">
        <v>39</v>
      </c>
      <c r="F52" s="82" t="s">
        <v>40</v>
      </c>
      <c r="G52" s="23" t="s">
        <v>35</v>
      </c>
    </row>
    <row r="53" spans="1:7" x14ac:dyDescent="0.25">
      <c r="G53" s="23"/>
    </row>
    <row r="54" spans="1:7" ht="12.65" customHeight="1" x14ac:dyDescent="0.35">
      <c r="A54" s="85" t="s">
        <v>1</v>
      </c>
      <c r="B54" s="23" t="s">
        <v>349</v>
      </c>
      <c r="C54" s="85" t="s">
        <v>291</v>
      </c>
      <c r="D54" s="23" t="s">
        <v>41</v>
      </c>
      <c r="E54" s="85" t="s">
        <v>286</v>
      </c>
      <c r="F54" s="99">
        <v>2.99</v>
      </c>
      <c r="G54" s="23"/>
    </row>
    <row r="55" spans="1:7" ht="12.65" customHeight="1" x14ac:dyDescent="0.35">
      <c r="A55" s="88" t="s">
        <v>1</v>
      </c>
      <c r="B55" s="23" t="s">
        <v>316</v>
      </c>
      <c r="C55" s="85" t="s">
        <v>229</v>
      </c>
      <c r="D55" s="23" t="s">
        <v>41</v>
      </c>
      <c r="E55" s="83" t="s">
        <v>180</v>
      </c>
      <c r="F55" s="99">
        <v>3.26</v>
      </c>
    </row>
    <row r="56" spans="1:7" ht="14.15" customHeight="1" x14ac:dyDescent="0.35">
      <c r="A56" s="85" t="s">
        <v>1</v>
      </c>
      <c r="B56" s="23" t="s">
        <v>351</v>
      </c>
      <c r="C56" s="85" t="s">
        <v>281</v>
      </c>
      <c r="D56" s="23" t="s">
        <v>41</v>
      </c>
      <c r="E56" s="85" t="s">
        <v>286</v>
      </c>
      <c r="F56" s="99">
        <v>3.28</v>
      </c>
    </row>
    <row r="57" spans="1:7" ht="14.5" x14ac:dyDescent="0.35">
      <c r="A57" s="85" t="s">
        <v>1</v>
      </c>
      <c r="B57" s="23" t="s">
        <v>352</v>
      </c>
      <c r="C57" s="85" t="s">
        <v>282</v>
      </c>
      <c r="D57" s="23" t="s">
        <v>41</v>
      </c>
      <c r="E57" s="85" t="s">
        <v>286</v>
      </c>
      <c r="F57" s="100">
        <v>3.6</v>
      </c>
    </row>
    <row r="58" spans="1:7" ht="14.5" customHeight="1" x14ac:dyDescent="0.35">
      <c r="A58" s="85" t="s">
        <v>1</v>
      </c>
      <c r="B58" s="23" t="s">
        <v>347</v>
      </c>
      <c r="C58" s="85" t="s">
        <v>290</v>
      </c>
      <c r="D58" s="23" t="s">
        <v>41</v>
      </c>
      <c r="E58" s="85" t="s">
        <v>286</v>
      </c>
      <c r="F58" s="99">
        <v>3.67</v>
      </c>
    </row>
    <row r="59" spans="1:7" ht="14.15" customHeight="1" x14ac:dyDescent="0.35">
      <c r="A59" s="85" t="s">
        <v>1</v>
      </c>
      <c r="B59" s="23" t="s">
        <v>348</v>
      </c>
      <c r="C59" s="85" t="s">
        <v>225</v>
      </c>
      <c r="D59" s="23" t="s">
        <v>41</v>
      </c>
      <c r="E59" s="85" t="s">
        <v>286</v>
      </c>
      <c r="F59" s="99">
        <v>3.69</v>
      </c>
    </row>
    <row r="60" spans="1:7" ht="14.15" customHeight="1" x14ac:dyDescent="0.35">
      <c r="A60" s="84" t="s">
        <v>1</v>
      </c>
      <c r="B60" s="23" t="s">
        <v>332</v>
      </c>
      <c r="C60" s="83" t="s">
        <v>175</v>
      </c>
      <c r="D60" s="23" t="s">
        <v>41</v>
      </c>
      <c r="E60" s="85" t="s">
        <v>213</v>
      </c>
      <c r="F60" s="99">
        <v>4</v>
      </c>
    </row>
    <row r="61" spans="1:7" ht="14.15" customHeight="1" x14ac:dyDescent="0.35">
      <c r="A61" s="84" t="s">
        <v>1</v>
      </c>
      <c r="B61" s="23" t="s">
        <v>336</v>
      </c>
      <c r="C61" s="85" t="s">
        <v>224</v>
      </c>
      <c r="D61" s="23" t="s">
        <v>41</v>
      </c>
      <c r="E61" s="85" t="s">
        <v>213</v>
      </c>
      <c r="F61" s="99">
        <v>4.1399999999999997</v>
      </c>
    </row>
    <row r="62" spans="1:7" ht="14.5" customHeight="1" x14ac:dyDescent="0.35">
      <c r="A62" s="84" t="s">
        <v>2</v>
      </c>
      <c r="B62" s="23" t="s">
        <v>339</v>
      </c>
      <c r="C62" s="85" t="s">
        <v>228</v>
      </c>
      <c r="D62" s="23" t="s">
        <v>41</v>
      </c>
      <c r="E62" s="85" t="s">
        <v>213</v>
      </c>
      <c r="F62" s="99">
        <v>5.31</v>
      </c>
    </row>
    <row r="63" spans="1:7" ht="14.5" customHeight="1" x14ac:dyDescent="0.35">
      <c r="A63" s="12" t="s">
        <v>2</v>
      </c>
      <c r="B63" s="23" t="s">
        <v>744</v>
      </c>
      <c r="C63" s="85" t="s">
        <v>383</v>
      </c>
      <c r="D63" s="83" t="s">
        <v>41</v>
      </c>
      <c r="E63" s="83" t="s">
        <v>387</v>
      </c>
      <c r="F63" s="99">
        <v>5.34</v>
      </c>
    </row>
    <row r="64" spans="1:7" ht="14.5" x14ac:dyDescent="0.35">
      <c r="A64" s="84" t="s">
        <v>178</v>
      </c>
      <c r="B64" s="23" t="s">
        <v>326</v>
      </c>
      <c r="C64" s="85" t="s">
        <v>267</v>
      </c>
      <c r="D64" s="23" t="s">
        <v>41</v>
      </c>
      <c r="E64" s="23" t="s">
        <v>198</v>
      </c>
      <c r="F64" s="98">
        <v>13.8</v>
      </c>
    </row>
    <row r="65" spans="1:6" ht="14.5" customHeight="1" x14ac:dyDescent="0.35">
      <c r="A65" s="84" t="s">
        <v>178</v>
      </c>
      <c r="B65" s="23" t="s">
        <v>338</v>
      </c>
      <c r="C65" s="85" t="s">
        <v>227</v>
      </c>
      <c r="D65" s="23" t="s">
        <v>41</v>
      </c>
      <c r="E65" s="85" t="s">
        <v>213</v>
      </c>
      <c r="F65" s="99">
        <v>14.1</v>
      </c>
    </row>
    <row r="66" spans="1:6" ht="14.5" customHeight="1" x14ac:dyDescent="0.25">
      <c r="A66" s="40" t="s">
        <v>178</v>
      </c>
      <c r="B66" s="23" t="s">
        <v>362</v>
      </c>
      <c r="C66" s="13" t="s">
        <v>302</v>
      </c>
      <c r="D66" s="23" t="s">
        <v>41</v>
      </c>
      <c r="E66" s="80" t="s">
        <v>294</v>
      </c>
      <c r="F66" s="99">
        <v>14.2</v>
      </c>
    </row>
    <row r="67" spans="1:6" ht="14.5" x14ac:dyDescent="0.35">
      <c r="A67" s="84" t="s">
        <v>178</v>
      </c>
      <c r="B67" s="23" t="s">
        <v>354</v>
      </c>
      <c r="C67" s="85" t="s">
        <v>207</v>
      </c>
      <c r="D67" s="23" t="s">
        <v>41</v>
      </c>
      <c r="E67" s="23" t="s">
        <v>149</v>
      </c>
      <c r="F67" s="99">
        <v>14.2</v>
      </c>
    </row>
    <row r="68" spans="1:6" ht="14.5" customHeight="1" x14ac:dyDescent="0.35">
      <c r="A68" s="84" t="s">
        <v>178</v>
      </c>
      <c r="B68" s="23" t="s">
        <v>325</v>
      </c>
      <c r="C68" s="85" t="s">
        <v>265</v>
      </c>
      <c r="D68" s="23" t="s">
        <v>41</v>
      </c>
      <c r="E68" s="23" t="s">
        <v>198</v>
      </c>
      <c r="F68" s="88">
        <v>14.3</v>
      </c>
    </row>
    <row r="69" spans="1:6" ht="14.5" x14ac:dyDescent="0.35">
      <c r="A69" s="84" t="s">
        <v>178</v>
      </c>
      <c r="B69" s="23" t="s">
        <v>339</v>
      </c>
      <c r="C69" s="85" t="s">
        <v>228</v>
      </c>
      <c r="D69" s="23" t="s">
        <v>41</v>
      </c>
      <c r="E69" s="85" t="s">
        <v>213</v>
      </c>
      <c r="F69" s="99">
        <v>14.3</v>
      </c>
    </row>
    <row r="70" spans="1:6" ht="14.5" x14ac:dyDescent="0.35">
      <c r="A70" s="85" t="s">
        <v>178</v>
      </c>
      <c r="B70" s="23" t="s">
        <v>349</v>
      </c>
      <c r="C70" s="85" t="s">
        <v>291</v>
      </c>
      <c r="D70" s="23" t="s">
        <v>41</v>
      </c>
      <c r="E70" s="85" t="s">
        <v>286</v>
      </c>
      <c r="F70" s="99">
        <v>14.4</v>
      </c>
    </row>
    <row r="71" spans="1:6" ht="14.5" x14ac:dyDescent="0.35">
      <c r="A71" s="84" t="s">
        <v>178</v>
      </c>
      <c r="B71" s="23" t="s">
        <v>328</v>
      </c>
      <c r="C71" s="85" t="s">
        <v>263</v>
      </c>
      <c r="D71" s="23" t="s">
        <v>41</v>
      </c>
      <c r="E71" s="23" t="s">
        <v>198</v>
      </c>
      <c r="F71" s="99">
        <v>14.4</v>
      </c>
    </row>
    <row r="72" spans="1:6" ht="14.5" customHeight="1" x14ac:dyDescent="0.35">
      <c r="A72" s="84" t="s">
        <v>3</v>
      </c>
      <c r="B72" s="23" t="s">
        <v>330</v>
      </c>
      <c r="C72" s="85" t="s">
        <v>218</v>
      </c>
      <c r="D72" s="23" t="s">
        <v>41</v>
      </c>
      <c r="E72" s="85" t="s">
        <v>213</v>
      </c>
      <c r="F72" s="99">
        <v>14.57</v>
      </c>
    </row>
    <row r="73" spans="1:6" ht="14.5" customHeight="1" x14ac:dyDescent="0.35">
      <c r="A73" s="84" t="s">
        <v>178</v>
      </c>
      <c r="B73" s="23" t="s">
        <v>327</v>
      </c>
      <c r="C73" s="85" t="s">
        <v>264</v>
      </c>
      <c r="D73" s="23" t="s">
        <v>41</v>
      </c>
      <c r="E73" s="23" t="s">
        <v>198</v>
      </c>
      <c r="F73" s="1">
        <v>14.6</v>
      </c>
    </row>
    <row r="74" spans="1:6" ht="14.5" customHeight="1" x14ac:dyDescent="0.25">
      <c r="A74" s="40" t="s">
        <v>178</v>
      </c>
      <c r="B74" s="23" t="s">
        <v>361</v>
      </c>
      <c r="C74" s="13" t="s">
        <v>301</v>
      </c>
      <c r="D74" s="23" t="s">
        <v>41</v>
      </c>
      <c r="E74" s="80" t="s">
        <v>294</v>
      </c>
      <c r="F74" s="99">
        <v>14.7</v>
      </c>
    </row>
    <row r="75" spans="1:6" ht="14.5" x14ac:dyDescent="0.35">
      <c r="A75" s="84" t="s">
        <v>217</v>
      </c>
      <c r="B75" s="23" t="s">
        <v>337</v>
      </c>
      <c r="C75" s="85" t="s">
        <v>226</v>
      </c>
      <c r="D75" s="23" t="s">
        <v>41</v>
      </c>
      <c r="E75" s="85" t="s">
        <v>213</v>
      </c>
      <c r="F75" s="99">
        <v>14.9</v>
      </c>
    </row>
    <row r="76" spans="1:6" ht="14.5" x14ac:dyDescent="0.35">
      <c r="A76" s="85" t="s">
        <v>178</v>
      </c>
      <c r="B76" s="23" t="s">
        <v>347</v>
      </c>
      <c r="C76" s="85" t="s">
        <v>290</v>
      </c>
      <c r="D76" s="23" t="s">
        <v>41</v>
      </c>
      <c r="E76" s="85" t="s">
        <v>286</v>
      </c>
      <c r="F76" s="99">
        <v>15</v>
      </c>
    </row>
    <row r="77" spans="1:6" ht="14.5" x14ac:dyDescent="0.35">
      <c r="A77" s="12" t="s">
        <v>178</v>
      </c>
      <c r="B77" s="23" t="s">
        <v>430</v>
      </c>
      <c r="C77" s="85" t="s">
        <v>407</v>
      </c>
      <c r="D77" s="85" t="s">
        <v>41</v>
      </c>
      <c r="E77" s="85" t="s">
        <v>413</v>
      </c>
      <c r="F77" s="99">
        <v>15.3</v>
      </c>
    </row>
    <row r="78" spans="1:6" ht="14.5" x14ac:dyDescent="0.35">
      <c r="A78" s="85" t="s">
        <v>178</v>
      </c>
      <c r="B78" s="23" t="s">
        <v>350</v>
      </c>
      <c r="C78" s="85" t="s">
        <v>292</v>
      </c>
      <c r="D78" s="23" t="s">
        <v>41</v>
      </c>
      <c r="E78" s="85" t="s">
        <v>286</v>
      </c>
      <c r="F78" s="99">
        <v>15.3</v>
      </c>
    </row>
    <row r="79" spans="1:6" ht="14.5" customHeight="1" x14ac:dyDescent="0.35">
      <c r="A79" s="84" t="s">
        <v>178</v>
      </c>
      <c r="B79" s="23" t="s">
        <v>331</v>
      </c>
      <c r="C79" s="85" t="s">
        <v>219</v>
      </c>
      <c r="D79" s="23" t="s">
        <v>41</v>
      </c>
      <c r="E79" s="85" t="s">
        <v>213</v>
      </c>
      <c r="F79" s="99">
        <v>15.3</v>
      </c>
    </row>
    <row r="80" spans="1:6" ht="14.5" customHeight="1" x14ac:dyDescent="0.35">
      <c r="A80" s="84" t="s">
        <v>217</v>
      </c>
      <c r="B80" s="23" t="s">
        <v>333</v>
      </c>
      <c r="C80" s="85" t="s">
        <v>221</v>
      </c>
      <c r="D80" s="23" t="s">
        <v>41</v>
      </c>
      <c r="E80" s="85" t="s">
        <v>213</v>
      </c>
      <c r="F80" s="99">
        <v>16.100000000000001</v>
      </c>
    </row>
    <row r="81" spans="1:6" ht="14.5" x14ac:dyDescent="0.35">
      <c r="A81" s="84" t="s">
        <v>178</v>
      </c>
      <c r="B81" s="23" t="s">
        <v>316</v>
      </c>
      <c r="C81" s="83" t="s">
        <v>175</v>
      </c>
      <c r="D81" s="23" t="s">
        <v>41</v>
      </c>
      <c r="E81" s="83" t="s">
        <v>180</v>
      </c>
      <c r="F81" s="99">
        <v>16.2</v>
      </c>
    </row>
    <row r="82" spans="1:6" ht="14.5" customHeight="1" x14ac:dyDescent="0.35">
      <c r="A82" s="12" t="s">
        <v>3</v>
      </c>
      <c r="B82" s="23" t="s">
        <v>425</v>
      </c>
      <c r="C82" s="85" t="s">
        <v>745</v>
      </c>
      <c r="D82" s="83" t="s">
        <v>41</v>
      </c>
      <c r="E82" s="83" t="s">
        <v>387</v>
      </c>
      <c r="F82" s="99">
        <v>17.48</v>
      </c>
    </row>
    <row r="83" spans="1:6" ht="14.5" customHeight="1" x14ac:dyDescent="0.35">
      <c r="A83" s="84" t="s">
        <v>4</v>
      </c>
      <c r="B83" s="23" t="s">
        <v>334</v>
      </c>
      <c r="C83" s="85" t="s">
        <v>222</v>
      </c>
      <c r="D83" s="23" t="s">
        <v>41</v>
      </c>
      <c r="E83" s="85" t="s">
        <v>213</v>
      </c>
      <c r="F83" s="99">
        <v>20.05</v>
      </c>
    </row>
    <row r="84" spans="1:6" ht="14.5" customHeight="1" x14ac:dyDescent="0.35">
      <c r="A84" s="84" t="s">
        <v>4</v>
      </c>
      <c r="B84" s="23" t="s">
        <v>330</v>
      </c>
      <c r="C84" s="85" t="s">
        <v>218</v>
      </c>
      <c r="D84" s="23" t="s">
        <v>41</v>
      </c>
      <c r="E84" s="85" t="s">
        <v>213</v>
      </c>
      <c r="F84" s="99">
        <v>22.5</v>
      </c>
    </row>
    <row r="85" spans="1:6" ht="14.5" x14ac:dyDescent="0.35">
      <c r="A85" s="84" t="s">
        <v>4</v>
      </c>
      <c r="B85" s="23" t="s">
        <v>335</v>
      </c>
      <c r="C85" s="85" t="s">
        <v>223</v>
      </c>
      <c r="D85" s="23" t="s">
        <v>41</v>
      </c>
      <c r="E85" s="85" t="s">
        <v>213</v>
      </c>
      <c r="F85" s="99">
        <v>27.84</v>
      </c>
    </row>
    <row r="86" spans="1:6" ht="14.5" x14ac:dyDescent="0.35">
      <c r="A86" s="84" t="s">
        <v>177</v>
      </c>
      <c r="B86">
        <v>172</v>
      </c>
      <c r="C86" s="85" t="s">
        <v>751</v>
      </c>
      <c r="D86" s="23" t="s">
        <v>41</v>
      </c>
      <c r="E86" s="85" t="s">
        <v>751</v>
      </c>
      <c r="F86" s="99">
        <v>29.2</v>
      </c>
    </row>
    <row r="87" spans="1:6" ht="14.5" customHeight="1" x14ac:dyDescent="0.35">
      <c r="A87" s="84" t="s">
        <v>177</v>
      </c>
      <c r="B87" s="23" t="s">
        <v>324</v>
      </c>
      <c r="C87" s="85" t="s">
        <v>266</v>
      </c>
      <c r="D87" s="23" t="s">
        <v>41</v>
      </c>
      <c r="E87" s="23" t="s">
        <v>198</v>
      </c>
      <c r="F87" s="99">
        <v>29.6</v>
      </c>
    </row>
    <row r="88" spans="1:6" ht="14.5" customHeight="1" x14ac:dyDescent="0.25">
      <c r="A88" s="40" t="s">
        <v>177</v>
      </c>
      <c r="B88" s="23" t="s">
        <v>362</v>
      </c>
      <c r="C88" s="13" t="s">
        <v>302</v>
      </c>
      <c r="D88" s="23" t="s">
        <v>41</v>
      </c>
      <c r="E88" s="80" t="s">
        <v>294</v>
      </c>
      <c r="F88" s="99">
        <v>29.8</v>
      </c>
    </row>
    <row r="89" spans="1:6" ht="14.5" customHeight="1" x14ac:dyDescent="0.25">
      <c r="A89" s="40" t="s">
        <v>177</v>
      </c>
      <c r="B89" s="23" t="s">
        <v>359</v>
      </c>
      <c r="C89" s="13" t="s">
        <v>299</v>
      </c>
      <c r="D89" s="23" t="s">
        <v>41</v>
      </c>
      <c r="E89" s="80" t="s">
        <v>294</v>
      </c>
      <c r="F89" s="99">
        <v>29.9</v>
      </c>
    </row>
    <row r="90" spans="1:6" ht="14.5" customHeight="1" x14ac:dyDescent="0.35">
      <c r="A90" s="84" t="s">
        <v>177</v>
      </c>
      <c r="B90" s="23" t="s">
        <v>326</v>
      </c>
      <c r="C90" s="85" t="s">
        <v>267</v>
      </c>
      <c r="D90" s="23" t="s">
        <v>41</v>
      </c>
      <c r="E90" s="23" t="s">
        <v>198</v>
      </c>
      <c r="F90" s="99">
        <v>29.9</v>
      </c>
    </row>
    <row r="91" spans="1:6" ht="14.5" customHeight="1" x14ac:dyDescent="0.35">
      <c r="A91" s="84" t="s">
        <v>177</v>
      </c>
      <c r="B91" s="23" t="s">
        <v>327</v>
      </c>
      <c r="C91" s="85" t="s">
        <v>264</v>
      </c>
      <c r="D91" s="23" t="s">
        <v>41</v>
      </c>
      <c r="E91" s="23" t="s">
        <v>198</v>
      </c>
      <c r="F91" s="98">
        <v>31.1</v>
      </c>
    </row>
    <row r="92" spans="1:6" ht="14.5" customHeight="1" x14ac:dyDescent="0.3">
      <c r="A92" s="88" t="s">
        <v>177</v>
      </c>
      <c r="B92" s="23" t="s">
        <v>317</v>
      </c>
      <c r="C92" s="83" t="s">
        <v>173</v>
      </c>
      <c r="D92" s="23" t="s">
        <v>41</v>
      </c>
      <c r="E92" s="83" t="s">
        <v>180</v>
      </c>
      <c r="F92" s="99">
        <v>31.3</v>
      </c>
    </row>
    <row r="93" spans="1:6" ht="14.5" customHeight="1" x14ac:dyDescent="0.35">
      <c r="A93" s="84" t="s">
        <v>177</v>
      </c>
      <c r="B93">
        <v>173</v>
      </c>
      <c r="C93" s="83" t="s">
        <v>751</v>
      </c>
      <c r="D93" t="s">
        <v>41</v>
      </c>
      <c r="E93"/>
      <c r="F93" s="99">
        <v>31.3</v>
      </c>
    </row>
    <row r="94" spans="1:6" ht="14.5" customHeight="1" x14ac:dyDescent="0.35">
      <c r="A94" s="84" t="s">
        <v>177</v>
      </c>
      <c r="B94" s="23" t="s">
        <v>328</v>
      </c>
      <c r="C94" s="85" t="s">
        <v>263</v>
      </c>
      <c r="D94" s="23" t="s">
        <v>41</v>
      </c>
      <c r="E94" s="23" t="s">
        <v>198</v>
      </c>
      <c r="F94" s="99">
        <v>31.6</v>
      </c>
    </row>
    <row r="95" spans="1:6" ht="14.5" customHeight="1" x14ac:dyDescent="0.35">
      <c r="A95" s="84" t="s">
        <v>176</v>
      </c>
      <c r="B95" s="23" t="s">
        <v>337</v>
      </c>
      <c r="C95" s="85" t="s">
        <v>226</v>
      </c>
      <c r="D95" s="23" t="s">
        <v>41</v>
      </c>
      <c r="E95" s="85" t="s">
        <v>213</v>
      </c>
      <c r="F95" s="99">
        <v>31.7</v>
      </c>
    </row>
    <row r="96" spans="1:6" ht="14.5" x14ac:dyDescent="0.35">
      <c r="A96" s="84" t="s">
        <v>176</v>
      </c>
      <c r="B96" s="23" t="s">
        <v>331</v>
      </c>
      <c r="C96" s="85" t="s">
        <v>219</v>
      </c>
      <c r="D96" s="23" t="s">
        <v>41</v>
      </c>
      <c r="E96" s="85" t="s">
        <v>213</v>
      </c>
      <c r="F96" s="99">
        <v>32.1</v>
      </c>
    </row>
    <row r="97" spans="1:6" ht="14.5" customHeight="1" x14ac:dyDescent="0.25">
      <c r="A97" s="40" t="s">
        <v>177</v>
      </c>
      <c r="B97" s="23" t="s">
        <v>363</v>
      </c>
      <c r="C97" s="13" t="s">
        <v>303</v>
      </c>
      <c r="D97" s="23" t="s">
        <v>41</v>
      </c>
      <c r="E97" s="80" t="s">
        <v>294</v>
      </c>
      <c r="F97" s="99">
        <v>32.200000000000003</v>
      </c>
    </row>
    <row r="98" spans="1:6" ht="14.5" customHeight="1" x14ac:dyDescent="0.25">
      <c r="A98" s="40" t="s">
        <v>177</v>
      </c>
      <c r="B98" s="23" t="s">
        <v>364</v>
      </c>
      <c r="C98" s="13" t="s">
        <v>304</v>
      </c>
      <c r="D98" s="23" t="s">
        <v>41</v>
      </c>
      <c r="E98" s="80" t="s">
        <v>294</v>
      </c>
      <c r="F98" s="99">
        <v>33.299999999999997</v>
      </c>
    </row>
    <row r="99" spans="1:6" ht="14.5" x14ac:dyDescent="0.35">
      <c r="A99" s="85" t="s">
        <v>177</v>
      </c>
      <c r="B99" s="23" t="s">
        <v>350</v>
      </c>
      <c r="C99" s="85" t="s">
        <v>292</v>
      </c>
      <c r="D99" s="23" t="s">
        <v>41</v>
      </c>
      <c r="E99" s="85" t="s">
        <v>286</v>
      </c>
      <c r="F99" s="99">
        <v>34.200000000000003</v>
      </c>
    </row>
    <row r="100" spans="1:6" ht="14.5" x14ac:dyDescent="0.35">
      <c r="A100" s="84" t="s">
        <v>214</v>
      </c>
      <c r="B100" s="1">
        <v>719</v>
      </c>
      <c r="C100" s="85" t="s">
        <v>266</v>
      </c>
      <c r="D100" s="23" t="s">
        <v>41</v>
      </c>
      <c r="E100" s="85" t="s">
        <v>198</v>
      </c>
      <c r="F100" s="84">
        <v>47.2</v>
      </c>
    </row>
    <row r="101" spans="1:6" ht="14.5" x14ac:dyDescent="0.35">
      <c r="A101" s="84" t="s">
        <v>214</v>
      </c>
      <c r="B101" s="23" t="s">
        <v>324</v>
      </c>
      <c r="C101" s="85" t="s">
        <v>266</v>
      </c>
      <c r="D101" s="23" t="s">
        <v>41</v>
      </c>
      <c r="E101" s="23" t="s">
        <v>198</v>
      </c>
      <c r="F101" s="99">
        <v>47.2</v>
      </c>
    </row>
    <row r="102" spans="1:6" ht="14.5" x14ac:dyDescent="0.35">
      <c r="A102" s="84" t="s">
        <v>214</v>
      </c>
      <c r="B102" s="23" t="s">
        <v>329</v>
      </c>
      <c r="C102" s="85" t="s">
        <v>268</v>
      </c>
      <c r="D102" s="23" t="s">
        <v>41</v>
      </c>
      <c r="E102" s="23" t="s">
        <v>198</v>
      </c>
      <c r="F102" s="84">
        <v>47.2</v>
      </c>
    </row>
    <row r="103" spans="1:6" ht="14.5" x14ac:dyDescent="0.35">
      <c r="A103" s="40" t="s">
        <v>195</v>
      </c>
      <c r="B103" s="23" t="s">
        <v>361</v>
      </c>
      <c r="C103" s="13" t="s">
        <v>299</v>
      </c>
      <c r="D103" s="23" t="s">
        <v>41</v>
      </c>
      <c r="E103" s="80" t="s">
        <v>294</v>
      </c>
      <c r="F103" s="84" t="s">
        <v>746</v>
      </c>
    </row>
    <row r="104" spans="1:6" ht="14.5" x14ac:dyDescent="0.35">
      <c r="A104" s="88" t="s">
        <v>179</v>
      </c>
      <c r="B104" s="23" t="s">
        <v>318</v>
      </c>
      <c r="C104" s="13" t="s">
        <v>303</v>
      </c>
      <c r="D104" s="23" t="s">
        <v>41</v>
      </c>
      <c r="E104" s="83" t="s">
        <v>294</v>
      </c>
      <c r="F104" s="84" t="s">
        <v>747</v>
      </c>
    </row>
    <row r="105" spans="1:6" ht="14.5" x14ac:dyDescent="0.35">
      <c r="A105" s="84" t="s">
        <v>195</v>
      </c>
      <c r="B105" s="23" t="s">
        <v>353</v>
      </c>
      <c r="C105" s="85" t="s">
        <v>210</v>
      </c>
      <c r="D105" s="23" t="s">
        <v>41</v>
      </c>
      <c r="E105" s="23" t="s">
        <v>149</v>
      </c>
      <c r="F105" s="82" t="s">
        <v>748</v>
      </c>
    </row>
    <row r="106" spans="1:6" ht="14.5" x14ac:dyDescent="0.35">
      <c r="A106" s="40" t="s">
        <v>195</v>
      </c>
      <c r="B106" s="23" t="s">
        <v>359</v>
      </c>
      <c r="C106" s="85" t="s">
        <v>211</v>
      </c>
      <c r="D106" s="23" t="s">
        <v>41</v>
      </c>
      <c r="E106" s="80" t="s">
        <v>149</v>
      </c>
      <c r="F106" s="84" t="s">
        <v>749</v>
      </c>
    </row>
    <row r="107" spans="1:6" ht="14.5" x14ac:dyDescent="0.35">
      <c r="A107" s="40" t="s">
        <v>195</v>
      </c>
      <c r="B107" s="23" t="s">
        <v>363</v>
      </c>
      <c r="C107" s="13" t="s">
        <v>301</v>
      </c>
      <c r="D107" s="23" t="s">
        <v>41</v>
      </c>
      <c r="E107" s="80" t="s">
        <v>294</v>
      </c>
      <c r="F107" s="84" t="s">
        <v>750</v>
      </c>
    </row>
    <row r="108" spans="1:6" ht="14.5" customHeight="1" x14ac:dyDescent="0.25">
      <c r="A108" s="40" t="s">
        <v>298</v>
      </c>
      <c r="B108" s="23" t="s">
        <v>360</v>
      </c>
      <c r="C108" s="13" t="s">
        <v>300</v>
      </c>
      <c r="D108" s="23" t="s">
        <v>41</v>
      </c>
      <c r="E108" s="80" t="s">
        <v>294</v>
      </c>
      <c r="F108" s="82" t="s">
        <v>742</v>
      </c>
    </row>
    <row r="109" spans="1:6" ht="14.5" customHeight="1" x14ac:dyDescent="0.25"/>
    <row r="110" spans="1:6" ht="14.5" customHeight="1" x14ac:dyDescent="0.35">
      <c r="C110" s="85"/>
    </row>
    <row r="111" spans="1:6" ht="14.5" customHeight="1" x14ac:dyDescent="0.35">
      <c r="A111" s="84"/>
      <c r="C111" s="85"/>
      <c r="F111" s="84"/>
    </row>
    <row r="112" spans="1:6" ht="12.65" customHeight="1" x14ac:dyDescent="0.35">
      <c r="A112" s="84"/>
      <c r="C112" s="85"/>
      <c r="F112" s="84"/>
    </row>
    <row r="113" spans="1:6" ht="12.65" customHeight="1" x14ac:dyDescent="0.35">
      <c r="A113" s="85"/>
      <c r="C113" s="85"/>
      <c r="E113" s="85"/>
    </row>
    <row r="114" spans="1:6" ht="12.65" customHeight="1" x14ac:dyDescent="0.35">
      <c r="A114" s="85"/>
      <c r="C114" s="85"/>
      <c r="E114" s="85"/>
    </row>
    <row r="115" spans="1:6" ht="12.65" customHeight="1" x14ac:dyDescent="0.35">
      <c r="A115" s="84"/>
      <c r="C115" s="85"/>
    </row>
    <row r="116" spans="1:6" ht="12.65" customHeight="1" x14ac:dyDescent="0.35">
      <c r="A116" s="84"/>
      <c r="C116" s="85"/>
      <c r="E116" s="85"/>
    </row>
    <row r="117" spans="1:6" ht="12.65" customHeight="1" x14ac:dyDescent="0.35">
      <c r="A117" s="84"/>
      <c r="C117" s="83"/>
      <c r="E117" s="85"/>
    </row>
    <row r="118" spans="1:6" ht="12.65" customHeight="1" x14ac:dyDescent="0.35">
      <c r="A118" s="84"/>
      <c r="C118" s="85"/>
      <c r="E118" s="85"/>
    </row>
    <row r="119" spans="1:6" ht="12.65" customHeight="1" x14ac:dyDescent="0.35">
      <c r="A119" s="84"/>
      <c r="C119" s="85"/>
      <c r="E119" s="85"/>
    </row>
    <row r="120" spans="1:6" ht="12.65" customHeight="1" x14ac:dyDescent="0.35">
      <c r="A120" s="84"/>
      <c r="C120" s="85"/>
      <c r="E120" s="85"/>
    </row>
    <row r="121" spans="1:6" ht="14.5" x14ac:dyDescent="0.35">
      <c r="A121" s="84"/>
      <c r="C121" s="85"/>
      <c r="E121" s="85"/>
    </row>
    <row r="122" spans="1:6" ht="14.15" customHeight="1" x14ac:dyDescent="0.35">
      <c r="A122" s="84"/>
      <c r="C122" s="85"/>
      <c r="E122" s="85"/>
    </row>
    <row r="123" spans="1:6" ht="14.15" customHeight="1" x14ac:dyDescent="0.35">
      <c r="A123" s="84"/>
      <c r="C123" s="85"/>
      <c r="E123" s="85"/>
    </row>
    <row r="124" spans="1:6" ht="14.5" customHeight="1" x14ac:dyDescent="0.35">
      <c r="A124" s="84"/>
      <c r="C124" s="85"/>
      <c r="E124" s="85"/>
      <c r="F124" s="84"/>
    </row>
    <row r="125" spans="1:6" ht="14.5" customHeight="1" x14ac:dyDescent="0.25">
      <c r="A125"/>
      <c r="B125"/>
      <c r="C125"/>
      <c r="D125"/>
      <c r="E125"/>
    </row>
    <row r="126" spans="1:6" x14ac:dyDescent="0.25">
      <c r="C126"/>
    </row>
  </sheetData>
  <phoneticPr fontId="7" type="noConversion"/>
  <dataValidations count="1">
    <dataValidation type="list" allowBlank="1" showInputMessage="1" showErrorMessage="1" sqref="A11:A49" xr:uid="{1213F43C-B86A-42B9-A712-EFEC706D8558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2018-09-01T12:53:23Z</cp:lastPrinted>
  <dcterms:created xsi:type="dcterms:W3CDTF">2002-05-16T09:38:47Z</dcterms:created>
  <dcterms:modified xsi:type="dcterms:W3CDTF">2025-07-08T08:13:34Z</dcterms:modified>
</cp:coreProperties>
</file>