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24226"/>
  <mc:AlternateContent xmlns:mc="http://schemas.openxmlformats.org/markup-compatibility/2006">
    <mc:Choice Requires="x15">
      <x15ac:absPath xmlns:x15ac="http://schemas.microsoft.com/office/spreadsheetml/2010/11/ac" url="https://d.docs.live.net/3d4dc493e06d0628/Documents/Sussex Athletics/Sx U13 Champs ^0 QK/2024/"/>
    </mc:Choice>
  </mc:AlternateContent>
  <xr:revisionPtr revIDLastSave="0" documentId="8_{EA146EB2-9C11-45C1-9AF5-D093D185F249}" xr6:coauthVersionLast="47" xr6:coauthVersionMax="47" xr10:uidLastSave="{00000000-0000-0000-0000-000000000000}"/>
  <bookViews>
    <workbookView xWindow="-110" yWindow="-110" windowWidth="19420" windowHeight="11500" firstSheet="4" activeTab="5" xr2:uid="{BFEDAFD0-C9A5-4456-AE13-732BDEF2AAFB}"/>
  </bookViews>
  <sheets>
    <sheet name="Notes" sheetId="13" r:id="rId1"/>
    <sheet name="Configuration" sheetId="14" r:id="rId2"/>
    <sheet name="Setup" sheetId="6" state="hidden" r:id="rId3"/>
    <sheet name="Declarations" sheetId="2" r:id="rId4"/>
    <sheet name="Boys sorted" sheetId="18" r:id="rId5"/>
    <sheet name="Girls sorted" sheetId="19" r:id="rId6"/>
    <sheet name="DataV9" sheetId="1" state="hidden" r:id="rId7"/>
    <sheet name="EVENT-RELAY" sheetId="17" state="hidden" r:id="rId8"/>
    <sheet name="InclusiveScorngTable" sheetId="8" state="hidden" r:id="rId9"/>
    <sheet name="_template" sheetId="16" state="hidden" r:id="rId10"/>
  </sheets>
  <definedNames>
    <definedName name="_xlnm._FilterDatabase" localSheetId="4" hidden="1">'Boys sorted'!$A$1:$B$52</definedName>
    <definedName name="_xlnm._FilterDatabase" localSheetId="5" hidden="1">'Girls sorted'!$A$1:$C$37</definedName>
    <definedName name="AthleteNumbers">DataV9!$A$2:$A$1001</definedName>
    <definedName name="AthletePoints">#REF!</definedName>
    <definedName name="AwardsIndex">Setup!$B$116</definedName>
    <definedName name="AwardsValid">Setup!$B$115</definedName>
    <definedName name="BoysAwards">#REF!</definedName>
    <definedName name="BoysPoints">#REF!</definedName>
    <definedName name="confDate">Configuration!$C$15</definedName>
    <definedName name="confDesc">Configuration!$C$13</definedName>
    <definedName name="confmatchtype">Configuration!$I$1</definedName>
    <definedName name="confrelay">Configuration!$C$23</definedName>
    <definedName name="confteams">Configuration!$C$21</definedName>
    <definedName name="conftype">Configuration!$C$17</definedName>
    <definedName name="DB">DataV9!$A$2:$Z$1001</definedName>
    <definedName name="DECLARATIONS">Declarations!$A$2:$G$1001</definedName>
    <definedName name="DefaultComp">Setup!$B$100</definedName>
    <definedName name="DefaultList">Setup!$H$100:$H$101</definedName>
    <definedName name="E1Inc">Setup!$B$33</definedName>
    <definedName name="E1Max">Setup!$B$32</definedName>
    <definedName name="E1Min">Setup!$B$31</definedName>
    <definedName name="edata">Setup!$J$84:$M$91</definedName>
    <definedName name="EventIndex">Setup!$B$28</definedName>
    <definedName name="EventList">Setup!$B$103:$B$108</definedName>
    <definedName name="EventNames">Setup!$B$30:$F$30</definedName>
    <definedName name="Flexing">Setup!$E$36</definedName>
    <definedName name="FlexPC">Setup!$E$35</definedName>
    <definedName name="FlexTrigger">Configuration!$C$52</definedName>
    <definedName name="GirlsAwards">#REF!</definedName>
    <definedName name="GirlsPoints">#REF!</definedName>
    <definedName name="INC_INCVALUES">Setup!$X$63:$AA$70</definedName>
    <definedName name="INC_MINVALUES">Setup!$Q$63:$T$70</definedName>
    <definedName name="IncEventData">Setup!$B$78:$M$81</definedName>
    <definedName name="IncMatchIdx">Setup!$B$60</definedName>
    <definedName name="IncScoreTable">Setup!$A$51:$AC$57</definedName>
    <definedName name="INCVALUES">Setup!$P$31:$S$42</definedName>
    <definedName name="JumpData">#REF!</definedName>
    <definedName name="MatchNames">Setup!$A$5:$A$25</definedName>
    <definedName name="MatchOffset">Setup!$D$101</definedName>
    <definedName name="MatchScoreTable">Setup!$A$5:$T$25</definedName>
    <definedName name="MatchType">Setup!$B$27</definedName>
    <definedName name="MATCHTYPES">Setup!$H$84:$H$86</definedName>
    <definedName name="MaxPoints">Setup!$B$37</definedName>
    <definedName name="MaxS">Setup!$B$35</definedName>
    <definedName name="MaxTeams">Setup!$B$38</definedName>
    <definedName name="MinPoints">Setup!$B$36</definedName>
    <definedName name="MINVALUES">Setup!$J$31:$M$42</definedName>
    <definedName name="NineStep">#REF!</definedName>
    <definedName name="_xlnm.Print_Area" localSheetId="0">Notes!$A$1:$B$50</definedName>
    <definedName name="_xlnm.Print_Titles" localSheetId="3">Declarations!$1:$1</definedName>
    <definedName name="RelayPoints">'EVENT-RELAY'!$D$4:$D$38</definedName>
    <definedName name="RunData">#REF!</definedName>
    <definedName name="ScoreMultiplier">Setup!$A$42:$E$46</definedName>
    <definedName name="ScoreType">Setup!$B$101</definedName>
    <definedName name="ScoreValues">Setup!$B$30:$F$33</definedName>
    <definedName name="SECNAME">Configuration!$C$25</definedName>
    <definedName name="SecondaryAwards">#REF!</definedName>
    <definedName name="SelectMessage">Setup!$B$112</definedName>
    <definedName name="SprintData">#REF!</definedName>
    <definedName name="teamnames">#REF!</definedName>
    <definedName name="teamscores">#REF!</definedName>
    <definedName name="ThrowData">#REF!</definedName>
    <definedName name="TotalAthletes">Declarations!$I$1</definedName>
    <definedName name="TypeMessage">Setup!$B$111</definedName>
    <definedName name="UKAAthleteAwards">#REF!</definedName>
    <definedName name="UKABoysAwards">#REF!</definedName>
    <definedName name="UKAGirlsAwards">#REF!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6" i="1" l="1"/>
  <c r="B95" i="1"/>
  <c r="B88" i="1"/>
  <c r="B87" i="1"/>
  <c r="B85" i="1"/>
  <c r="B82" i="1"/>
  <c r="B81" i="1"/>
  <c r="B76" i="1"/>
  <c r="B71" i="1"/>
  <c r="B70" i="1"/>
  <c r="B69" i="1"/>
  <c r="B64" i="1"/>
  <c r="B63" i="1"/>
  <c r="B27" i="6"/>
  <c r="B28" i="6"/>
  <c r="B35" i="6"/>
  <c r="A1001" i="1"/>
  <c r="J1001" i="1"/>
  <c r="A1000" i="1"/>
  <c r="J1000" i="1"/>
  <c r="A999" i="1"/>
  <c r="J999" i="1"/>
  <c r="A998" i="1"/>
  <c r="J998" i="1"/>
  <c r="A997" i="1"/>
  <c r="A996" i="1"/>
  <c r="J996" i="1"/>
  <c r="A995" i="1"/>
  <c r="J995" i="1"/>
  <c r="A994" i="1"/>
  <c r="J994" i="1"/>
  <c r="A993" i="1"/>
  <c r="J993" i="1"/>
  <c r="A992" i="1"/>
  <c r="J992" i="1"/>
  <c r="A991" i="1"/>
  <c r="B991" i="1"/>
  <c r="A990" i="1"/>
  <c r="J990" i="1"/>
  <c r="A989" i="1"/>
  <c r="J989" i="1"/>
  <c r="A988" i="1"/>
  <c r="J988" i="1"/>
  <c r="A987" i="1"/>
  <c r="J987" i="1"/>
  <c r="A986" i="1"/>
  <c r="J986" i="1"/>
  <c r="A985" i="1"/>
  <c r="J985" i="1"/>
  <c r="A984" i="1"/>
  <c r="J984" i="1"/>
  <c r="A983" i="1"/>
  <c r="J983" i="1"/>
  <c r="A982" i="1"/>
  <c r="J982" i="1"/>
  <c r="A981" i="1"/>
  <c r="J981" i="1"/>
  <c r="A980" i="1"/>
  <c r="J980" i="1"/>
  <c r="A979" i="1"/>
  <c r="J979" i="1"/>
  <c r="A978" i="1"/>
  <c r="J978" i="1"/>
  <c r="A977" i="1"/>
  <c r="J977" i="1"/>
  <c r="A976" i="1"/>
  <c r="A975" i="1"/>
  <c r="J975" i="1"/>
  <c r="A974" i="1"/>
  <c r="J974" i="1"/>
  <c r="A973" i="1"/>
  <c r="J973" i="1"/>
  <c r="A972" i="1"/>
  <c r="J972" i="1"/>
  <c r="A971" i="1"/>
  <c r="J971" i="1"/>
  <c r="A970" i="1"/>
  <c r="A969" i="1"/>
  <c r="J969" i="1"/>
  <c r="A968" i="1"/>
  <c r="J968" i="1"/>
  <c r="A967" i="1"/>
  <c r="A966" i="1"/>
  <c r="J966" i="1"/>
  <c r="A965" i="1"/>
  <c r="J965" i="1"/>
  <c r="A964" i="1"/>
  <c r="J964" i="1"/>
  <c r="A963" i="1"/>
  <c r="J963" i="1"/>
  <c r="A962" i="1"/>
  <c r="J962" i="1"/>
  <c r="A961" i="1"/>
  <c r="J961" i="1"/>
  <c r="A960" i="1"/>
  <c r="J960" i="1"/>
  <c r="A959" i="1"/>
  <c r="J959" i="1"/>
  <c r="A958" i="1"/>
  <c r="J958" i="1"/>
  <c r="A957" i="1"/>
  <c r="J957" i="1"/>
  <c r="A956" i="1"/>
  <c r="A955" i="1"/>
  <c r="J955" i="1"/>
  <c r="A954" i="1"/>
  <c r="A953" i="1"/>
  <c r="J953" i="1"/>
  <c r="A952" i="1"/>
  <c r="J952" i="1"/>
  <c r="A951" i="1"/>
  <c r="J951" i="1"/>
  <c r="A950" i="1"/>
  <c r="J950" i="1"/>
  <c r="A949" i="1"/>
  <c r="J949" i="1"/>
  <c r="A948" i="1"/>
  <c r="A947" i="1"/>
  <c r="J947" i="1"/>
  <c r="A946" i="1"/>
  <c r="J946" i="1"/>
  <c r="A945" i="1"/>
  <c r="J945" i="1"/>
  <c r="A944" i="1"/>
  <c r="J944" i="1"/>
  <c r="A943" i="1"/>
  <c r="J943" i="1"/>
  <c r="A942" i="1"/>
  <c r="J942" i="1"/>
  <c r="A941" i="1"/>
  <c r="J941" i="1"/>
  <c r="A940" i="1"/>
  <c r="A939" i="1"/>
  <c r="J939" i="1"/>
  <c r="A938" i="1"/>
  <c r="A937" i="1"/>
  <c r="J937" i="1"/>
  <c r="A936" i="1"/>
  <c r="J936" i="1"/>
  <c r="A935" i="1"/>
  <c r="J935" i="1"/>
  <c r="A934" i="1"/>
  <c r="J934" i="1"/>
  <c r="A933" i="1"/>
  <c r="J933" i="1"/>
  <c r="A932" i="1"/>
  <c r="A931" i="1"/>
  <c r="J931" i="1"/>
  <c r="A930" i="1"/>
  <c r="J930" i="1"/>
  <c r="A929" i="1"/>
  <c r="J929" i="1"/>
  <c r="A928" i="1"/>
  <c r="J928" i="1"/>
  <c r="A927" i="1"/>
  <c r="J927" i="1"/>
  <c r="A926" i="1"/>
  <c r="J926" i="1"/>
  <c r="A925" i="1"/>
  <c r="J925" i="1"/>
  <c r="A924" i="1"/>
  <c r="A923" i="1"/>
  <c r="J923" i="1"/>
  <c r="A922" i="1"/>
  <c r="A921" i="1"/>
  <c r="J921" i="1"/>
  <c r="A920" i="1"/>
  <c r="J920" i="1"/>
  <c r="A919" i="1"/>
  <c r="J919" i="1"/>
  <c r="A918" i="1"/>
  <c r="J918" i="1"/>
  <c r="A917" i="1"/>
  <c r="J917" i="1"/>
  <c r="A916" i="1"/>
  <c r="A915" i="1"/>
  <c r="J915" i="1"/>
  <c r="A914" i="1"/>
  <c r="J914" i="1"/>
  <c r="A913" i="1"/>
  <c r="J913" i="1"/>
  <c r="A912" i="1"/>
  <c r="J912" i="1"/>
  <c r="A911" i="1"/>
  <c r="J911" i="1"/>
  <c r="A910" i="1"/>
  <c r="J910" i="1"/>
  <c r="A909" i="1"/>
  <c r="J909" i="1"/>
  <c r="A908" i="1"/>
  <c r="J908" i="1"/>
  <c r="A907" i="1"/>
  <c r="J907" i="1"/>
  <c r="A906" i="1"/>
  <c r="J906" i="1"/>
  <c r="A905" i="1"/>
  <c r="J905" i="1"/>
  <c r="A904" i="1"/>
  <c r="J904" i="1"/>
  <c r="A903" i="1"/>
  <c r="J903" i="1"/>
  <c r="A902" i="1"/>
  <c r="J902" i="1"/>
  <c r="A901" i="1"/>
  <c r="J901" i="1"/>
  <c r="A900" i="1"/>
  <c r="J900" i="1"/>
  <c r="A899" i="1"/>
  <c r="J899" i="1"/>
  <c r="A898" i="1"/>
  <c r="I898" i="1"/>
  <c r="A897" i="1"/>
  <c r="J897" i="1"/>
  <c r="A896" i="1"/>
  <c r="J896" i="1"/>
  <c r="A895" i="1"/>
  <c r="A894" i="1"/>
  <c r="J894" i="1"/>
  <c r="A893" i="1"/>
  <c r="J893" i="1"/>
  <c r="A892" i="1"/>
  <c r="A891" i="1"/>
  <c r="A890" i="1"/>
  <c r="J890" i="1"/>
  <c r="A889" i="1"/>
  <c r="J889" i="1"/>
  <c r="A888" i="1"/>
  <c r="J888" i="1"/>
  <c r="A887" i="1"/>
  <c r="J887" i="1"/>
  <c r="A886" i="1"/>
  <c r="J886" i="1"/>
  <c r="A885" i="1"/>
  <c r="J885" i="1"/>
  <c r="A884" i="1"/>
  <c r="J884" i="1"/>
  <c r="A883" i="1"/>
  <c r="J883" i="1"/>
  <c r="A882" i="1"/>
  <c r="A881" i="1"/>
  <c r="J881" i="1"/>
  <c r="A880" i="1"/>
  <c r="J880" i="1"/>
  <c r="A879" i="1"/>
  <c r="J879" i="1"/>
  <c r="A878" i="1"/>
  <c r="J878" i="1"/>
  <c r="A877" i="1"/>
  <c r="J877" i="1"/>
  <c r="A876" i="1"/>
  <c r="J876" i="1"/>
  <c r="A875" i="1"/>
  <c r="J875" i="1"/>
  <c r="A874" i="1"/>
  <c r="J874" i="1"/>
  <c r="A873" i="1"/>
  <c r="A872" i="1"/>
  <c r="J872" i="1"/>
  <c r="A871" i="1"/>
  <c r="A870" i="1"/>
  <c r="J870" i="1"/>
  <c r="A869" i="1"/>
  <c r="J869" i="1"/>
  <c r="A868" i="1"/>
  <c r="J868" i="1"/>
  <c r="A867" i="1"/>
  <c r="J867" i="1"/>
  <c r="A866" i="1"/>
  <c r="J866" i="1"/>
  <c r="A865" i="1"/>
  <c r="J865" i="1"/>
  <c r="A864" i="1"/>
  <c r="J864" i="1"/>
  <c r="A863" i="1"/>
  <c r="J863" i="1"/>
  <c r="A862" i="1"/>
  <c r="J862" i="1"/>
  <c r="A861" i="1"/>
  <c r="J861" i="1"/>
  <c r="A860" i="1"/>
  <c r="J860" i="1"/>
  <c r="A859" i="1"/>
  <c r="J859" i="1"/>
  <c r="A858" i="1"/>
  <c r="J858" i="1"/>
  <c r="A857" i="1"/>
  <c r="J857" i="1"/>
  <c r="A856" i="1"/>
  <c r="J856" i="1"/>
  <c r="A855" i="1"/>
  <c r="J855" i="1"/>
  <c r="A854" i="1"/>
  <c r="J854" i="1"/>
  <c r="A853" i="1"/>
  <c r="J853" i="1"/>
  <c r="A852" i="1"/>
  <c r="J852" i="1"/>
  <c r="A851" i="1"/>
  <c r="J851" i="1"/>
  <c r="A850" i="1"/>
  <c r="J850" i="1"/>
  <c r="A849" i="1"/>
  <c r="J849" i="1"/>
  <c r="A848" i="1"/>
  <c r="J848" i="1"/>
  <c r="A847" i="1"/>
  <c r="J847" i="1"/>
  <c r="A846" i="1"/>
  <c r="J846" i="1"/>
  <c r="A845" i="1"/>
  <c r="J845" i="1"/>
  <c r="A844" i="1"/>
  <c r="J844" i="1"/>
  <c r="A843" i="1"/>
  <c r="J843" i="1"/>
  <c r="A842" i="1"/>
  <c r="J842" i="1"/>
  <c r="A841" i="1"/>
  <c r="J841" i="1"/>
  <c r="A840" i="1"/>
  <c r="J840" i="1"/>
  <c r="A839" i="1"/>
  <c r="J839" i="1"/>
  <c r="A838" i="1"/>
  <c r="J838" i="1"/>
  <c r="A837" i="1"/>
  <c r="J837" i="1"/>
  <c r="A836" i="1"/>
  <c r="J836" i="1"/>
  <c r="A835" i="1"/>
  <c r="J835" i="1"/>
  <c r="A834" i="1"/>
  <c r="J834" i="1"/>
  <c r="A833" i="1"/>
  <c r="J833" i="1"/>
  <c r="A832" i="1"/>
  <c r="J832" i="1"/>
  <c r="A831" i="1"/>
  <c r="A830" i="1"/>
  <c r="J830" i="1"/>
  <c r="A829" i="1"/>
  <c r="J829" i="1"/>
  <c r="A828" i="1"/>
  <c r="J828" i="1"/>
  <c r="A827" i="1"/>
  <c r="J827" i="1"/>
  <c r="A826" i="1"/>
  <c r="A825" i="1"/>
  <c r="J825" i="1"/>
  <c r="A824" i="1"/>
  <c r="J824" i="1"/>
  <c r="A823" i="1"/>
  <c r="A822" i="1"/>
  <c r="J822" i="1"/>
  <c r="A821" i="1"/>
  <c r="J821" i="1"/>
  <c r="A820" i="1"/>
  <c r="A819" i="1"/>
  <c r="J819" i="1"/>
  <c r="A818" i="1"/>
  <c r="J818" i="1"/>
  <c r="A817" i="1"/>
  <c r="J817" i="1"/>
  <c r="A816" i="1"/>
  <c r="J816" i="1"/>
  <c r="A815" i="1"/>
  <c r="J815" i="1"/>
  <c r="A814" i="1"/>
  <c r="J814" i="1"/>
  <c r="A813" i="1"/>
  <c r="J813" i="1"/>
  <c r="A812" i="1"/>
  <c r="J812" i="1"/>
  <c r="A811" i="1"/>
  <c r="J811" i="1"/>
  <c r="A810" i="1"/>
  <c r="J810" i="1"/>
  <c r="A809" i="1"/>
  <c r="J809" i="1"/>
  <c r="A808" i="1"/>
  <c r="J808" i="1"/>
  <c r="A807" i="1"/>
  <c r="J807" i="1"/>
  <c r="A806" i="1"/>
  <c r="J806" i="1"/>
  <c r="A805" i="1"/>
  <c r="J805" i="1"/>
  <c r="A804" i="1"/>
  <c r="J804" i="1"/>
  <c r="A803" i="1"/>
  <c r="J803" i="1"/>
  <c r="A802" i="1"/>
  <c r="J802" i="1"/>
  <c r="A801" i="1"/>
  <c r="J801" i="1"/>
  <c r="A800" i="1"/>
  <c r="J800" i="1"/>
  <c r="A799" i="1"/>
  <c r="A798" i="1"/>
  <c r="J798" i="1"/>
  <c r="A797" i="1"/>
  <c r="J797" i="1"/>
  <c r="A796" i="1"/>
  <c r="J796" i="1"/>
  <c r="A795" i="1"/>
  <c r="A794" i="1"/>
  <c r="J794" i="1"/>
  <c r="A793" i="1"/>
  <c r="J793" i="1"/>
  <c r="A792" i="1"/>
  <c r="J792" i="1"/>
  <c r="A791" i="1"/>
  <c r="A790" i="1"/>
  <c r="J790" i="1"/>
  <c r="A789" i="1"/>
  <c r="J789" i="1"/>
  <c r="A788" i="1"/>
  <c r="A787" i="1"/>
  <c r="J787" i="1"/>
  <c r="A786" i="1"/>
  <c r="J786" i="1"/>
  <c r="A785" i="1"/>
  <c r="A784" i="1"/>
  <c r="J784" i="1"/>
  <c r="A783" i="1"/>
  <c r="J783" i="1"/>
  <c r="A782" i="1"/>
  <c r="J782" i="1"/>
  <c r="A781" i="1"/>
  <c r="J781" i="1"/>
  <c r="A780" i="1"/>
  <c r="J780" i="1"/>
  <c r="A779" i="1"/>
  <c r="J779" i="1"/>
  <c r="A778" i="1"/>
  <c r="J778" i="1"/>
  <c r="A777" i="1"/>
  <c r="J777" i="1"/>
  <c r="A776" i="1"/>
  <c r="J776" i="1"/>
  <c r="A775" i="1"/>
  <c r="J775" i="1"/>
  <c r="A774" i="1"/>
  <c r="J774" i="1"/>
  <c r="A773" i="1"/>
  <c r="J773" i="1"/>
  <c r="A772" i="1"/>
  <c r="J772" i="1"/>
  <c r="A771" i="1"/>
  <c r="J771" i="1"/>
  <c r="A770" i="1"/>
  <c r="J770" i="1"/>
  <c r="A769" i="1"/>
  <c r="J769" i="1"/>
  <c r="A768" i="1"/>
  <c r="J768" i="1"/>
  <c r="A767" i="1"/>
  <c r="A766" i="1"/>
  <c r="J766" i="1"/>
  <c r="A765" i="1"/>
  <c r="J765" i="1"/>
  <c r="A764" i="1"/>
  <c r="A763" i="1"/>
  <c r="J763" i="1"/>
  <c r="A762" i="1"/>
  <c r="J762" i="1"/>
  <c r="A761" i="1"/>
  <c r="J761" i="1"/>
  <c r="A760" i="1"/>
  <c r="J760" i="1"/>
  <c r="A759" i="1"/>
  <c r="I759" i="1"/>
  <c r="J759" i="1"/>
  <c r="A758" i="1"/>
  <c r="J758" i="1"/>
  <c r="A757" i="1"/>
  <c r="J757" i="1"/>
  <c r="A756" i="1"/>
  <c r="A755" i="1"/>
  <c r="J755" i="1"/>
  <c r="A754" i="1"/>
  <c r="J754" i="1"/>
  <c r="A753" i="1"/>
  <c r="J753" i="1"/>
  <c r="A752" i="1"/>
  <c r="A751" i="1"/>
  <c r="J751" i="1"/>
  <c r="A750" i="1"/>
  <c r="J750" i="1"/>
  <c r="A749" i="1"/>
  <c r="J749" i="1"/>
  <c r="A748" i="1"/>
  <c r="J748" i="1"/>
  <c r="A747" i="1"/>
  <c r="J747" i="1"/>
  <c r="A746" i="1"/>
  <c r="J746" i="1"/>
  <c r="A745" i="1"/>
  <c r="J745" i="1"/>
  <c r="A744" i="1"/>
  <c r="J744" i="1"/>
  <c r="A743" i="1"/>
  <c r="A742" i="1"/>
  <c r="J742" i="1"/>
  <c r="A741" i="1"/>
  <c r="J741" i="1"/>
  <c r="A740" i="1"/>
  <c r="J740" i="1"/>
  <c r="A739" i="1"/>
  <c r="J739" i="1"/>
  <c r="A738" i="1"/>
  <c r="J738" i="1"/>
  <c r="A737" i="1"/>
  <c r="J737" i="1"/>
  <c r="A736" i="1"/>
  <c r="J736" i="1"/>
  <c r="A735" i="1"/>
  <c r="A734" i="1"/>
  <c r="J734" i="1"/>
  <c r="A733" i="1"/>
  <c r="J733" i="1"/>
  <c r="A732" i="1"/>
  <c r="J732" i="1"/>
  <c r="A731" i="1"/>
  <c r="J731" i="1"/>
  <c r="A730" i="1"/>
  <c r="J730" i="1"/>
  <c r="A729" i="1"/>
  <c r="J729" i="1"/>
  <c r="A728" i="1"/>
  <c r="J728" i="1"/>
  <c r="A727" i="1"/>
  <c r="J727" i="1"/>
  <c r="A726" i="1"/>
  <c r="J726" i="1"/>
  <c r="A725" i="1"/>
  <c r="A724" i="1"/>
  <c r="A723" i="1"/>
  <c r="J723" i="1"/>
  <c r="A722" i="1"/>
  <c r="J722" i="1"/>
  <c r="A721" i="1"/>
  <c r="A720" i="1"/>
  <c r="J720" i="1"/>
  <c r="A719" i="1"/>
  <c r="J719" i="1"/>
  <c r="A718" i="1"/>
  <c r="J718" i="1"/>
  <c r="A717" i="1"/>
  <c r="J717" i="1"/>
  <c r="A716" i="1"/>
  <c r="J716" i="1"/>
  <c r="A715" i="1"/>
  <c r="J715" i="1"/>
  <c r="A714" i="1"/>
  <c r="J714" i="1"/>
  <c r="A713" i="1"/>
  <c r="J713" i="1"/>
  <c r="A712" i="1"/>
  <c r="A711" i="1"/>
  <c r="J711" i="1"/>
  <c r="A710" i="1"/>
  <c r="J710" i="1"/>
  <c r="A709" i="1"/>
  <c r="J709" i="1"/>
  <c r="A708" i="1"/>
  <c r="J708" i="1"/>
  <c r="A707" i="1"/>
  <c r="J707" i="1"/>
  <c r="A706" i="1"/>
  <c r="J706" i="1"/>
  <c r="A705" i="1"/>
  <c r="J705" i="1"/>
  <c r="A704" i="1"/>
  <c r="J704" i="1"/>
  <c r="A703" i="1"/>
  <c r="B703" i="1"/>
  <c r="A702" i="1"/>
  <c r="J702" i="1"/>
  <c r="A701" i="1"/>
  <c r="J701" i="1"/>
  <c r="A700" i="1"/>
  <c r="J700" i="1"/>
  <c r="A699" i="1"/>
  <c r="J699" i="1"/>
  <c r="A698" i="1"/>
  <c r="A697" i="1"/>
  <c r="J697" i="1"/>
  <c r="A696" i="1"/>
  <c r="J696" i="1"/>
  <c r="A695" i="1"/>
  <c r="J695" i="1"/>
  <c r="A694" i="1"/>
  <c r="J694" i="1"/>
  <c r="A693" i="1"/>
  <c r="J693" i="1"/>
  <c r="A692" i="1"/>
  <c r="A691" i="1"/>
  <c r="J691" i="1"/>
  <c r="A690" i="1"/>
  <c r="J690" i="1"/>
  <c r="A689" i="1"/>
  <c r="J689" i="1"/>
  <c r="A688" i="1"/>
  <c r="J688" i="1"/>
  <c r="A687" i="1"/>
  <c r="J687" i="1"/>
  <c r="A686" i="1"/>
  <c r="J686" i="1"/>
  <c r="A685" i="1"/>
  <c r="J685" i="1"/>
  <c r="A684" i="1"/>
  <c r="J684" i="1"/>
  <c r="A683" i="1"/>
  <c r="J683" i="1"/>
  <c r="A682" i="1"/>
  <c r="J682" i="1"/>
  <c r="A681" i="1"/>
  <c r="J681" i="1"/>
  <c r="A680" i="1"/>
  <c r="J680" i="1"/>
  <c r="A679" i="1"/>
  <c r="A678" i="1"/>
  <c r="J678" i="1"/>
  <c r="A677" i="1"/>
  <c r="J677" i="1"/>
  <c r="A676" i="1"/>
  <c r="J676" i="1"/>
  <c r="A675" i="1"/>
  <c r="J675" i="1"/>
  <c r="A674" i="1"/>
  <c r="J674" i="1"/>
  <c r="A673" i="1"/>
  <c r="J673" i="1"/>
  <c r="A672" i="1"/>
  <c r="J672" i="1"/>
  <c r="A671" i="1"/>
  <c r="J671" i="1"/>
  <c r="A670" i="1"/>
  <c r="A669" i="1"/>
  <c r="J669" i="1"/>
  <c r="A668" i="1"/>
  <c r="J668" i="1"/>
  <c r="A667" i="1"/>
  <c r="J667" i="1"/>
  <c r="A666" i="1"/>
  <c r="J666" i="1"/>
  <c r="A665" i="1"/>
  <c r="J665" i="1"/>
  <c r="A664" i="1"/>
  <c r="J664" i="1"/>
  <c r="A663" i="1"/>
  <c r="J663" i="1"/>
  <c r="A662" i="1"/>
  <c r="J662" i="1"/>
  <c r="A661" i="1"/>
  <c r="A660" i="1"/>
  <c r="J660" i="1"/>
  <c r="A659" i="1"/>
  <c r="J659" i="1"/>
  <c r="A658" i="1"/>
  <c r="J658" i="1"/>
  <c r="A657" i="1"/>
  <c r="J657" i="1"/>
  <c r="A656" i="1"/>
  <c r="J656" i="1"/>
  <c r="A655" i="1"/>
  <c r="J655" i="1"/>
  <c r="A654" i="1"/>
  <c r="J654" i="1"/>
  <c r="A653" i="1"/>
  <c r="J653" i="1"/>
  <c r="A652" i="1"/>
  <c r="A651" i="1"/>
  <c r="J651" i="1"/>
  <c r="A650" i="1"/>
  <c r="J650" i="1"/>
  <c r="A649" i="1"/>
  <c r="J649" i="1"/>
  <c r="A648" i="1"/>
  <c r="J648" i="1"/>
  <c r="A647" i="1"/>
  <c r="J647" i="1"/>
  <c r="A646" i="1"/>
  <c r="J646" i="1"/>
  <c r="A645" i="1"/>
  <c r="J645" i="1"/>
  <c r="A644" i="1"/>
  <c r="J644" i="1"/>
  <c r="A643" i="1"/>
  <c r="J643" i="1"/>
  <c r="A642" i="1"/>
  <c r="J642" i="1"/>
  <c r="A641" i="1"/>
  <c r="J641" i="1"/>
  <c r="A640" i="1"/>
  <c r="J640" i="1"/>
  <c r="A639" i="1"/>
  <c r="J639" i="1"/>
  <c r="A638" i="1"/>
  <c r="J638" i="1"/>
  <c r="A637" i="1"/>
  <c r="J637" i="1"/>
  <c r="A636" i="1"/>
  <c r="J636" i="1"/>
  <c r="A635" i="1"/>
  <c r="J635" i="1"/>
  <c r="A634" i="1"/>
  <c r="A633" i="1"/>
  <c r="J633" i="1"/>
  <c r="A632" i="1"/>
  <c r="J632" i="1"/>
  <c r="A631" i="1"/>
  <c r="J631" i="1"/>
  <c r="A630" i="1"/>
  <c r="J630" i="1"/>
  <c r="A629" i="1"/>
  <c r="J629" i="1"/>
  <c r="A628" i="1"/>
  <c r="J628" i="1"/>
  <c r="A627" i="1"/>
  <c r="J627" i="1"/>
  <c r="A626" i="1"/>
  <c r="J626" i="1"/>
  <c r="A625" i="1"/>
  <c r="J625" i="1"/>
  <c r="A624" i="1"/>
  <c r="J624" i="1"/>
  <c r="A623" i="1"/>
  <c r="J623" i="1"/>
  <c r="A622" i="1"/>
  <c r="J622" i="1"/>
  <c r="A621" i="1"/>
  <c r="J621" i="1"/>
  <c r="A620" i="1"/>
  <c r="J620" i="1"/>
  <c r="A619" i="1"/>
  <c r="J619" i="1"/>
  <c r="A618" i="1"/>
  <c r="J618" i="1"/>
  <c r="A617" i="1"/>
  <c r="J617" i="1"/>
  <c r="A616" i="1"/>
  <c r="A615" i="1"/>
  <c r="J615" i="1"/>
  <c r="A614" i="1"/>
  <c r="J614" i="1"/>
  <c r="A613" i="1"/>
  <c r="J613" i="1"/>
  <c r="A612" i="1"/>
  <c r="J612" i="1"/>
  <c r="A611" i="1"/>
  <c r="J611" i="1"/>
  <c r="A610" i="1"/>
  <c r="J610" i="1"/>
  <c r="A609" i="1"/>
  <c r="J609" i="1"/>
  <c r="A608" i="1"/>
  <c r="J608" i="1"/>
  <c r="A607" i="1"/>
  <c r="A606" i="1"/>
  <c r="J606" i="1"/>
  <c r="A605" i="1"/>
  <c r="J605" i="1"/>
  <c r="A604" i="1"/>
  <c r="J604" i="1"/>
  <c r="A603" i="1"/>
  <c r="A602" i="1"/>
  <c r="J602" i="1"/>
  <c r="A601" i="1"/>
  <c r="J601" i="1"/>
  <c r="A600" i="1"/>
  <c r="J600" i="1"/>
  <c r="A599" i="1"/>
  <c r="J599" i="1"/>
  <c r="A598" i="1"/>
  <c r="J598" i="1"/>
  <c r="A597" i="1"/>
  <c r="J597" i="1"/>
  <c r="A596" i="1"/>
  <c r="J596" i="1"/>
  <c r="A595" i="1"/>
  <c r="A594" i="1"/>
  <c r="J594" i="1"/>
  <c r="A593" i="1"/>
  <c r="J593" i="1"/>
  <c r="A592" i="1"/>
  <c r="J592" i="1"/>
  <c r="A591" i="1"/>
  <c r="J591" i="1"/>
  <c r="A590" i="1"/>
  <c r="J590" i="1"/>
  <c r="A589" i="1"/>
  <c r="J589" i="1"/>
  <c r="A588" i="1"/>
  <c r="J588" i="1"/>
  <c r="A587" i="1"/>
  <c r="A586" i="1"/>
  <c r="J586" i="1"/>
  <c r="A585" i="1"/>
  <c r="J585" i="1"/>
  <c r="A584" i="1"/>
  <c r="J584" i="1"/>
  <c r="A583" i="1"/>
  <c r="J583" i="1"/>
  <c r="A582" i="1"/>
  <c r="J582" i="1"/>
  <c r="A581" i="1"/>
  <c r="J581" i="1"/>
  <c r="A580" i="1"/>
  <c r="J580" i="1"/>
  <c r="A579" i="1"/>
  <c r="A578" i="1"/>
  <c r="J578" i="1"/>
  <c r="A577" i="1"/>
  <c r="J577" i="1"/>
  <c r="A576" i="1"/>
  <c r="J576" i="1"/>
  <c r="A575" i="1"/>
  <c r="J575" i="1"/>
  <c r="A574" i="1"/>
  <c r="J574" i="1"/>
  <c r="A573" i="1"/>
  <c r="J573" i="1"/>
  <c r="A572" i="1"/>
  <c r="A571" i="1"/>
  <c r="A570" i="1"/>
  <c r="J570" i="1"/>
  <c r="A569" i="1"/>
  <c r="J569" i="1"/>
  <c r="A568" i="1"/>
  <c r="J568" i="1"/>
  <c r="A567" i="1"/>
  <c r="J567" i="1"/>
  <c r="A566" i="1"/>
  <c r="J566" i="1"/>
  <c r="A565" i="1"/>
  <c r="J565" i="1"/>
  <c r="A564" i="1"/>
  <c r="J564" i="1"/>
  <c r="A563" i="1"/>
  <c r="A562" i="1"/>
  <c r="J562" i="1"/>
  <c r="A561" i="1"/>
  <c r="A560" i="1"/>
  <c r="J560" i="1"/>
  <c r="A559" i="1"/>
  <c r="J559" i="1"/>
  <c r="A558" i="1"/>
  <c r="J558" i="1"/>
  <c r="A557" i="1"/>
  <c r="J557" i="1"/>
  <c r="A556" i="1"/>
  <c r="J556" i="1"/>
  <c r="A555" i="1"/>
  <c r="A554" i="1"/>
  <c r="J554" i="1"/>
  <c r="A553" i="1"/>
  <c r="J553" i="1"/>
  <c r="A552" i="1"/>
  <c r="I552" i="1"/>
  <c r="A551" i="1"/>
  <c r="J551" i="1"/>
  <c r="A550" i="1"/>
  <c r="J550" i="1"/>
  <c r="A549" i="1"/>
  <c r="J549" i="1"/>
  <c r="A548" i="1"/>
  <c r="J548" i="1"/>
  <c r="A547" i="1"/>
  <c r="A546" i="1"/>
  <c r="A545" i="1"/>
  <c r="J545" i="1"/>
  <c r="A544" i="1"/>
  <c r="A543" i="1"/>
  <c r="J543" i="1"/>
  <c r="A542" i="1"/>
  <c r="J542" i="1"/>
  <c r="A541" i="1"/>
  <c r="J541" i="1"/>
  <c r="A540" i="1"/>
  <c r="J540" i="1"/>
  <c r="A539" i="1"/>
  <c r="A538" i="1"/>
  <c r="J538" i="1"/>
  <c r="A537" i="1"/>
  <c r="J537" i="1"/>
  <c r="A536" i="1"/>
  <c r="I536" i="1"/>
  <c r="A535" i="1"/>
  <c r="A534" i="1"/>
  <c r="J534" i="1"/>
  <c r="A533" i="1"/>
  <c r="J533" i="1"/>
  <c r="A532" i="1"/>
  <c r="J532" i="1"/>
  <c r="A531" i="1"/>
  <c r="A530" i="1"/>
  <c r="J530" i="1"/>
  <c r="A529" i="1"/>
  <c r="J529" i="1"/>
  <c r="A528" i="1"/>
  <c r="A527" i="1"/>
  <c r="J527" i="1"/>
  <c r="A526" i="1"/>
  <c r="J526" i="1"/>
  <c r="A525" i="1"/>
  <c r="J525" i="1"/>
  <c r="A524" i="1"/>
  <c r="J524" i="1"/>
  <c r="A523" i="1"/>
  <c r="A522" i="1"/>
  <c r="J522" i="1"/>
  <c r="A521" i="1"/>
  <c r="A520" i="1"/>
  <c r="I520" i="1"/>
  <c r="A519" i="1"/>
  <c r="J519" i="1"/>
  <c r="A518" i="1"/>
  <c r="A517" i="1"/>
  <c r="J517" i="1"/>
  <c r="A516" i="1"/>
  <c r="J516" i="1"/>
  <c r="A515" i="1"/>
  <c r="A514" i="1"/>
  <c r="J514" i="1"/>
  <c r="A513" i="1"/>
  <c r="J513" i="1"/>
  <c r="A512" i="1"/>
  <c r="I512" i="1"/>
  <c r="J512" i="1"/>
  <c r="A511" i="1"/>
  <c r="J511" i="1"/>
  <c r="A510" i="1"/>
  <c r="J510" i="1"/>
  <c r="A509" i="1"/>
  <c r="J509" i="1"/>
  <c r="A508" i="1"/>
  <c r="J508" i="1"/>
  <c r="A507" i="1"/>
  <c r="A506" i="1"/>
  <c r="J506" i="1"/>
  <c r="A505" i="1"/>
  <c r="J505" i="1"/>
  <c r="A504" i="1"/>
  <c r="I504" i="1"/>
  <c r="A503" i="1"/>
  <c r="J503" i="1"/>
  <c r="A502" i="1"/>
  <c r="J502" i="1"/>
  <c r="A501" i="1"/>
  <c r="I501" i="1"/>
  <c r="A500" i="1"/>
  <c r="J500" i="1"/>
  <c r="A499" i="1"/>
  <c r="A498" i="1"/>
  <c r="J498" i="1"/>
  <c r="A497" i="1"/>
  <c r="J497" i="1"/>
  <c r="A496" i="1"/>
  <c r="A495" i="1"/>
  <c r="J495" i="1"/>
  <c r="A494" i="1"/>
  <c r="J494" i="1"/>
  <c r="A493" i="1"/>
  <c r="J493" i="1"/>
  <c r="A492" i="1"/>
  <c r="I492" i="1"/>
  <c r="A491" i="1"/>
  <c r="A490" i="1"/>
  <c r="A489" i="1"/>
  <c r="J489" i="1"/>
  <c r="A488" i="1"/>
  <c r="I488" i="1"/>
  <c r="A487" i="1"/>
  <c r="A486" i="1"/>
  <c r="J486" i="1"/>
  <c r="A485" i="1"/>
  <c r="J485" i="1"/>
  <c r="A484" i="1"/>
  <c r="A483" i="1"/>
  <c r="A482" i="1"/>
  <c r="I482" i="1"/>
  <c r="A481" i="1"/>
  <c r="J481" i="1"/>
  <c r="A480" i="1"/>
  <c r="I480" i="1"/>
  <c r="A479" i="1"/>
  <c r="J479" i="1"/>
  <c r="A478" i="1"/>
  <c r="A477" i="1"/>
  <c r="J477" i="1"/>
  <c r="A476" i="1"/>
  <c r="J476" i="1"/>
  <c r="A475" i="1"/>
  <c r="A474" i="1"/>
  <c r="J474" i="1"/>
  <c r="A473" i="1"/>
  <c r="I473" i="1"/>
  <c r="A472" i="1"/>
  <c r="I472" i="1"/>
  <c r="A471" i="1"/>
  <c r="J471" i="1"/>
  <c r="A470" i="1"/>
  <c r="J470" i="1"/>
  <c r="A469" i="1"/>
  <c r="J469" i="1"/>
  <c r="A468" i="1"/>
  <c r="J468" i="1"/>
  <c r="A467" i="1"/>
  <c r="A466" i="1"/>
  <c r="J466" i="1"/>
  <c r="A465" i="1"/>
  <c r="A464" i="1"/>
  <c r="I464" i="1"/>
  <c r="J464" i="1"/>
  <c r="A463" i="1"/>
  <c r="J463" i="1"/>
  <c r="A462" i="1"/>
  <c r="J462" i="1"/>
  <c r="A461" i="1"/>
  <c r="J461" i="1"/>
  <c r="A460" i="1"/>
  <c r="J460" i="1"/>
  <c r="A459" i="1"/>
  <c r="A458" i="1"/>
  <c r="J458" i="1"/>
  <c r="A457" i="1"/>
  <c r="J457" i="1"/>
  <c r="A456" i="1"/>
  <c r="I456" i="1"/>
  <c r="A455" i="1"/>
  <c r="J455" i="1"/>
  <c r="A454" i="1"/>
  <c r="J454" i="1"/>
  <c r="A453" i="1"/>
  <c r="A452" i="1"/>
  <c r="J452" i="1"/>
  <c r="A451" i="1"/>
  <c r="A450" i="1"/>
  <c r="J450" i="1"/>
  <c r="A449" i="1"/>
  <c r="J449" i="1"/>
  <c r="A448" i="1"/>
  <c r="I448" i="1"/>
  <c r="A447" i="1"/>
  <c r="A446" i="1"/>
  <c r="J446" i="1"/>
  <c r="A445" i="1"/>
  <c r="J445" i="1"/>
  <c r="A444" i="1"/>
  <c r="A443" i="1"/>
  <c r="A442" i="1"/>
  <c r="J442" i="1"/>
  <c r="A441" i="1"/>
  <c r="J441" i="1"/>
  <c r="A440" i="1"/>
  <c r="I440" i="1"/>
  <c r="A439" i="1"/>
  <c r="I439" i="1"/>
  <c r="A438" i="1"/>
  <c r="J438" i="1"/>
  <c r="A437" i="1"/>
  <c r="J437" i="1"/>
  <c r="A436" i="1"/>
  <c r="J436" i="1"/>
  <c r="A435" i="1"/>
  <c r="A434" i="1"/>
  <c r="A433" i="1"/>
  <c r="J433" i="1"/>
  <c r="A432" i="1"/>
  <c r="I432" i="1"/>
  <c r="A431" i="1"/>
  <c r="J431" i="1"/>
  <c r="A430" i="1"/>
  <c r="I430" i="1"/>
  <c r="A429" i="1"/>
  <c r="J429" i="1"/>
  <c r="A428" i="1"/>
  <c r="J428" i="1"/>
  <c r="A427" i="1"/>
  <c r="A426" i="1"/>
  <c r="J426" i="1"/>
  <c r="A425" i="1"/>
  <c r="A424" i="1"/>
  <c r="I424" i="1"/>
  <c r="A423" i="1"/>
  <c r="J423" i="1"/>
  <c r="A422" i="1"/>
  <c r="A421" i="1"/>
  <c r="J421" i="1"/>
  <c r="A420" i="1"/>
  <c r="J420" i="1"/>
  <c r="A419" i="1"/>
  <c r="A418" i="1"/>
  <c r="J418" i="1"/>
  <c r="A417" i="1"/>
  <c r="J417" i="1"/>
  <c r="A416" i="1"/>
  <c r="J416" i="1"/>
  <c r="A415" i="1"/>
  <c r="J415" i="1"/>
  <c r="A414" i="1"/>
  <c r="J414" i="1"/>
  <c r="A413" i="1"/>
  <c r="J413" i="1"/>
  <c r="A412" i="1"/>
  <c r="J412" i="1"/>
  <c r="A411" i="1"/>
  <c r="A410" i="1"/>
  <c r="J410" i="1"/>
  <c r="A409" i="1"/>
  <c r="J409" i="1"/>
  <c r="A408" i="1"/>
  <c r="I408" i="1"/>
  <c r="A407" i="1"/>
  <c r="J407" i="1"/>
  <c r="A406" i="1"/>
  <c r="J406" i="1"/>
  <c r="A405" i="1"/>
  <c r="I405" i="1"/>
  <c r="A404" i="1"/>
  <c r="J404" i="1"/>
  <c r="A403" i="1"/>
  <c r="A402" i="1"/>
  <c r="J402" i="1"/>
  <c r="A401" i="1"/>
  <c r="J401" i="1"/>
  <c r="A400" i="1"/>
  <c r="A399" i="1"/>
  <c r="J399" i="1"/>
  <c r="A398" i="1"/>
  <c r="J398" i="1"/>
  <c r="A397" i="1"/>
  <c r="J397" i="1"/>
  <c r="A396" i="1"/>
  <c r="I396" i="1"/>
  <c r="A395" i="1"/>
  <c r="A394" i="1"/>
  <c r="A393" i="1"/>
  <c r="J393" i="1"/>
  <c r="A392" i="1"/>
  <c r="I392" i="1"/>
  <c r="A391" i="1"/>
  <c r="A390" i="1"/>
  <c r="J390" i="1"/>
  <c r="A389" i="1"/>
  <c r="J389" i="1"/>
  <c r="A388" i="1"/>
  <c r="A387" i="1"/>
  <c r="A386" i="1"/>
  <c r="A385" i="1"/>
  <c r="J385" i="1"/>
  <c r="A384" i="1"/>
  <c r="I384" i="1"/>
  <c r="A383" i="1"/>
  <c r="J383" i="1"/>
  <c r="A382" i="1"/>
  <c r="A381" i="1"/>
  <c r="J381" i="1"/>
  <c r="A380" i="1"/>
  <c r="J380" i="1"/>
  <c r="A379" i="1"/>
  <c r="A378" i="1"/>
  <c r="J378" i="1"/>
  <c r="A377" i="1"/>
  <c r="A376" i="1"/>
  <c r="J376" i="1"/>
  <c r="A375" i="1"/>
  <c r="A374" i="1"/>
  <c r="J374" i="1"/>
  <c r="A373" i="1"/>
  <c r="J373" i="1"/>
  <c r="A372" i="1"/>
  <c r="J372" i="1"/>
  <c r="A371" i="1"/>
  <c r="A370" i="1"/>
  <c r="A369" i="1"/>
  <c r="J369" i="1"/>
  <c r="A368" i="1"/>
  <c r="J368" i="1"/>
  <c r="A367" i="1"/>
  <c r="A366" i="1"/>
  <c r="A365" i="1"/>
  <c r="J365" i="1"/>
  <c r="A364" i="1"/>
  <c r="J364" i="1"/>
  <c r="A363" i="1"/>
  <c r="A362" i="1"/>
  <c r="J362" i="1"/>
  <c r="A361" i="1"/>
  <c r="J361" i="1"/>
  <c r="A360" i="1"/>
  <c r="A359" i="1"/>
  <c r="A358" i="1"/>
  <c r="J358" i="1"/>
  <c r="A357" i="1"/>
  <c r="J357" i="1"/>
  <c r="A356" i="1"/>
  <c r="J356" i="1"/>
  <c r="A355" i="1"/>
  <c r="A354" i="1"/>
  <c r="J354" i="1"/>
  <c r="A353" i="1"/>
  <c r="A352" i="1"/>
  <c r="J352" i="1"/>
  <c r="A351" i="1"/>
  <c r="A350" i="1"/>
  <c r="J350" i="1"/>
  <c r="A349" i="1"/>
  <c r="J349" i="1"/>
  <c r="A348" i="1"/>
  <c r="A347" i="1"/>
  <c r="A346" i="1"/>
  <c r="A345" i="1"/>
  <c r="J345" i="1"/>
  <c r="A344" i="1"/>
  <c r="J344" i="1"/>
  <c r="A343" i="1"/>
  <c r="A342" i="1"/>
  <c r="J342" i="1"/>
  <c r="A341" i="1"/>
  <c r="A340" i="1"/>
  <c r="J340" i="1"/>
  <c r="A339" i="1"/>
  <c r="A338" i="1"/>
  <c r="J338" i="1"/>
  <c r="A337" i="1"/>
  <c r="J337" i="1"/>
  <c r="A336" i="1"/>
  <c r="A335" i="1"/>
  <c r="A334" i="1"/>
  <c r="A333" i="1"/>
  <c r="J333" i="1"/>
  <c r="A332" i="1"/>
  <c r="J332" i="1"/>
  <c r="I1001" i="1"/>
  <c r="I999" i="1"/>
  <c r="I998" i="1"/>
  <c r="I996" i="1"/>
  <c r="I995" i="1"/>
  <c r="I993" i="1"/>
  <c r="I992" i="1"/>
  <c r="I990" i="1"/>
  <c r="I989" i="1"/>
  <c r="I988" i="1"/>
  <c r="I987" i="1"/>
  <c r="I986" i="1"/>
  <c r="I985" i="1"/>
  <c r="I984" i="1"/>
  <c r="I983" i="1"/>
  <c r="I982" i="1"/>
  <c r="I981" i="1"/>
  <c r="I980" i="1"/>
  <c r="I979" i="1"/>
  <c r="I978" i="1"/>
  <c r="I977" i="1"/>
  <c r="I975" i="1"/>
  <c r="I974" i="1"/>
  <c r="I973" i="1"/>
  <c r="I972" i="1"/>
  <c r="I971" i="1"/>
  <c r="I969" i="1"/>
  <c r="I968" i="1"/>
  <c r="I966" i="1"/>
  <c r="I965" i="1"/>
  <c r="I964" i="1"/>
  <c r="I963" i="1"/>
  <c r="I962" i="1"/>
  <c r="I961" i="1"/>
  <c r="I960" i="1"/>
  <c r="I959" i="1"/>
  <c r="I958" i="1"/>
  <c r="I957" i="1"/>
  <c r="I955" i="1"/>
  <c r="I953" i="1"/>
  <c r="I951" i="1"/>
  <c r="I950" i="1"/>
  <c r="I949" i="1"/>
  <c r="I947" i="1"/>
  <c r="I946" i="1"/>
  <c r="I945" i="1"/>
  <c r="I944" i="1"/>
  <c r="I943" i="1"/>
  <c r="I942" i="1"/>
  <c r="I941" i="1"/>
  <c r="I939" i="1"/>
  <c r="I938" i="1"/>
  <c r="I937" i="1"/>
  <c r="I936" i="1"/>
  <c r="I935" i="1"/>
  <c r="I934" i="1"/>
  <c r="I933" i="1"/>
  <c r="I931" i="1"/>
  <c r="I930" i="1"/>
  <c r="I929" i="1"/>
  <c r="I928" i="1"/>
  <c r="I927" i="1"/>
  <c r="I926" i="1"/>
  <c r="I925" i="1"/>
  <c r="I923" i="1"/>
  <c r="I921" i="1"/>
  <c r="I920" i="1"/>
  <c r="I919" i="1"/>
  <c r="I918" i="1"/>
  <c r="I917" i="1"/>
  <c r="I915" i="1"/>
  <c r="I914" i="1"/>
  <c r="I913" i="1"/>
  <c r="I912" i="1"/>
  <c r="I911" i="1"/>
  <c r="I910" i="1"/>
  <c r="I909" i="1"/>
  <c r="I908" i="1"/>
  <c r="I907" i="1"/>
  <c r="I906" i="1"/>
  <c r="I905" i="1"/>
  <c r="I904" i="1"/>
  <c r="I903" i="1"/>
  <c r="I902" i="1"/>
  <c r="I901" i="1"/>
  <c r="I900" i="1"/>
  <c r="I899" i="1"/>
  <c r="I897" i="1"/>
  <c r="I896" i="1"/>
  <c r="I894" i="1"/>
  <c r="I893" i="1"/>
  <c r="I890" i="1"/>
  <c r="I889" i="1"/>
  <c r="I888" i="1"/>
  <c r="I887" i="1"/>
  <c r="I886" i="1"/>
  <c r="I885" i="1"/>
  <c r="I883" i="1"/>
  <c r="I881" i="1"/>
  <c r="I880" i="1"/>
  <c r="I879" i="1"/>
  <c r="I878" i="1"/>
  <c r="I877" i="1"/>
  <c r="I876" i="1"/>
  <c r="I874" i="1"/>
  <c r="I872" i="1"/>
  <c r="I870" i="1"/>
  <c r="I869" i="1"/>
  <c r="I868" i="1"/>
  <c r="I867" i="1"/>
  <c r="I866" i="1"/>
  <c r="I865" i="1"/>
  <c r="I864" i="1"/>
  <c r="I863" i="1"/>
  <c r="I862" i="1"/>
  <c r="I861" i="1"/>
  <c r="I859" i="1"/>
  <c r="I858" i="1"/>
  <c r="I857" i="1"/>
  <c r="I856" i="1"/>
  <c r="I855" i="1"/>
  <c r="I854" i="1"/>
  <c r="I853" i="1"/>
  <c r="I852" i="1"/>
  <c r="I851" i="1"/>
  <c r="I850" i="1"/>
  <c r="I849" i="1"/>
  <c r="I848" i="1"/>
  <c r="I847" i="1"/>
  <c r="I846" i="1"/>
  <c r="I845" i="1"/>
  <c r="I844" i="1"/>
  <c r="I843" i="1"/>
  <c r="I842" i="1"/>
  <c r="I841" i="1"/>
  <c r="I840" i="1"/>
  <c r="I838" i="1"/>
  <c r="I837" i="1"/>
  <c r="I836" i="1"/>
  <c r="I834" i="1"/>
  <c r="I833" i="1"/>
  <c r="I832" i="1"/>
  <c r="I830" i="1"/>
  <c r="I829" i="1"/>
  <c r="I828" i="1"/>
  <c r="I827" i="1"/>
  <c r="I825" i="1"/>
  <c r="I824" i="1"/>
  <c r="I822" i="1"/>
  <c r="I821" i="1"/>
  <c r="I818" i="1"/>
  <c r="I816" i="1"/>
  <c r="I815" i="1"/>
  <c r="I814" i="1"/>
  <c r="I813" i="1"/>
  <c r="I811" i="1"/>
  <c r="I810" i="1"/>
  <c r="I809" i="1"/>
  <c r="I808" i="1"/>
  <c r="I807" i="1"/>
  <c r="I806" i="1"/>
  <c r="I805" i="1"/>
  <c r="I804" i="1"/>
  <c r="I803" i="1"/>
  <c r="I802" i="1"/>
  <c r="I801" i="1"/>
  <c r="I800" i="1"/>
  <c r="I798" i="1"/>
  <c r="I797" i="1"/>
  <c r="I796" i="1"/>
  <c r="I792" i="1"/>
  <c r="I790" i="1"/>
  <c r="I789" i="1"/>
  <c r="I787" i="1"/>
  <c r="I786" i="1"/>
  <c r="I784" i="1"/>
  <c r="I783" i="1"/>
  <c r="I782" i="1"/>
  <c r="I781" i="1"/>
  <c r="I779" i="1"/>
  <c r="I778" i="1"/>
  <c r="I777" i="1"/>
  <c r="I776" i="1"/>
  <c r="I775" i="1"/>
  <c r="I774" i="1"/>
  <c r="I773" i="1"/>
  <c r="I772" i="1"/>
  <c r="I771" i="1"/>
  <c r="I769" i="1"/>
  <c r="I768" i="1"/>
  <c r="I765" i="1"/>
  <c r="I763" i="1"/>
  <c r="I761" i="1"/>
  <c r="I760" i="1"/>
  <c r="I758" i="1"/>
  <c r="I757" i="1"/>
  <c r="I755" i="1"/>
  <c r="I754" i="1"/>
  <c r="I753" i="1"/>
  <c r="I751" i="1"/>
  <c r="I749" i="1"/>
  <c r="I747" i="1"/>
  <c r="I746" i="1"/>
  <c r="I745" i="1"/>
  <c r="I742" i="1"/>
  <c r="I740" i="1"/>
  <c r="I739" i="1"/>
  <c r="I738" i="1"/>
  <c r="I737" i="1"/>
  <c r="I736" i="1"/>
  <c r="I734" i="1"/>
  <c r="I733" i="1"/>
  <c r="I732" i="1"/>
  <c r="I731" i="1"/>
  <c r="I730" i="1"/>
  <c r="I729" i="1"/>
  <c r="I728" i="1"/>
  <c r="I726" i="1"/>
  <c r="I723" i="1"/>
  <c r="I722" i="1"/>
  <c r="I721" i="1"/>
  <c r="I720" i="1"/>
  <c r="I719" i="1"/>
  <c r="I718" i="1"/>
  <c r="I717" i="1"/>
  <c r="I715" i="1"/>
  <c r="I714" i="1"/>
  <c r="I713" i="1"/>
  <c r="I711" i="1"/>
  <c r="I709" i="1"/>
  <c r="I708" i="1"/>
  <c r="I707" i="1"/>
  <c r="I706" i="1"/>
  <c r="I705" i="1"/>
  <c r="I704" i="1"/>
  <c r="I702" i="1"/>
  <c r="I701" i="1"/>
  <c r="I700" i="1"/>
  <c r="I699" i="1"/>
  <c r="I697" i="1"/>
  <c r="I696" i="1"/>
  <c r="I694" i="1"/>
  <c r="I693" i="1"/>
  <c r="I691" i="1"/>
  <c r="I690" i="1"/>
  <c r="I686" i="1"/>
  <c r="I685" i="1"/>
  <c r="I683" i="1"/>
  <c r="I682" i="1"/>
  <c r="I681" i="1"/>
  <c r="I680" i="1"/>
  <c r="I678" i="1"/>
  <c r="I677" i="1"/>
  <c r="I676" i="1"/>
  <c r="I675" i="1"/>
  <c r="I674" i="1"/>
  <c r="I673" i="1"/>
  <c r="I671" i="1"/>
  <c r="I669" i="1"/>
  <c r="I668" i="1"/>
  <c r="I666" i="1"/>
  <c r="I664" i="1"/>
  <c r="I663" i="1"/>
  <c r="I662" i="1"/>
  <c r="I660" i="1"/>
  <c r="I658" i="1"/>
  <c r="I657" i="1"/>
  <c r="I656" i="1"/>
  <c r="I655" i="1"/>
  <c r="I650" i="1"/>
  <c r="I649" i="1"/>
  <c r="I648" i="1"/>
  <c r="I647" i="1"/>
  <c r="I644" i="1"/>
  <c r="I642" i="1"/>
  <c r="I641" i="1"/>
  <c r="I640" i="1"/>
  <c r="I639" i="1"/>
  <c r="I638" i="1"/>
  <c r="I637" i="1"/>
  <c r="I636" i="1"/>
  <c r="I633" i="1"/>
  <c r="I632" i="1"/>
  <c r="I630" i="1"/>
  <c r="I629" i="1"/>
  <c r="I628" i="1"/>
  <c r="I626" i="1"/>
  <c r="I624" i="1"/>
  <c r="I623" i="1"/>
  <c r="I622" i="1"/>
  <c r="I620" i="1"/>
  <c r="I618" i="1"/>
  <c r="I617" i="1"/>
  <c r="I615" i="1"/>
  <c r="I614" i="1"/>
  <c r="I612" i="1"/>
  <c r="I610" i="1"/>
  <c r="I608" i="1"/>
  <c r="I606" i="1"/>
  <c r="I605" i="1"/>
  <c r="I604" i="1"/>
  <c r="I602" i="1"/>
  <c r="I601" i="1"/>
  <c r="I600" i="1"/>
  <c r="I599" i="1"/>
  <c r="I598" i="1"/>
  <c r="I597" i="1"/>
  <c r="I596" i="1"/>
  <c r="I593" i="1"/>
  <c r="I592" i="1"/>
  <c r="I591" i="1"/>
  <c r="I590" i="1"/>
  <c r="I588" i="1"/>
  <c r="I586" i="1"/>
  <c r="I585" i="1"/>
  <c r="I584" i="1"/>
  <c r="I583" i="1"/>
  <c r="I582" i="1"/>
  <c r="I580" i="1"/>
  <c r="I578" i="1"/>
  <c r="I577" i="1"/>
  <c r="I576" i="1"/>
  <c r="I575" i="1"/>
  <c r="I574" i="1"/>
  <c r="I573" i="1"/>
  <c r="I570" i="1"/>
  <c r="I569" i="1"/>
  <c r="I568" i="1"/>
  <c r="I567" i="1"/>
  <c r="I566" i="1"/>
  <c r="I565" i="1"/>
  <c r="I564" i="1"/>
  <c r="I562" i="1"/>
  <c r="I560" i="1"/>
  <c r="I559" i="1"/>
  <c r="I558" i="1"/>
  <c r="I556" i="1"/>
  <c r="I554" i="1"/>
  <c r="I553" i="1"/>
  <c r="I551" i="1"/>
  <c r="I550" i="1"/>
  <c r="I549" i="1"/>
  <c r="I548" i="1"/>
  <c r="I545" i="1"/>
  <c r="I543" i="1"/>
  <c r="I542" i="1"/>
  <c r="I540" i="1"/>
  <c r="I538" i="1"/>
  <c r="I537" i="1"/>
  <c r="I534" i="1"/>
  <c r="I533" i="1"/>
  <c r="I532" i="1"/>
  <c r="I530" i="1"/>
  <c r="I529" i="1"/>
  <c r="I527" i="1"/>
  <c r="I526" i="1"/>
  <c r="I524" i="1"/>
  <c r="I522" i="1"/>
  <c r="I519" i="1"/>
  <c r="I516" i="1"/>
  <c r="I514" i="1"/>
  <c r="I511" i="1"/>
  <c r="I510" i="1"/>
  <c r="I508" i="1"/>
  <c r="I506" i="1"/>
  <c r="I503" i="1"/>
  <c r="I502" i="1"/>
  <c r="I500" i="1"/>
  <c r="I498" i="1"/>
  <c r="I497" i="1"/>
  <c r="I494" i="1"/>
  <c r="I486" i="1"/>
  <c r="I485" i="1"/>
  <c r="I481" i="1"/>
  <c r="I479" i="1"/>
  <c r="I476" i="1"/>
  <c r="I474" i="1"/>
  <c r="I471" i="1"/>
  <c r="I469" i="1"/>
  <c r="I468" i="1"/>
  <c r="I466" i="1"/>
  <c r="I463" i="1"/>
  <c r="I462" i="1"/>
  <c r="I460" i="1"/>
  <c r="I458" i="1"/>
  <c r="I457" i="1"/>
  <c r="I455" i="1"/>
  <c r="I454" i="1"/>
  <c r="I452" i="1"/>
  <c r="I450" i="1"/>
  <c r="I449" i="1"/>
  <c r="I446" i="1"/>
  <c r="I441" i="1"/>
  <c r="I438" i="1"/>
  <c r="I437" i="1"/>
  <c r="I433" i="1"/>
  <c r="I431" i="1"/>
  <c r="I428" i="1"/>
  <c r="I426" i="1"/>
  <c r="I423" i="1"/>
  <c r="I421" i="1"/>
  <c r="I420" i="1"/>
  <c r="I418" i="1"/>
  <c r="I415" i="1"/>
  <c r="I414" i="1"/>
  <c r="I412" i="1"/>
  <c r="I410" i="1"/>
  <c r="I407" i="1"/>
  <c r="I404" i="1"/>
  <c r="I402" i="1"/>
  <c r="I398" i="1"/>
  <c r="I393" i="1"/>
  <c r="I389" i="1"/>
  <c r="I385" i="1"/>
  <c r="I383" i="1"/>
  <c r="I380" i="1"/>
  <c r="I378" i="1"/>
  <c r="I376" i="1"/>
  <c r="I374" i="1"/>
  <c r="I373" i="1"/>
  <c r="I372" i="1"/>
  <c r="I369" i="1"/>
  <c r="I368" i="1"/>
  <c r="I364" i="1"/>
  <c r="I362" i="1"/>
  <c r="I361" i="1"/>
  <c r="I358" i="1"/>
  <c r="I357" i="1"/>
  <c r="I356" i="1"/>
  <c r="I354" i="1"/>
  <c r="I350" i="1"/>
  <c r="I345" i="1"/>
  <c r="I342" i="1"/>
  <c r="I338" i="1"/>
  <c r="I337" i="1"/>
  <c r="AA70" i="6"/>
  <c r="Z70" i="6"/>
  <c r="Y70" i="6"/>
  <c r="X70" i="6"/>
  <c r="AA69" i="6"/>
  <c r="Z69" i="6"/>
  <c r="Y69" i="6"/>
  <c r="X69" i="6"/>
  <c r="AA68" i="6"/>
  <c r="Z68" i="6"/>
  <c r="Y68" i="6"/>
  <c r="X68" i="6"/>
  <c r="AA67" i="6"/>
  <c r="X67" i="6"/>
  <c r="Y67" i="6"/>
  <c r="Z67" i="6"/>
  <c r="AA66" i="6"/>
  <c r="Z66" i="6"/>
  <c r="Y66" i="6"/>
  <c r="X66" i="6"/>
  <c r="AA65" i="6"/>
  <c r="Z65" i="6"/>
  <c r="Y65" i="6"/>
  <c r="X65" i="6"/>
  <c r="AA64" i="6"/>
  <c r="Z64" i="6"/>
  <c r="Y64" i="6"/>
  <c r="X64" i="6"/>
  <c r="AA63" i="6"/>
  <c r="Z63" i="6"/>
  <c r="Y63" i="6"/>
  <c r="X63" i="6"/>
  <c r="T70" i="6"/>
  <c r="T69" i="6"/>
  <c r="T68" i="6"/>
  <c r="T67" i="6"/>
  <c r="T66" i="6"/>
  <c r="T65" i="6"/>
  <c r="T64" i="6"/>
  <c r="T63" i="6"/>
  <c r="S70" i="6"/>
  <c r="R70" i="6"/>
  <c r="Q70" i="6"/>
  <c r="S69" i="6"/>
  <c r="R69" i="6"/>
  <c r="Q69" i="6"/>
  <c r="S68" i="6"/>
  <c r="R68" i="6"/>
  <c r="Q68" i="6"/>
  <c r="Q64" i="6"/>
  <c r="R64" i="6"/>
  <c r="S64" i="6"/>
  <c r="S67" i="6"/>
  <c r="Q67" i="6"/>
  <c r="R67" i="6"/>
  <c r="S66" i="6"/>
  <c r="R66" i="6"/>
  <c r="Q66" i="6"/>
  <c r="S65" i="6"/>
  <c r="R65" i="6"/>
  <c r="Q65" i="6"/>
  <c r="S63" i="6"/>
  <c r="R63" i="6"/>
  <c r="Q63" i="6"/>
  <c r="S42" i="6"/>
  <c r="R42" i="6"/>
  <c r="Q42" i="6"/>
  <c r="P42" i="6"/>
  <c r="S41" i="6"/>
  <c r="R41" i="6"/>
  <c r="Q41" i="6"/>
  <c r="P41" i="6"/>
  <c r="S40" i="6"/>
  <c r="R40" i="6"/>
  <c r="Q40" i="6"/>
  <c r="P40" i="6"/>
  <c r="S39" i="6"/>
  <c r="R39" i="6"/>
  <c r="Q39" i="6"/>
  <c r="P39" i="6"/>
  <c r="S38" i="6"/>
  <c r="R38" i="6"/>
  <c r="Q38" i="6"/>
  <c r="P38" i="6"/>
  <c r="S37" i="6"/>
  <c r="R37" i="6"/>
  <c r="Q37" i="6"/>
  <c r="P37" i="6"/>
  <c r="S36" i="6"/>
  <c r="R36" i="6"/>
  <c r="Q36" i="6"/>
  <c r="P36" i="6"/>
  <c r="S35" i="6"/>
  <c r="R35" i="6"/>
  <c r="Q35" i="6"/>
  <c r="P35" i="6"/>
  <c r="S34" i="6"/>
  <c r="R34" i="6"/>
  <c r="Q34" i="6"/>
  <c r="P34" i="6"/>
  <c r="S33" i="6"/>
  <c r="R33" i="6"/>
  <c r="Q33" i="6"/>
  <c r="P33" i="6"/>
  <c r="S32" i="6"/>
  <c r="R32" i="6"/>
  <c r="Q32" i="6"/>
  <c r="P32" i="6"/>
  <c r="S31" i="6"/>
  <c r="R31" i="6"/>
  <c r="Q31" i="6"/>
  <c r="P31" i="6"/>
  <c r="O42" i="6"/>
  <c r="O41" i="6"/>
  <c r="O40" i="6"/>
  <c r="O39" i="6"/>
  <c r="O38" i="6"/>
  <c r="O37" i="6"/>
  <c r="O36" i="6"/>
  <c r="O35" i="6"/>
  <c r="O34" i="6"/>
  <c r="O33" i="6"/>
  <c r="O32" i="6"/>
  <c r="O31" i="6"/>
  <c r="M42" i="6"/>
  <c r="M41" i="6"/>
  <c r="M40" i="6"/>
  <c r="M39" i="6"/>
  <c r="M38" i="6"/>
  <c r="M37" i="6"/>
  <c r="M36" i="6"/>
  <c r="M35" i="6"/>
  <c r="M34" i="6"/>
  <c r="M33" i="6"/>
  <c r="M32" i="6"/>
  <c r="M31" i="6"/>
  <c r="L42" i="6"/>
  <c r="L41" i="6"/>
  <c r="L40" i="6"/>
  <c r="L39" i="6"/>
  <c r="L38" i="6"/>
  <c r="L37" i="6"/>
  <c r="L36" i="6"/>
  <c r="L35" i="6"/>
  <c r="L34" i="6"/>
  <c r="L33" i="6"/>
  <c r="L32" i="6"/>
  <c r="L31" i="6"/>
  <c r="K42" i="6"/>
  <c r="K41" i="6"/>
  <c r="K40" i="6"/>
  <c r="K39" i="6"/>
  <c r="K38" i="6"/>
  <c r="K37" i="6"/>
  <c r="K36" i="6"/>
  <c r="K35" i="6"/>
  <c r="K34" i="6"/>
  <c r="K33" i="6"/>
  <c r="K32" i="6"/>
  <c r="K31" i="6"/>
  <c r="I42" i="6"/>
  <c r="I41" i="6"/>
  <c r="I40" i="6"/>
  <c r="I39" i="6"/>
  <c r="I38" i="6"/>
  <c r="I37" i="6"/>
  <c r="I36" i="6"/>
  <c r="I35" i="6"/>
  <c r="I34" i="6"/>
  <c r="I33" i="6"/>
  <c r="I32" i="6"/>
  <c r="I31" i="6"/>
  <c r="J42" i="6"/>
  <c r="J41" i="6"/>
  <c r="J40" i="6"/>
  <c r="J39" i="6"/>
  <c r="J38" i="6"/>
  <c r="J37" i="6"/>
  <c r="J36" i="6"/>
  <c r="J35" i="6"/>
  <c r="J34" i="6"/>
  <c r="J33" i="6"/>
  <c r="J32" i="6"/>
  <c r="J31" i="6"/>
  <c r="AA1001" i="1"/>
  <c r="F1001" i="1"/>
  <c r="H1001" i="1"/>
  <c r="B1001" i="1"/>
  <c r="AA1000" i="1"/>
  <c r="F1000" i="1"/>
  <c r="H1000" i="1"/>
  <c r="B1000" i="1"/>
  <c r="AA999" i="1"/>
  <c r="F999" i="1"/>
  <c r="H999" i="1"/>
  <c r="B999" i="1"/>
  <c r="AA998" i="1"/>
  <c r="F998" i="1"/>
  <c r="H998" i="1"/>
  <c r="AA997" i="1"/>
  <c r="F997" i="1"/>
  <c r="H997" i="1"/>
  <c r="AA996" i="1"/>
  <c r="F996" i="1"/>
  <c r="H996" i="1"/>
  <c r="AA995" i="1"/>
  <c r="F995" i="1"/>
  <c r="H995" i="1"/>
  <c r="AA994" i="1"/>
  <c r="F994" i="1"/>
  <c r="H994" i="1"/>
  <c r="AA993" i="1"/>
  <c r="F993" i="1"/>
  <c r="H993" i="1"/>
  <c r="B993" i="1"/>
  <c r="AA992" i="1"/>
  <c r="F992" i="1"/>
  <c r="H992" i="1"/>
  <c r="AA991" i="1"/>
  <c r="F991" i="1"/>
  <c r="H991" i="1"/>
  <c r="AA990" i="1"/>
  <c r="AA989" i="1"/>
  <c r="F989" i="1"/>
  <c r="H989" i="1"/>
  <c r="AA988" i="1"/>
  <c r="F988" i="1"/>
  <c r="H988" i="1"/>
  <c r="AA987" i="1"/>
  <c r="F987" i="1"/>
  <c r="H987" i="1"/>
  <c r="AA986" i="1"/>
  <c r="F986" i="1"/>
  <c r="H986" i="1"/>
  <c r="B986" i="1"/>
  <c r="AA985" i="1"/>
  <c r="F985" i="1"/>
  <c r="H985" i="1"/>
  <c r="B985" i="1"/>
  <c r="AA984" i="1"/>
  <c r="F984" i="1"/>
  <c r="H984" i="1"/>
  <c r="AA983" i="1"/>
  <c r="F983" i="1"/>
  <c r="H983" i="1"/>
  <c r="B983" i="1"/>
  <c r="AA982" i="1"/>
  <c r="F982" i="1"/>
  <c r="H982" i="1"/>
  <c r="AA981" i="1"/>
  <c r="F981" i="1"/>
  <c r="H981" i="1"/>
  <c r="AA980" i="1"/>
  <c r="F980" i="1"/>
  <c r="H980" i="1"/>
  <c r="AA979" i="1"/>
  <c r="F979" i="1"/>
  <c r="H979" i="1"/>
  <c r="AA978" i="1"/>
  <c r="F978" i="1"/>
  <c r="H978" i="1"/>
  <c r="B978" i="1"/>
  <c r="AA977" i="1"/>
  <c r="F977" i="1"/>
  <c r="H977" i="1"/>
  <c r="B977" i="1"/>
  <c r="AA976" i="1"/>
  <c r="F976" i="1"/>
  <c r="H976" i="1"/>
  <c r="AA975" i="1"/>
  <c r="F975" i="1"/>
  <c r="H975" i="1"/>
  <c r="B975" i="1"/>
  <c r="AA974" i="1"/>
  <c r="F974" i="1"/>
  <c r="H974" i="1"/>
  <c r="AA973" i="1"/>
  <c r="F973" i="1"/>
  <c r="H973" i="1"/>
  <c r="AA972" i="1"/>
  <c r="F972" i="1"/>
  <c r="H972" i="1"/>
  <c r="AA971" i="1"/>
  <c r="F971" i="1"/>
  <c r="H971" i="1"/>
  <c r="AA970" i="1"/>
  <c r="F970" i="1"/>
  <c r="H970" i="1"/>
  <c r="AA969" i="1"/>
  <c r="F969" i="1"/>
  <c r="H969" i="1"/>
  <c r="B969" i="1"/>
  <c r="AA968" i="1"/>
  <c r="F968" i="1"/>
  <c r="H968" i="1"/>
  <c r="AA967" i="1"/>
  <c r="F967" i="1"/>
  <c r="H967" i="1"/>
  <c r="B967" i="1"/>
  <c r="AA966" i="1"/>
  <c r="AA965" i="1"/>
  <c r="F965" i="1"/>
  <c r="H965" i="1"/>
  <c r="AA964" i="1"/>
  <c r="F964" i="1"/>
  <c r="H964" i="1"/>
  <c r="AA963" i="1"/>
  <c r="F963" i="1"/>
  <c r="H963" i="1"/>
  <c r="AA962" i="1"/>
  <c r="F962" i="1"/>
  <c r="H962" i="1"/>
  <c r="B962" i="1"/>
  <c r="AA961" i="1"/>
  <c r="F961" i="1"/>
  <c r="H961" i="1"/>
  <c r="B961" i="1"/>
  <c r="AA960" i="1"/>
  <c r="F960" i="1"/>
  <c r="H960" i="1"/>
  <c r="AA959" i="1"/>
  <c r="F959" i="1"/>
  <c r="H959" i="1"/>
  <c r="B959" i="1"/>
  <c r="AA958" i="1"/>
  <c r="F958" i="1"/>
  <c r="H958" i="1"/>
  <c r="AA957" i="1"/>
  <c r="F957" i="1"/>
  <c r="H957" i="1"/>
  <c r="AA956" i="1"/>
  <c r="F956" i="1"/>
  <c r="H956" i="1"/>
  <c r="AA955" i="1"/>
  <c r="F955" i="1"/>
  <c r="H955" i="1"/>
  <c r="AA954" i="1"/>
  <c r="F954" i="1"/>
  <c r="H954" i="1"/>
  <c r="AA953" i="1"/>
  <c r="F953" i="1"/>
  <c r="H953" i="1"/>
  <c r="B953" i="1"/>
  <c r="AA952" i="1"/>
  <c r="F952" i="1"/>
  <c r="H952" i="1"/>
  <c r="AA951" i="1"/>
  <c r="F951" i="1"/>
  <c r="H951" i="1"/>
  <c r="B951" i="1"/>
  <c r="AA950" i="1"/>
  <c r="F950" i="1"/>
  <c r="H950" i="1"/>
  <c r="AA949" i="1"/>
  <c r="F949" i="1"/>
  <c r="H949" i="1"/>
  <c r="AA948" i="1"/>
  <c r="F948" i="1"/>
  <c r="H948" i="1"/>
  <c r="AA947" i="1"/>
  <c r="F947" i="1"/>
  <c r="H947" i="1"/>
  <c r="AA946" i="1"/>
  <c r="F946" i="1"/>
  <c r="H946" i="1"/>
  <c r="B946" i="1"/>
  <c r="AA945" i="1"/>
  <c r="F945" i="1"/>
  <c r="H945" i="1"/>
  <c r="B945" i="1"/>
  <c r="AA944" i="1"/>
  <c r="F944" i="1"/>
  <c r="H944" i="1"/>
  <c r="AA943" i="1"/>
  <c r="F943" i="1"/>
  <c r="H943" i="1"/>
  <c r="B943" i="1"/>
  <c r="AA942" i="1"/>
  <c r="F942" i="1"/>
  <c r="H942" i="1"/>
  <c r="AA941" i="1"/>
  <c r="F941" i="1"/>
  <c r="H941" i="1"/>
  <c r="AA940" i="1"/>
  <c r="F940" i="1"/>
  <c r="H940" i="1"/>
  <c r="AA939" i="1"/>
  <c r="F939" i="1"/>
  <c r="H939" i="1"/>
  <c r="AA938" i="1"/>
  <c r="AA937" i="1"/>
  <c r="F937" i="1"/>
  <c r="H937" i="1"/>
  <c r="B937" i="1"/>
  <c r="AA936" i="1"/>
  <c r="F936" i="1"/>
  <c r="H936" i="1"/>
  <c r="AA935" i="1"/>
  <c r="F935" i="1"/>
  <c r="H935" i="1"/>
  <c r="B935" i="1"/>
  <c r="AA934" i="1"/>
  <c r="F934" i="1"/>
  <c r="H934" i="1"/>
  <c r="AA933" i="1"/>
  <c r="F933" i="1"/>
  <c r="H933" i="1"/>
  <c r="AA932" i="1"/>
  <c r="F932" i="1"/>
  <c r="H932" i="1"/>
  <c r="AA931" i="1"/>
  <c r="F931" i="1"/>
  <c r="H931" i="1"/>
  <c r="AA930" i="1"/>
  <c r="B930" i="1"/>
  <c r="AA929" i="1"/>
  <c r="F929" i="1"/>
  <c r="H929" i="1"/>
  <c r="AA928" i="1"/>
  <c r="F928" i="1"/>
  <c r="H928" i="1"/>
  <c r="AA927" i="1"/>
  <c r="F927" i="1"/>
  <c r="H927" i="1"/>
  <c r="AA926" i="1"/>
  <c r="AA925" i="1"/>
  <c r="F925" i="1"/>
  <c r="H925" i="1"/>
  <c r="AA924" i="1"/>
  <c r="F924" i="1"/>
  <c r="H924" i="1"/>
  <c r="AA923" i="1"/>
  <c r="F923" i="1"/>
  <c r="H923" i="1"/>
  <c r="AA922" i="1"/>
  <c r="F922" i="1"/>
  <c r="H922" i="1"/>
  <c r="AA921" i="1"/>
  <c r="F921" i="1"/>
  <c r="H921" i="1"/>
  <c r="B921" i="1"/>
  <c r="AA920" i="1"/>
  <c r="F920" i="1"/>
  <c r="H920" i="1"/>
  <c r="B920" i="1"/>
  <c r="AA919" i="1"/>
  <c r="F919" i="1"/>
  <c r="H919" i="1"/>
  <c r="B919" i="1"/>
  <c r="AA918" i="1"/>
  <c r="F918" i="1"/>
  <c r="H918" i="1"/>
  <c r="AA917" i="1"/>
  <c r="F917" i="1"/>
  <c r="H917" i="1"/>
  <c r="AA916" i="1"/>
  <c r="F916" i="1"/>
  <c r="H916" i="1"/>
  <c r="AA915" i="1"/>
  <c r="F915" i="1"/>
  <c r="H915" i="1"/>
  <c r="AA914" i="1"/>
  <c r="B914" i="1"/>
  <c r="AA913" i="1"/>
  <c r="F913" i="1"/>
  <c r="H913" i="1"/>
  <c r="B913" i="1"/>
  <c r="AA912" i="1"/>
  <c r="F912" i="1"/>
  <c r="H912" i="1"/>
  <c r="AA911" i="1"/>
  <c r="F911" i="1"/>
  <c r="H911" i="1"/>
  <c r="B911" i="1"/>
  <c r="AA910" i="1"/>
  <c r="F910" i="1"/>
  <c r="H910" i="1"/>
  <c r="AA909" i="1"/>
  <c r="F909" i="1"/>
  <c r="H909" i="1"/>
  <c r="AA908" i="1"/>
  <c r="F908" i="1"/>
  <c r="H908" i="1"/>
  <c r="AA907" i="1"/>
  <c r="F907" i="1"/>
  <c r="H907" i="1"/>
  <c r="AA906" i="1"/>
  <c r="B906" i="1"/>
  <c r="AA905" i="1"/>
  <c r="F905" i="1"/>
  <c r="H905" i="1"/>
  <c r="B905" i="1"/>
  <c r="AA904" i="1"/>
  <c r="F904" i="1"/>
  <c r="H904" i="1"/>
  <c r="AA903" i="1"/>
  <c r="F903" i="1"/>
  <c r="H903" i="1"/>
  <c r="AA902" i="1"/>
  <c r="F902" i="1"/>
  <c r="H902" i="1"/>
  <c r="AA901" i="1"/>
  <c r="F901" i="1"/>
  <c r="H901" i="1"/>
  <c r="AA900" i="1"/>
  <c r="F900" i="1"/>
  <c r="H900" i="1"/>
  <c r="AA899" i="1"/>
  <c r="F899" i="1"/>
  <c r="H899" i="1"/>
  <c r="AA898" i="1"/>
  <c r="F898" i="1"/>
  <c r="H898" i="1"/>
  <c r="B898" i="1"/>
  <c r="AA897" i="1"/>
  <c r="F897" i="1"/>
  <c r="H897" i="1"/>
  <c r="B897" i="1"/>
  <c r="AA896" i="1"/>
  <c r="F896" i="1"/>
  <c r="H896" i="1"/>
  <c r="AA895" i="1"/>
  <c r="F895" i="1"/>
  <c r="H895" i="1"/>
  <c r="B895" i="1"/>
  <c r="AA894" i="1"/>
  <c r="F894" i="1"/>
  <c r="H894" i="1"/>
  <c r="AA893" i="1"/>
  <c r="F893" i="1"/>
  <c r="H893" i="1"/>
  <c r="AA892" i="1"/>
  <c r="F892" i="1"/>
  <c r="H892" i="1"/>
  <c r="AA891" i="1"/>
  <c r="F891" i="1"/>
  <c r="H891" i="1"/>
  <c r="AA890" i="1"/>
  <c r="B890" i="1"/>
  <c r="AA889" i="1"/>
  <c r="F889" i="1"/>
  <c r="H889" i="1"/>
  <c r="B889" i="1"/>
  <c r="AA888" i="1"/>
  <c r="F888" i="1"/>
  <c r="H888" i="1"/>
  <c r="AA887" i="1"/>
  <c r="F887" i="1"/>
  <c r="H887" i="1"/>
  <c r="B887" i="1"/>
  <c r="AA886" i="1"/>
  <c r="F886" i="1"/>
  <c r="H886" i="1"/>
  <c r="AA885" i="1"/>
  <c r="F885" i="1"/>
  <c r="H885" i="1"/>
  <c r="AA884" i="1"/>
  <c r="F884" i="1"/>
  <c r="H884" i="1"/>
  <c r="AA883" i="1"/>
  <c r="F883" i="1"/>
  <c r="H883" i="1"/>
  <c r="AA882" i="1"/>
  <c r="AA881" i="1"/>
  <c r="F881" i="1"/>
  <c r="H881" i="1"/>
  <c r="B881" i="1"/>
  <c r="AA880" i="1"/>
  <c r="F880" i="1"/>
  <c r="H880" i="1"/>
  <c r="AA879" i="1"/>
  <c r="F879" i="1"/>
  <c r="H879" i="1"/>
  <c r="AA878" i="1"/>
  <c r="F878" i="1"/>
  <c r="H878" i="1"/>
  <c r="AA877" i="1"/>
  <c r="F877" i="1"/>
  <c r="H877" i="1"/>
  <c r="AA876" i="1"/>
  <c r="F876" i="1"/>
  <c r="H876" i="1"/>
  <c r="AA875" i="1"/>
  <c r="F875" i="1"/>
  <c r="H875" i="1"/>
  <c r="AA874" i="1"/>
  <c r="F874" i="1"/>
  <c r="H874" i="1"/>
  <c r="AA873" i="1"/>
  <c r="F873" i="1"/>
  <c r="H873" i="1"/>
  <c r="AA872" i="1"/>
  <c r="F872" i="1"/>
  <c r="H872" i="1"/>
  <c r="AA871" i="1"/>
  <c r="F871" i="1"/>
  <c r="H871" i="1"/>
  <c r="AA870" i="1"/>
  <c r="F870" i="1"/>
  <c r="H870" i="1"/>
  <c r="AA869" i="1"/>
  <c r="F869" i="1"/>
  <c r="H869" i="1"/>
  <c r="AA868" i="1"/>
  <c r="F868" i="1"/>
  <c r="H868" i="1"/>
  <c r="AA867" i="1"/>
  <c r="F867" i="1"/>
  <c r="H867" i="1"/>
  <c r="AA866" i="1"/>
  <c r="F866" i="1"/>
  <c r="H866" i="1"/>
  <c r="AA865" i="1"/>
  <c r="F865" i="1"/>
  <c r="H865" i="1"/>
  <c r="B865" i="1"/>
  <c r="AA864" i="1"/>
  <c r="F864" i="1"/>
  <c r="H864" i="1"/>
  <c r="AA863" i="1"/>
  <c r="F863" i="1"/>
  <c r="H863" i="1"/>
  <c r="B863" i="1"/>
  <c r="AA862" i="1"/>
  <c r="F862" i="1"/>
  <c r="H862" i="1"/>
  <c r="AA861" i="1"/>
  <c r="F861" i="1"/>
  <c r="H861" i="1"/>
  <c r="AA860" i="1"/>
  <c r="F860" i="1"/>
  <c r="H860" i="1"/>
  <c r="AA859" i="1"/>
  <c r="F859" i="1"/>
  <c r="H859" i="1"/>
  <c r="AA858" i="1"/>
  <c r="F858" i="1"/>
  <c r="H858" i="1"/>
  <c r="B858" i="1"/>
  <c r="AA857" i="1"/>
  <c r="F857" i="1"/>
  <c r="H857" i="1"/>
  <c r="B857" i="1"/>
  <c r="AA856" i="1"/>
  <c r="F856" i="1"/>
  <c r="H856" i="1"/>
  <c r="AA855" i="1"/>
  <c r="F855" i="1"/>
  <c r="H855" i="1"/>
  <c r="B855" i="1"/>
  <c r="AA854" i="1"/>
  <c r="F854" i="1"/>
  <c r="H854" i="1"/>
  <c r="AA853" i="1"/>
  <c r="F853" i="1"/>
  <c r="H853" i="1"/>
  <c r="AA852" i="1"/>
  <c r="F852" i="1"/>
  <c r="H852" i="1"/>
  <c r="AA851" i="1"/>
  <c r="F851" i="1"/>
  <c r="H851" i="1"/>
  <c r="AA850" i="1"/>
  <c r="F850" i="1"/>
  <c r="H850" i="1"/>
  <c r="B850" i="1"/>
  <c r="AA849" i="1"/>
  <c r="F849" i="1"/>
  <c r="H849" i="1"/>
  <c r="AA848" i="1"/>
  <c r="F848" i="1"/>
  <c r="H848" i="1"/>
  <c r="AA847" i="1"/>
  <c r="F847" i="1"/>
  <c r="H847" i="1"/>
  <c r="B847" i="1"/>
  <c r="AA846" i="1"/>
  <c r="F846" i="1"/>
  <c r="H846" i="1"/>
  <c r="AA845" i="1"/>
  <c r="F845" i="1"/>
  <c r="H845" i="1"/>
  <c r="AA844" i="1"/>
  <c r="F844" i="1"/>
  <c r="H844" i="1"/>
  <c r="AA843" i="1"/>
  <c r="F843" i="1"/>
  <c r="H843" i="1"/>
  <c r="AA842" i="1"/>
  <c r="F842" i="1"/>
  <c r="H842" i="1"/>
  <c r="B842" i="1"/>
  <c r="AA841" i="1"/>
  <c r="F841" i="1"/>
  <c r="H841" i="1"/>
  <c r="B841" i="1"/>
  <c r="AA840" i="1"/>
  <c r="F840" i="1"/>
  <c r="H840" i="1"/>
  <c r="AA839" i="1"/>
  <c r="F839" i="1"/>
  <c r="H839" i="1"/>
  <c r="B839" i="1"/>
  <c r="AA838" i="1"/>
  <c r="F838" i="1"/>
  <c r="H838" i="1"/>
  <c r="AA837" i="1"/>
  <c r="F837" i="1"/>
  <c r="H837" i="1"/>
  <c r="AA836" i="1"/>
  <c r="F836" i="1"/>
  <c r="H836" i="1"/>
  <c r="AA835" i="1"/>
  <c r="F835" i="1"/>
  <c r="H835" i="1"/>
  <c r="AA834" i="1"/>
  <c r="F834" i="1"/>
  <c r="H834" i="1"/>
  <c r="B834" i="1"/>
  <c r="AA833" i="1"/>
  <c r="F833" i="1"/>
  <c r="H833" i="1"/>
  <c r="B833" i="1"/>
  <c r="AA832" i="1"/>
  <c r="F832" i="1"/>
  <c r="H832" i="1"/>
  <c r="AA831" i="1"/>
  <c r="F831" i="1"/>
  <c r="H831" i="1"/>
  <c r="B831" i="1"/>
  <c r="AA830" i="1"/>
  <c r="F830" i="1"/>
  <c r="H830" i="1"/>
  <c r="AA829" i="1"/>
  <c r="F829" i="1"/>
  <c r="H829" i="1"/>
  <c r="AA828" i="1"/>
  <c r="F828" i="1"/>
  <c r="H828" i="1"/>
  <c r="AA827" i="1"/>
  <c r="F827" i="1"/>
  <c r="H827" i="1"/>
  <c r="AA826" i="1"/>
  <c r="F826" i="1"/>
  <c r="H826" i="1"/>
  <c r="B826" i="1"/>
  <c r="AA825" i="1"/>
  <c r="F825" i="1"/>
  <c r="H825" i="1"/>
  <c r="B825" i="1"/>
  <c r="AA824" i="1"/>
  <c r="F824" i="1"/>
  <c r="H824" i="1"/>
  <c r="AA823" i="1"/>
  <c r="B823" i="1"/>
  <c r="AA822" i="1"/>
  <c r="F822" i="1"/>
  <c r="H822" i="1"/>
  <c r="AA821" i="1"/>
  <c r="F821" i="1"/>
  <c r="H821" i="1"/>
  <c r="AA820" i="1"/>
  <c r="F820" i="1"/>
  <c r="H820" i="1"/>
  <c r="AA819" i="1"/>
  <c r="F819" i="1"/>
  <c r="H819" i="1"/>
  <c r="AA818" i="1"/>
  <c r="F818" i="1"/>
  <c r="H818" i="1"/>
  <c r="B818" i="1"/>
  <c r="AA817" i="1"/>
  <c r="F817" i="1"/>
  <c r="H817" i="1"/>
  <c r="B817" i="1"/>
  <c r="AA816" i="1"/>
  <c r="F816" i="1"/>
  <c r="H816" i="1"/>
  <c r="AA815" i="1"/>
  <c r="B815" i="1"/>
  <c r="AA814" i="1"/>
  <c r="F814" i="1"/>
  <c r="H814" i="1"/>
  <c r="AA813" i="1"/>
  <c r="F813" i="1"/>
  <c r="H813" i="1"/>
  <c r="AA812" i="1"/>
  <c r="F812" i="1"/>
  <c r="H812" i="1"/>
  <c r="AA811" i="1"/>
  <c r="AA810" i="1"/>
  <c r="F810" i="1"/>
  <c r="H810" i="1"/>
  <c r="B810" i="1"/>
  <c r="AA809" i="1"/>
  <c r="F809" i="1"/>
  <c r="H809" i="1"/>
  <c r="B809" i="1"/>
  <c r="AA808" i="1"/>
  <c r="F808" i="1"/>
  <c r="H808" i="1"/>
  <c r="AA807" i="1"/>
  <c r="F807" i="1"/>
  <c r="H807" i="1"/>
  <c r="AA806" i="1"/>
  <c r="F806" i="1"/>
  <c r="H806" i="1"/>
  <c r="AA805" i="1"/>
  <c r="F805" i="1"/>
  <c r="H805" i="1"/>
  <c r="AA804" i="1"/>
  <c r="F804" i="1"/>
  <c r="H804" i="1"/>
  <c r="AA803" i="1"/>
  <c r="F803" i="1"/>
  <c r="H803" i="1"/>
  <c r="AA802" i="1"/>
  <c r="F802" i="1"/>
  <c r="H802" i="1"/>
  <c r="B802" i="1"/>
  <c r="AA801" i="1"/>
  <c r="F801" i="1"/>
  <c r="H801" i="1"/>
  <c r="B801" i="1"/>
  <c r="AA800" i="1"/>
  <c r="F800" i="1"/>
  <c r="H800" i="1"/>
  <c r="AA799" i="1"/>
  <c r="B799" i="1"/>
  <c r="AA798" i="1"/>
  <c r="F798" i="1"/>
  <c r="H798" i="1"/>
  <c r="AA797" i="1"/>
  <c r="F797" i="1"/>
  <c r="H797" i="1"/>
  <c r="AA796" i="1"/>
  <c r="F796" i="1"/>
  <c r="H796" i="1"/>
  <c r="AA795" i="1"/>
  <c r="F795" i="1"/>
  <c r="H795" i="1"/>
  <c r="AA794" i="1"/>
  <c r="F794" i="1"/>
  <c r="H794" i="1"/>
  <c r="B794" i="1"/>
  <c r="AA793" i="1"/>
  <c r="F793" i="1"/>
  <c r="H793" i="1"/>
  <c r="B793" i="1"/>
  <c r="AA792" i="1"/>
  <c r="F792" i="1"/>
  <c r="H792" i="1"/>
  <c r="AA791" i="1"/>
  <c r="F791" i="1"/>
  <c r="H791" i="1"/>
  <c r="B791" i="1"/>
  <c r="AA790" i="1"/>
  <c r="F790" i="1"/>
  <c r="H790" i="1"/>
  <c r="AA789" i="1"/>
  <c r="F789" i="1"/>
  <c r="H789" i="1"/>
  <c r="AA788" i="1"/>
  <c r="F788" i="1"/>
  <c r="H788" i="1"/>
  <c r="AA787" i="1"/>
  <c r="F787" i="1"/>
  <c r="H787" i="1"/>
  <c r="AA786" i="1"/>
  <c r="F786" i="1"/>
  <c r="H786" i="1"/>
  <c r="B786" i="1"/>
  <c r="AA785" i="1"/>
  <c r="F785" i="1"/>
  <c r="H785" i="1"/>
  <c r="B785" i="1"/>
  <c r="AA784" i="1"/>
  <c r="F784" i="1"/>
  <c r="H784" i="1"/>
  <c r="AA783" i="1"/>
  <c r="F783" i="1"/>
  <c r="H783" i="1"/>
  <c r="B783" i="1"/>
  <c r="AA782" i="1"/>
  <c r="F782" i="1"/>
  <c r="H782" i="1"/>
  <c r="AA781" i="1"/>
  <c r="F781" i="1"/>
  <c r="H781" i="1"/>
  <c r="AA780" i="1"/>
  <c r="F780" i="1"/>
  <c r="H780" i="1"/>
  <c r="AA779" i="1"/>
  <c r="F779" i="1"/>
  <c r="H779" i="1"/>
  <c r="AA778" i="1"/>
  <c r="F778" i="1"/>
  <c r="H778" i="1"/>
  <c r="B778" i="1"/>
  <c r="AA777" i="1"/>
  <c r="F777" i="1"/>
  <c r="H777" i="1"/>
  <c r="B777" i="1"/>
  <c r="AA776" i="1"/>
  <c r="F776" i="1"/>
  <c r="H776" i="1"/>
  <c r="AA775" i="1"/>
  <c r="F775" i="1"/>
  <c r="H775" i="1"/>
  <c r="AA774" i="1"/>
  <c r="F774" i="1"/>
  <c r="H774" i="1"/>
  <c r="AA773" i="1"/>
  <c r="F773" i="1"/>
  <c r="H773" i="1"/>
  <c r="AA772" i="1"/>
  <c r="F772" i="1"/>
  <c r="H772" i="1"/>
  <c r="AA771" i="1"/>
  <c r="F771" i="1"/>
  <c r="H771" i="1"/>
  <c r="AA770" i="1"/>
  <c r="F770" i="1"/>
  <c r="H770" i="1"/>
  <c r="B770" i="1"/>
  <c r="AA769" i="1"/>
  <c r="F769" i="1"/>
  <c r="H769" i="1"/>
  <c r="AA768" i="1"/>
  <c r="F768" i="1"/>
  <c r="H768" i="1"/>
  <c r="AA767" i="1"/>
  <c r="F767" i="1"/>
  <c r="H767" i="1"/>
  <c r="B767" i="1"/>
  <c r="AA766" i="1"/>
  <c r="F766" i="1"/>
  <c r="H766" i="1"/>
  <c r="AA765" i="1"/>
  <c r="F765" i="1"/>
  <c r="H765" i="1"/>
  <c r="AA764" i="1"/>
  <c r="F764" i="1"/>
  <c r="H764" i="1"/>
  <c r="AA763" i="1"/>
  <c r="F763" i="1"/>
  <c r="H763" i="1"/>
  <c r="AA762" i="1"/>
  <c r="F762" i="1"/>
  <c r="H762" i="1"/>
  <c r="B762" i="1"/>
  <c r="AA761" i="1"/>
  <c r="F761" i="1"/>
  <c r="H761" i="1"/>
  <c r="B761" i="1"/>
  <c r="AA760" i="1"/>
  <c r="F760" i="1"/>
  <c r="H760" i="1"/>
  <c r="AA759" i="1"/>
  <c r="F759" i="1"/>
  <c r="H759" i="1"/>
  <c r="AA758" i="1"/>
  <c r="F758" i="1"/>
  <c r="H758" i="1"/>
  <c r="AA757" i="1"/>
  <c r="F757" i="1"/>
  <c r="H757" i="1"/>
  <c r="AA756" i="1"/>
  <c r="F756" i="1"/>
  <c r="H756" i="1"/>
  <c r="AA755" i="1"/>
  <c r="F755" i="1"/>
  <c r="H755" i="1"/>
  <c r="AA754" i="1"/>
  <c r="F754" i="1"/>
  <c r="H754" i="1"/>
  <c r="B754" i="1"/>
  <c r="AA753" i="1"/>
  <c r="F753" i="1"/>
  <c r="H753" i="1"/>
  <c r="B753" i="1"/>
  <c r="AA752" i="1"/>
  <c r="F752" i="1"/>
  <c r="H752" i="1"/>
  <c r="AA751" i="1"/>
  <c r="F751" i="1"/>
  <c r="H751" i="1"/>
  <c r="B751" i="1"/>
  <c r="AA750" i="1"/>
  <c r="F750" i="1"/>
  <c r="H750" i="1"/>
  <c r="AA749" i="1"/>
  <c r="F749" i="1"/>
  <c r="H749" i="1"/>
  <c r="AA748" i="1"/>
  <c r="F748" i="1"/>
  <c r="H748" i="1"/>
  <c r="AA747" i="1"/>
  <c r="F747" i="1"/>
  <c r="H747" i="1"/>
  <c r="AA746" i="1"/>
  <c r="F746" i="1"/>
  <c r="H746" i="1"/>
  <c r="B746" i="1"/>
  <c r="AA745" i="1"/>
  <c r="F745" i="1"/>
  <c r="H745" i="1"/>
  <c r="B745" i="1"/>
  <c r="AA744" i="1"/>
  <c r="F744" i="1"/>
  <c r="H744" i="1"/>
  <c r="AA743" i="1"/>
  <c r="F743" i="1"/>
  <c r="H743" i="1"/>
  <c r="AA742" i="1"/>
  <c r="F742" i="1"/>
  <c r="H742" i="1"/>
  <c r="AA741" i="1"/>
  <c r="F741" i="1"/>
  <c r="H741" i="1"/>
  <c r="AA740" i="1"/>
  <c r="F740" i="1"/>
  <c r="H740" i="1"/>
  <c r="AA739" i="1"/>
  <c r="F739" i="1"/>
  <c r="H739" i="1"/>
  <c r="AA738" i="1"/>
  <c r="F738" i="1"/>
  <c r="H738" i="1"/>
  <c r="B738" i="1"/>
  <c r="AA737" i="1"/>
  <c r="F737" i="1"/>
  <c r="H737" i="1"/>
  <c r="AA736" i="1"/>
  <c r="F736" i="1"/>
  <c r="H736" i="1"/>
  <c r="AA735" i="1"/>
  <c r="F735" i="1"/>
  <c r="H735" i="1"/>
  <c r="B735" i="1"/>
  <c r="AA734" i="1"/>
  <c r="F734" i="1"/>
  <c r="H734" i="1"/>
  <c r="AA733" i="1"/>
  <c r="F733" i="1"/>
  <c r="H733" i="1"/>
  <c r="AA732" i="1"/>
  <c r="F732" i="1"/>
  <c r="H732" i="1"/>
  <c r="AA731" i="1"/>
  <c r="F731" i="1"/>
  <c r="H731" i="1"/>
  <c r="AA730" i="1"/>
  <c r="F730" i="1"/>
  <c r="H730" i="1"/>
  <c r="B730" i="1"/>
  <c r="AA729" i="1"/>
  <c r="F729" i="1"/>
  <c r="H729" i="1"/>
  <c r="B729" i="1"/>
  <c r="AA728" i="1"/>
  <c r="F728" i="1"/>
  <c r="H728" i="1"/>
  <c r="AA727" i="1"/>
  <c r="F727" i="1"/>
  <c r="H727" i="1"/>
  <c r="B727" i="1"/>
  <c r="AA726" i="1"/>
  <c r="F726" i="1"/>
  <c r="H726" i="1"/>
  <c r="AA725" i="1"/>
  <c r="F725" i="1"/>
  <c r="H725" i="1"/>
  <c r="AA724" i="1"/>
  <c r="F724" i="1"/>
  <c r="H724" i="1"/>
  <c r="AA723" i="1"/>
  <c r="F723" i="1"/>
  <c r="H723" i="1"/>
  <c r="AA722" i="1"/>
  <c r="F722" i="1"/>
  <c r="H722" i="1"/>
  <c r="B722" i="1"/>
  <c r="AA721" i="1"/>
  <c r="F721" i="1"/>
  <c r="H721" i="1"/>
  <c r="B721" i="1"/>
  <c r="AA720" i="1"/>
  <c r="F720" i="1"/>
  <c r="H720" i="1"/>
  <c r="AA719" i="1"/>
  <c r="F719" i="1"/>
  <c r="H719" i="1"/>
  <c r="B719" i="1"/>
  <c r="AA718" i="1"/>
  <c r="F718" i="1"/>
  <c r="H718" i="1"/>
  <c r="AA717" i="1"/>
  <c r="F717" i="1"/>
  <c r="H717" i="1"/>
  <c r="AA716" i="1"/>
  <c r="F716" i="1"/>
  <c r="H716" i="1"/>
  <c r="AA715" i="1"/>
  <c r="F715" i="1"/>
  <c r="H715" i="1"/>
  <c r="AA714" i="1"/>
  <c r="F714" i="1"/>
  <c r="H714" i="1"/>
  <c r="B714" i="1"/>
  <c r="AA713" i="1"/>
  <c r="F713" i="1"/>
  <c r="H713" i="1"/>
  <c r="B713" i="1"/>
  <c r="AA712" i="1"/>
  <c r="F712" i="1"/>
  <c r="H712" i="1"/>
  <c r="AA711" i="1"/>
  <c r="F711" i="1"/>
  <c r="H711" i="1"/>
  <c r="B711" i="1"/>
  <c r="AA710" i="1"/>
  <c r="F710" i="1"/>
  <c r="H710" i="1"/>
  <c r="AA709" i="1"/>
  <c r="AA708" i="1"/>
  <c r="F708" i="1"/>
  <c r="H708" i="1"/>
  <c r="AA707" i="1"/>
  <c r="F707" i="1"/>
  <c r="H707" i="1"/>
  <c r="AA706" i="1"/>
  <c r="F706" i="1"/>
  <c r="H706" i="1"/>
  <c r="AA705" i="1"/>
  <c r="F705" i="1"/>
  <c r="H705" i="1"/>
  <c r="B705" i="1"/>
  <c r="AA704" i="1"/>
  <c r="F704" i="1"/>
  <c r="H704" i="1"/>
  <c r="AA703" i="1"/>
  <c r="F703" i="1"/>
  <c r="H703" i="1"/>
  <c r="AA702" i="1"/>
  <c r="F702" i="1"/>
  <c r="H702" i="1"/>
  <c r="AA701" i="1"/>
  <c r="F701" i="1"/>
  <c r="H701" i="1"/>
  <c r="AA700" i="1"/>
  <c r="F700" i="1"/>
  <c r="H700" i="1"/>
  <c r="AA699" i="1"/>
  <c r="F699" i="1"/>
  <c r="H699" i="1"/>
  <c r="AA698" i="1"/>
  <c r="F698" i="1"/>
  <c r="H698" i="1"/>
  <c r="B698" i="1"/>
  <c r="AA697" i="1"/>
  <c r="F697" i="1"/>
  <c r="H697" i="1"/>
  <c r="AA696" i="1"/>
  <c r="F696" i="1"/>
  <c r="H696" i="1"/>
  <c r="AA695" i="1"/>
  <c r="F695" i="1"/>
  <c r="H695" i="1"/>
  <c r="B695" i="1"/>
  <c r="AA694" i="1"/>
  <c r="F694" i="1"/>
  <c r="H694" i="1"/>
  <c r="AA693" i="1"/>
  <c r="F693" i="1"/>
  <c r="H693" i="1"/>
  <c r="AA692" i="1"/>
  <c r="F692" i="1"/>
  <c r="H692" i="1"/>
  <c r="AA691" i="1"/>
  <c r="F691" i="1"/>
  <c r="H691" i="1"/>
  <c r="AA690" i="1"/>
  <c r="F690" i="1"/>
  <c r="H690" i="1"/>
  <c r="AA689" i="1"/>
  <c r="F689" i="1"/>
  <c r="H689" i="1"/>
  <c r="B689" i="1"/>
  <c r="AA688" i="1"/>
  <c r="F688" i="1"/>
  <c r="H688" i="1"/>
  <c r="AA687" i="1"/>
  <c r="F687" i="1"/>
  <c r="H687" i="1"/>
  <c r="B687" i="1"/>
  <c r="AA686" i="1"/>
  <c r="F686" i="1"/>
  <c r="H686" i="1"/>
  <c r="AA685" i="1"/>
  <c r="F685" i="1"/>
  <c r="H685" i="1"/>
  <c r="AA684" i="1"/>
  <c r="F684" i="1"/>
  <c r="H684" i="1"/>
  <c r="AA683" i="1"/>
  <c r="F683" i="1"/>
  <c r="H683" i="1"/>
  <c r="AA682" i="1"/>
  <c r="F682" i="1"/>
  <c r="H682" i="1"/>
  <c r="B682" i="1"/>
  <c r="AA681" i="1"/>
  <c r="F681" i="1"/>
  <c r="H681" i="1"/>
  <c r="B681" i="1"/>
  <c r="AA680" i="1"/>
  <c r="F680" i="1"/>
  <c r="H680" i="1"/>
  <c r="AA679" i="1"/>
  <c r="F679" i="1"/>
  <c r="H679" i="1"/>
  <c r="AA678" i="1"/>
  <c r="F678" i="1"/>
  <c r="H678" i="1"/>
  <c r="AA677" i="1"/>
  <c r="F677" i="1"/>
  <c r="H677" i="1"/>
  <c r="AA676" i="1"/>
  <c r="F676" i="1"/>
  <c r="H676" i="1"/>
  <c r="AA675" i="1"/>
  <c r="F675" i="1"/>
  <c r="H675" i="1"/>
  <c r="AA674" i="1"/>
  <c r="F674" i="1"/>
  <c r="H674" i="1"/>
  <c r="AA673" i="1"/>
  <c r="F673" i="1"/>
  <c r="H673" i="1"/>
  <c r="B673" i="1"/>
  <c r="AA672" i="1"/>
  <c r="F672" i="1"/>
  <c r="H672" i="1"/>
  <c r="AA671" i="1"/>
  <c r="F671" i="1"/>
  <c r="H671" i="1"/>
  <c r="B671" i="1"/>
  <c r="AA670" i="1"/>
  <c r="F670" i="1"/>
  <c r="H670" i="1"/>
  <c r="AA669" i="1"/>
  <c r="F669" i="1"/>
  <c r="H669" i="1"/>
  <c r="AA668" i="1"/>
  <c r="F668" i="1"/>
  <c r="H668" i="1"/>
  <c r="AA667" i="1"/>
  <c r="F667" i="1"/>
  <c r="H667" i="1"/>
  <c r="AA666" i="1"/>
  <c r="F666" i="1"/>
  <c r="H666" i="1"/>
  <c r="B666" i="1"/>
  <c r="AA665" i="1"/>
  <c r="F665" i="1"/>
  <c r="H665" i="1"/>
  <c r="B665" i="1"/>
  <c r="AA664" i="1"/>
  <c r="F664" i="1"/>
  <c r="H664" i="1"/>
  <c r="AA663" i="1"/>
  <c r="F663" i="1"/>
  <c r="H663" i="1"/>
  <c r="B663" i="1"/>
  <c r="AA662" i="1"/>
  <c r="F662" i="1"/>
  <c r="H662" i="1"/>
  <c r="AA661" i="1"/>
  <c r="F661" i="1"/>
  <c r="H661" i="1"/>
  <c r="AA660" i="1"/>
  <c r="F660" i="1"/>
  <c r="H660" i="1"/>
  <c r="AA659" i="1"/>
  <c r="F659" i="1"/>
  <c r="H659" i="1"/>
  <c r="AA658" i="1"/>
  <c r="F658" i="1"/>
  <c r="H658" i="1"/>
  <c r="B658" i="1"/>
  <c r="AA657" i="1"/>
  <c r="F657" i="1"/>
  <c r="H657" i="1"/>
  <c r="AA656" i="1"/>
  <c r="F656" i="1"/>
  <c r="H656" i="1"/>
  <c r="AA655" i="1"/>
  <c r="F655" i="1"/>
  <c r="H655" i="1"/>
  <c r="B655" i="1"/>
  <c r="AA654" i="1"/>
  <c r="F654" i="1"/>
  <c r="H654" i="1"/>
  <c r="AA653" i="1"/>
  <c r="F653" i="1"/>
  <c r="H653" i="1"/>
  <c r="AA652" i="1"/>
  <c r="F652" i="1"/>
  <c r="H652" i="1"/>
  <c r="AA651" i="1"/>
  <c r="F651" i="1"/>
  <c r="H651" i="1"/>
  <c r="AA650" i="1"/>
  <c r="F650" i="1"/>
  <c r="H650" i="1"/>
  <c r="B650" i="1"/>
  <c r="AA649" i="1"/>
  <c r="F649" i="1"/>
  <c r="H649" i="1"/>
  <c r="B649" i="1"/>
  <c r="AA648" i="1"/>
  <c r="F648" i="1"/>
  <c r="H648" i="1"/>
  <c r="AA647" i="1"/>
  <c r="F647" i="1"/>
  <c r="H647" i="1"/>
  <c r="AA646" i="1"/>
  <c r="F646" i="1"/>
  <c r="H646" i="1"/>
  <c r="AA645" i="1"/>
  <c r="F645" i="1"/>
  <c r="H645" i="1"/>
  <c r="AA644" i="1"/>
  <c r="F644" i="1"/>
  <c r="H644" i="1"/>
  <c r="AA643" i="1"/>
  <c r="F643" i="1"/>
  <c r="H643" i="1"/>
  <c r="AA642" i="1"/>
  <c r="F642" i="1"/>
  <c r="H642" i="1"/>
  <c r="B642" i="1"/>
  <c r="AA641" i="1"/>
  <c r="F641" i="1"/>
  <c r="H641" i="1"/>
  <c r="B641" i="1"/>
  <c r="AA640" i="1"/>
  <c r="F640" i="1"/>
  <c r="H640" i="1"/>
  <c r="AA639" i="1"/>
  <c r="F639" i="1"/>
  <c r="H639" i="1"/>
  <c r="AA638" i="1"/>
  <c r="F638" i="1"/>
  <c r="H638" i="1"/>
  <c r="AA637" i="1"/>
  <c r="F637" i="1"/>
  <c r="H637" i="1"/>
  <c r="AA636" i="1"/>
  <c r="F636" i="1"/>
  <c r="H636" i="1"/>
  <c r="AA635" i="1"/>
  <c r="F635" i="1"/>
  <c r="H635" i="1"/>
  <c r="AA634" i="1"/>
  <c r="F634" i="1"/>
  <c r="H634" i="1"/>
  <c r="AA633" i="1"/>
  <c r="F633" i="1"/>
  <c r="H633" i="1"/>
  <c r="AA632" i="1"/>
  <c r="F632" i="1"/>
  <c r="H632" i="1"/>
  <c r="AA631" i="1"/>
  <c r="F631" i="1"/>
  <c r="H631" i="1"/>
  <c r="AA630" i="1"/>
  <c r="F630" i="1"/>
  <c r="H630" i="1"/>
  <c r="AA629" i="1"/>
  <c r="F629" i="1"/>
  <c r="H629" i="1"/>
  <c r="AA628" i="1"/>
  <c r="F628" i="1"/>
  <c r="H628" i="1"/>
  <c r="AA627" i="1"/>
  <c r="F627" i="1"/>
  <c r="H627" i="1"/>
  <c r="AA626" i="1"/>
  <c r="F626" i="1"/>
  <c r="H626" i="1"/>
  <c r="B626" i="1"/>
  <c r="AA625" i="1"/>
  <c r="F625" i="1"/>
  <c r="H625" i="1"/>
  <c r="B625" i="1"/>
  <c r="AA624" i="1"/>
  <c r="F624" i="1"/>
  <c r="H624" i="1"/>
  <c r="AA623" i="1"/>
  <c r="F623" i="1"/>
  <c r="H623" i="1"/>
  <c r="B623" i="1"/>
  <c r="AA622" i="1"/>
  <c r="F622" i="1"/>
  <c r="H622" i="1"/>
  <c r="AA621" i="1"/>
  <c r="F621" i="1"/>
  <c r="H621" i="1"/>
  <c r="AA620" i="1"/>
  <c r="F620" i="1"/>
  <c r="H620" i="1"/>
  <c r="AA619" i="1"/>
  <c r="F619" i="1"/>
  <c r="H619" i="1"/>
  <c r="AA618" i="1"/>
  <c r="F618" i="1"/>
  <c r="H618" i="1"/>
  <c r="B618" i="1"/>
  <c r="AA617" i="1"/>
  <c r="F617" i="1"/>
  <c r="H617" i="1"/>
  <c r="B617" i="1"/>
  <c r="AA616" i="1"/>
  <c r="F616" i="1"/>
  <c r="H616" i="1"/>
  <c r="AA615" i="1"/>
  <c r="F615" i="1"/>
  <c r="H615" i="1"/>
  <c r="B615" i="1"/>
  <c r="AA614" i="1"/>
  <c r="F614" i="1"/>
  <c r="H614" i="1"/>
  <c r="AA613" i="1"/>
  <c r="F613" i="1"/>
  <c r="H613" i="1"/>
  <c r="AA612" i="1"/>
  <c r="F612" i="1"/>
  <c r="H612" i="1"/>
  <c r="AA611" i="1"/>
  <c r="F611" i="1"/>
  <c r="H611" i="1"/>
  <c r="AA610" i="1"/>
  <c r="F610" i="1"/>
  <c r="H610" i="1"/>
  <c r="B610" i="1"/>
  <c r="AA609" i="1"/>
  <c r="F609" i="1"/>
  <c r="H609" i="1"/>
  <c r="B609" i="1"/>
  <c r="AA608" i="1"/>
  <c r="F608" i="1"/>
  <c r="H608" i="1"/>
  <c r="AA607" i="1"/>
  <c r="F607" i="1"/>
  <c r="H607" i="1"/>
  <c r="AA606" i="1"/>
  <c r="F606" i="1"/>
  <c r="H606" i="1"/>
  <c r="AA605" i="1"/>
  <c r="F605" i="1"/>
  <c r="H605" i="1"/>
  <c r="AA604" i="1"/>
  <c r="F604" i="1"/>
  <c r="H604" i="1"/>
  <c r="AA603" i="1"/>
  <c r="F603" i="1"/>
  <c r="H603" i="1"/>
  <c r="AA602" i="1"/>
  <c r="F602" i="1"/>
  <c r="H602" i="1"/>
  <c r="B602" i="1"/>
  <c r="AA601" i="1"/>
  <c r="F601" i="1"/>
  <c r="H601" i="1"/>
  <c r="B601" i="1"/>
  <c r="AA600" i="1"/>
  <c r="F600" i="1"/>
  <c r="H600" i="1"/>
  <c r="AA599" i="1"/>
  <c r="F599" i="1"/>
  <c r="H599" i="1"/>
  <c r="AA598" i="1"/>
  <c r="F598" i="1"/>
  <c r="H598" i="1"/>
  <c r="AA597" i="1"/>
  <c r="F597" i="1"/>
  <c r="H597" i="1"/>
  <c r="AA596" i="1"/>
  <c r="F596" i="1"/>
  <c r="H596" i="1"/>
  <c r="AA595" i="1"/>
  <c r="F595" i="1"/>
  <c r="H595" i="1"/>
  <c r="AA594" i="1"/>
  <c r="F594" i="1"/>
  <c r="H594" i="1"/>
  <c r="B594" i="1"/>
  <c r="AA593" i="1"/>
  <c r="F593" i="1"/>
  <c r="H593" i="1"/>
  <c r="AA592" i="1"/>
  <c r="F592" i="1"/>
  <c r="H592" i="1"/>
  <c r="AA591" i="1"/>
  <c r="F591" i="1"/>
  <c r="H591" i="1"/>
  <c r="B591" i="1"/>
  <c r="AA590" i="1"/>
  <c r="F590" i="1"/>
  <c r="H590" i="1"/>
  <c r="AA589" i="1"/>
  <c r="F589" i="1"/>
  <c r="H589" i="1"/>
  <c r="AA588" i="1"/>
  <c r="F588" i="1"/>
  <c r="H588" i="1"/>
  <c r="AA587" i="1"/>
  <c r="F587" i="1"/>
  <c r="H587" i="1"/>
  <c r="AA586" i="1"/>
  <c r="F586" i="1"/>
  <c r="H586" i="1"/>
  <c r="B586" i="1"/>
  <c r="AA585" i="1"/>
  <c r="F585" i="1"/>
  <c r="H585" i="1"/>
  <c r="B585" i="1"/>
  <c r="AA584" i="1"/>
  <c r="F584" i="1"/>
  <c r="H584" i="1"/>
  <c r="AA583" i="1"/>
  <c r="F583" i="1"/>
  <c r="H583" i="1"/>
  <c r="B583" i="1"/>
  <c r="AA582" i="1"/>
  <c r="F582" i="1"/>
  <c r="H582" i="1"/>
  <c r="AA581" i="1"/>
  <c r="F581" i="1"/>
  <c r="H581" i="1"/>
  <c r="AA580" i="1"/>
  <c r="F580" i="1"/>
  <c r="H580" i="1"/>
  <c r="AA579" i="1"/>
  <c r="F579" i="1"/>
  <c r="H579" i="1"/>
  <c r="AA578" i="1"/>
  <c r="F578" i="1"/>
  <c r="H578" i="1"/>
  <c r="B578" i="1"/>
  <c r="AA577" i="1"/>
  <c r="F577" i="1"/>
  <c r="H577" i="1"/>
  <c r="B577" i="1"/>
  <c r="AA576" i="1"/>
  <c r="F576" i="1"/>
  <c r="H576" i="1"/>
  <c r="AA575" i="1"/>
  <c r="F575" i="1"/>
  <c r="H575" i="1"/>
  <c r="B575" i="1"/>
  <c r="AA574" i="1"/>
  <c r="F574" i="1"/>
  <c r="H574" i="1"/>
  <c r="AA573" i="1"/>
  <c r="F573" i="1"/>
  <c r="H573" i="1"/>
  <c r="AA572" i="1"/>
  <c r="F572" i="1"/>
  <c r="H572" i="1"/>
  <c r="AA571" i="1"/>
  <c r="F571" i="1"/>
  <c r="H571" i="1"/>
  <c r="AA570" i="1"/>
  <c r="F570" i="1"/>
  <c r="H570" i="1"/>
  <c r="B570" i="1"/>
  <c r="AA569" i="1"/>
  <c r="F569" i="1"/>
  <c r="H569" i="1"/>
  <c r="B569" i="1"/>
  <c r="AA568" i="1"/>
  <c r="F568" i="1"/>
  <c r="H568" i="1"/>
  <c r="AA567" i="1"/>
  <c r="F567" i="1"/>
  <c r="H567" i="1"/>
  <c r="B567" i="1"/>
  <c r="AA566" i="1"/>
  <c r="F566" i="1"/>
  <c r="H566" i="1"/>
  <c r="AA565" i="1"/>
  <c r="F565" i="1"/>
  <c r="H565" i="1"/>
  <c r="AA564" i="1"/>
  <c r="F564" i="1"/>
  <c r="H564" i="1"/>
  <c r="AA563" i="1"/>
  <c r="F563" i="1"/>
  <c r="H563" i="1"/>
  <c r="AA562" i="1"/>
  <c r="F562" i="1"/>
  <c r="H562" i="1"/>
  <c r="AA561" i="1"/>
  <c r="F561" i="1"/>
  <c r="H561" i="1"/>
  <c r="B561" i="1"/>
  <c r="AA560" i="1"/>
  <c r="F560" i="1"/>
  <c r="H560" i="1"/>
  <c r="AA559" i="1"/>
  <c r="F559" i="1"/>
  <c r="H559" i="1"/>
  <c r="B559" i="1"/>
  <c r="AA558" i="1"/>
  <c r="F558" i="1"/>
  <c r="H558" i="1"/>
  <c r="AA557" i="1"/>
  <c r="F557" i="1"/>
  <c r="H557" i="1"/>
  <c r="AA556" i="1"/>
  <c r="F556" i="1"/>
  <c r="H556" i="1"/>
  <c r="AA555" i="1"/>
  <c r="F555" i="1"/>
  <c r="H555" i="1"/>
  <c r="AA554" i="1"/>
  <c r="F554" i="1"/>
  <c r="H554" i="1"/>
  <c r="B554" i="1"/>
  <c r="AA553" i="1"/>
  <c r="F553" i="1"/>
  <c r="H553" i="1"/>
  <c r="B553" i="1"/>
  <c r="AA552" i="1"/>
  <c r="F552" i="1"/>
  <c r="H552" i="1"/>
  <c r="AA551" i="1"/>
  <c r="F551" i="1"/>
  <c r="H551" i="1"/>
  <c r="AA550" i="1"/>
  <c r="F550" i="1"/>
  <c r="H550" i="1"/>
  <c r="AA549" i="1"/>
  <c r="F549" i="1"/>
  <c r="H549" i="1"/>
  <c r="AA548" i="1"/>
  <c r="F548" i="1"/>
  <c r="H548" i="1"/>
  <c r="AA547" i="1"/>
  <c r="F547" i="1"/>
  <c r="H547" i="1"/>
  <c r="AA546" i="1"/>
  <c r="F546" i="1"/>
  <c r="H546" i="1"/>
  <c r="B546" i="1"/>
  <c r="AA545" i="1"/>
  <c r="F545" i="1"/>
  <c r="H545" i="1"/>
  <c r="AA544" i="1"/>
  <c r="F544" i="1"/>
  <c r="H544" i="1"/>
  <c r="AA543" i="1"/>
  <c r="F543" i="1"/>
  <c r="H543" i="1"/>
  <c r="B543" i="1"/>
  <c r="AA542" i="1"/>
  <c r="F542" i="1"/>
  <c r="H542" i="1"/>
  <c r="AA541" i="1"/>
  <c r="F541" i="1"/>
  <c r="H541" i="1"/>
  <c r="AA540" i="1"/>
  <c r="F540" i="1"/>
  <c r="H540" i="1"/>
  <c r="AA539" i="1"/>
  <c r="F539" i="1"/>
  <c r="H539" i="1"/>
  <c r="AA538" i="1"/>
  <c r="F538" i="1"/>
  <c r="H538" i="1"/>
  <c r="B538" i="1"/>
  <c r="AA537" i="1"/>
  <c r="F537" i="1"/>
  <c r="H537" i="1"/>
  <c r="B537" i="1"/>
  <c r="AA536" i="1"/>
  <c r="F536" i="1"/>
  <c r="H536" i="1"/>
  <c r="AA535" i="1"/>
  <c r="F535" i="1"/>
  <c r="H535" i="1"/>
  <c r="B535" i="1"/>
  <c r="AA534" i="1"/>
  <c r="F534" i="1"/>
  <c r="H534" i="1"/>
  <c r="AA533" i="1"/>
  <c r="F533" i="1"/>
  <c r="H533" i="1"/>
  <c r="AA532" i="1"/>
  <c r="F532" i="1"/>
  <c r="H532" i="1"/>
  <c r="AA531" i="1"/>
  <c r="F531" i="1"/>
  <c r="H531" i="1"/>
  <c r="AA530" i="1"/>
  <c r="F530" i="1"/>
  <c r="H530" i="1"/>
  <c r="B530" i="1"/>
  <c r="AA529" i="1"/>
  <c r="F529" i="1"/>
  <c r="H529" i="1"/>
  <c r="B529" i="1"/>
  <c r="AA528" i="1"/>
  <c r="F528" i="1"/>
  <c r="H528" i="1"/>
  <c r="AA527" i="1"/>
  <c r="F527" i="1"/>
  <c r="H527" i="1"/>
  <c r="B527" i="1"/>
  <c r="AA526" i="1"/>
  <c r="F526" i="1"/>
  <c r="H526" i="1"/>
  <c r="AA525" i="1"/>
  <c r="F525" i="1"/>
  <c r="H525" i="1"/>
  <c r="AA524" i="1"/>
  <c r="F524" i="1"/>
  <c r="H524" i="1"/>
  <c r="AA523" i="1"/>
  <c r="F523" i="1"/>
  <c r="H523" i="1"/>
  <c r="AA522" i="1"/>
  <c r="F522" i="1"/>
  <c r="H522" i="1"/>
  <c r="B522" i="1"/>
  <c r="AA521" i="1"/>
  <c r="F521" i="1"/>
  <c r="H521" i="1"/>
  <c r="B521" i="1"/>
  <c r="AA520" i="1"/>
  <c r="F520" i="1"/>
  <c r="H520" i="1"/>
  <c r="AA519" i="1"/>
  <c r="F519" i="1"/>
  <c r="H519" i="1"/>
  <c r="B519" i="1"/>
  <c r="AA518" i="1"/>
  <c r="F518" i="1"/>
  <c r="H518" i="1"/>
  <c r="AA517" i="1"/>
  <c r="F517" i="1"/>
  <c r="H517" i="1"/>
  <c r="AA516" i="1"/>
  <c r="F516" i="1"/>
  <c r="H516" i="1"/>
  <c r="AA515" i="1"/>
  <c r="F515" i="1"/>
  <c r="H515" i="1"/>
  <c r="AA514" i="1"/>
  <c r="F514" i="1"/>
  <c r="H514" i="1"/>
  <c r="AA513" i="1"/>
  <c r="F513" i="1"/>
  <c r="H513" i="1"/>
  <c r="B513" i="1"/>
  <c r="AA512" i="1"/>
  <c r="F512" i="1"/>
  <c r="H512" i="1"/>
  <c r="AA511" i="1"/>
  <c r="F511" i="1"/>
  <c r="H511" i="1"/>
  <c r="B511" i="1"/>
  <c r="AA510" i="1"/>
  <c r="F510" i="1"/>
  <c r="H510" i="1"/>
  <c r="AA509" i="1"/>
  <c r="F509" i="1"/>
  <c r="H509" i="1"/>
  <c r="AA508" i="1"/>
  <c r="F508" i="1"/>
  <c r="H508" i="1"/>
  <c r="AA507" i="1"/>
  <c r="F507" i="1"/>
  <c r="H507" i="1"/>
  <c r="AA506" i="1"/>
  <c r="F506" i="1"/>
  <c r="H506" i="1"/>
  <c r="B506" i="1"/>
  <c r="AA505" i="1"/>
  <c r="F505" i="1"/>
  <c r="H505" i="1"/>
  <c r="AA504" i="1"/>
  <c r="F504" i="1"/>
  <c r="H504" i="1"/>
  <c r="AA503" i="1"/>
  <c r="F503" i="1"/>
  <c r="H503" i="1"/>
  <c r="AA502" i="1"/>
  <c r="F502" i="1"/>
  <c r="H502" i="1"/>
  <c r="AA501" i="1"/>
  <c r="F501" i="1"/>
  <c r="H501" i="1"/>
  <c r="AA500" i="1"/>
  <c r="F500" i="1"/>
  <c r="H500" i="1"/>
  <c r="AA499" i="1"/>
  <c r="F499" i="1"/>
  <c r="H499" i="1"/>
  <c r="AA498" i="1"/>
  <c r="F498" i="1"/>
  <c r="H498" i="1"/>
  <c r="B498" i="1"/>
  <c r="AA497" i="1"/>
  <c r="F497" i="1"/>
  <c r="H497" i="1"/>
  <c r="B497" i="1"/>
  <c r="AA496" i="1"/>
  <c r="F496" i="1"/>
  <c r="H496" i="1"/>
  <c r="AA495" i="1"/>
  <c r="F495" i="1"/>
  <c r="H495" i="1"/>
  <c r="B495" i="1"/>
  <c r="AA494" i="1"/>
  <c r="F494" i="1"/>
  <c r="H494" i="1"/>
  <c r="AA493" i="1"/>
  <c r="F493" i="1"/>
  <c r="H493" i="1"/>
  <c r="AA492" i="1"/>
  <c r="F492" i="1"/>
  <c r="H492" i="1"/>
  <c r="AA491" i="1"/>
  <c r="F491" i="1"/>
  <c r="H491" i="1"/>
  <c r="AA490" i="1"/>
  <c r="F490" i="1"/>
  <c r="H490" i="1"/>
  <c r="B490" i="1"/>
  <c r="AA489" i="1"/>
  <c r="F489" i="1"/>
  <c r="H489" i="1"/>
  <c r="B489" i="1"/>
  <c r="AA488" i="1"/>
  <c r="F488" i="1"/>
  <c r="H488" i="1"/>
  <c r="AA487" i="1"/>
  <c r="F487" i="1"/>
  <c r="H487" i="1"/>
  <c r="B487" i="1"/>
  <c r="AA486" i="1"/>
  <c r="F486" i="1"/>
  <c r="H486" i="1"/>
  <c r="AA485" i="1"/>
  <c r="F485" i="1"/>
  <c r="H485" i="1"/>
  <c r="AA484" i="1"/>
  <c r="F484" i="1"/>
  <c r="H484" i="1"/>
  <c r="AA483" i="1"/>
  <c r="F483" i="1"/>
  <c r="H483" i="1"/>
  <c r="AA482" i="1"/>
  <c r="F482" i="1"/>
  <c r="H482" i="1"/>
  <c r="B482" i="1"/>
  <c r="AA481" i="1"/>
  <c r="F481" i="1"/>
  <c r="H481" i="1"/>
  <c r="B481" i="1"/>
  <c r="AA480" i="1"/>
  <c r="F480" i="1"/>
  <c r="H480" i="1"/>
  <c r="AA479" i="1"/>
  <c r="F479" i="1"/>
  <c r="H479" i="1"/>
  <c r="B479" i="1"/>
  <c r="AA478" i="1"/>
  <c r="F478" i="1"/>
  <c r="H478" i="1"/>
  <c r="AA477" i="1"/>
  <c r="F477" i="1"/>
  <c r="H477" i="1"/>
  <c r="AA476" i="1"/>
  <c r="F476" i="1"/>
  <c r="H476" i="1"/>
  <c r="AA475" i="1"/>
  <c r="F475" i="1"/>
  <c r="H475" i="1"/>
  <c r="AA474" i="1"/>
  <c r="F474" i="1"/>
  <c r="H474" i="1"/>
  <c r="B474" i="1"/>
  <c r="AA473" i="1"/>
  <c r="F473" i="1"/>
  <c r="H473" i="1"/>
  <c r="B473" i="1"/>
  <c r="AA472" i="1"/>
  <c r="F472" i="1"/>
  <c r="H472" i="1"/>
  <c r="AA471" i="1"/>
  <c r="F471" i="1"/>
  <c r="H471" i="1"/>
  <c r="B471" i="1"/>
  <c r="AA470" i="1"/>
  <c r="F470" i="1"/>
  <c r="H470" i="1"/>
  <c r="AA469" i="1"/>
  <c r="F469" i="1"/>
  <c r="H469" i="1"/>
  <c r="AA468" i="1"/>
  <c r="F468" i="1"/>
  <c r="H468" i="1"/>
  <c r="AA467" i="1"/>
  <c r="F467" i="1"/>
  <c r="H467" i="1"/>
  <c r="AA466" i="1"/>
  <c r="F466" i="1"/>
  <c r="H466" i="1"/>
  <c r="B466" i="1"/>
  <c r="AA465" i="1"/>
  <c r="F465" i="1"/>
  <c r="H465" i="1"/>
  <c r="B465" i="1"/>
  <c r="AA464" i="1"/>
  <c r="F464" i="1"/>
  <c r="H464" i="1"/>
  <c r="AA463" i="1"/>
  <c r="F463" i="1"/>
  <c r="H463" i="1"/>
  <c r="AA462" i="1"/>
  <c r="F462" i="1"/>
  <c r="H462" i="1"/>
  <c r="AA461" i="1"/>
  <c r="F461" i="1"/>
  <c r="H461" i="1"/>
  <c r="AA460" i="1"/>
  <c r="F460" i="1"/>
  <c r="H460" i="1"/>
  <c r="AA459" i="1"/>
  <c r="F459" i="1"/>
  <c r="H459" i="1"/>
  <c r="AA458" i="1"/>
  <c r="F458" i="1"/>
  <c r="H458" i="1"/>
  <c r="B458" i="1"/>
  <c r="AA457" i="1"/>
  <c r="F457" i="1"/>
  <c r="H457" i="1"/>
  <c r="B457" i="1"/>
  <c r="AA456" i="1"/>
  <c r="F456" i="1"/>
  <c r="H456" i="1"/>
  <c r="AA455" i="1"/>
  <c r="F455" i="1"/>
  <c r="H455" i="1"/>
  <c r="B455" i="1"/>
  <c r="AA454" i="1"/>
  <c r="F454" i="1"/>
  <c r="H454" i="1"/>
  <c r="AA453" i="1"/>
  <c r="F453" i="1"/>
  <c r="H453" i="1"/>
  <c r="AA452" i="1"/>
  <c r="F452" i="1"/>
  <c r="H452" i="1"/>
  <c r="AA451" i="1"/>
  <c r="F451" i="1"/>
  <c r="H451" i="1"/>
  <c r="AA450" i="1"/>
  <c r="F450" i="1"/>
  <c r="H450" i="1"/>
  <c r="B450" i="1"/>
  <c r="AA449" i="1"/>
  <c r="F449" i="1"/>
  <c r="H449" i="1"/>
  <c r="B449" i="1"/>
  <c r="AA448" i="1"/>
  <c r="F448" i="1"/>
  <c r="H448" i="1"/>
  <c r="AA447" i="1"/>
  <c r="AA446" i="1"/>
  <c r="F446" i="1"/>
  <c r="H446" i="1"/>
  <c r="AA445" i="1"/>
  <c r="F445" i="1"/>
  <c r="H445" i="1"/>
  <c r="AA444" i="1"/>
  <c r="F444" i="1"/>
  <c r="H444" i="1"/>
  <c r="AA443" i="1"/>
  <c r="F443" i="1"/>
  <c r="H443" i="1"/>
  <c r="AA442" i="1"/>
  <c r="F442" i="1"/>
  <c r="H442" i="1"/>
  <c r="AA441" i="1"/>
  <c r="F441" i="1"/>
  <c r="H441" i="1"/>
  <c r="AA440" i="1"/>
  <c r="F440" i="1"/>
  <c r="H440" i="1"/>
  <c r="AA439" i="1"/>
  <c r="F439" i="1"/>
  <c r="H439" i="1"/>
  <c r="B439" i="1"/>
  <c r="AA438" i="1"/>
  <c r="F438" i="1"/>
  <c r="H438" i="1"/>
  <c r="AA437" i="1"/>
  <c r="F437" i="1"/>
  <c r="H437" i="1"/>
  <c r="AA436" i="1"/>
  <c r="F436" i="1"/>
  <c r="H436" i="1"/>
  <c r="AA435" i="1"/>
  <c r="F435" i="1"/>
  <c r="H435" i="1"/>
  <c r="AA434" i="1"/>
  <c r="F434" i="1"/>
  <c r="H434" i="1"/>
  <c r="B434" i="1"/>
  <c r="AA433" i="1"/>
  <c r="F433" i="1"/>
  <c r="H433" i="1"/>
  <c r="B433" i="1"/>
  <c r="AA432" i="1"/>
  <c r="F432" i="1"/>
  <c r="H432" i="1"/>
  <c r="AA431" i="1"/>
  <c r="F431" i="1"/>
  <c r="H431" i="1"/>
  <c r="B431" i="1"/>
  <c r="AA430" i="1"/>
  <c r="F430" i="1"/>
  <c r="H430" i="1"/>
  <c r="AA429" i="1"/>
  <c r="F429" i="1"/>
  <c r="H429" i="1"/>
  <c r="AA428" i="1"/>
  <c r="F428" i="1"/>
  <c r="H428" i="1"/>
  <c r="AA427" i="1"/>
  <c r="F427" i="1"/>
  <c r="H427" i="1"/>
  <c r="AA426" i="1"/>
  <c r="F426" i="1"/>
  <c r="H426" i="1"/>
  <c r="B426" i="1"/>
  <c r="AA425" i="1"/>
  <c r="F425" i="1"/>
  <c r="H425" i="1"/>
  <c r="AA424" i="1"/>
  <c r="F424" i="1"/>
  <c r="H424" i="1"/>
  <c r="AA423" i="1"/>
  <c r="F423" i="1"/>
  <c r="H423" i="1"/>
  <c r="AA422" i="1"/>
  <c r="F422" i="1"/>
  <c r="H422" i="1"/>
  <c r="AA421" i="1"/>
  <c r="F421" i="1"/>
  <c r="H421" i="1"/>
  <c r="AA420" i="1"/>
  <c r="F420" i="1"/>
  <c r="H420" i="1"/>
  <c r="AA419" i="1"/>
  <c r="F419" i="1"/>
  <c r="H419" i="1"/>
  <c r="AA418" i="1"/>
  <c r="F418" i="1"/>
  <c r="H418" i="1"/>
  <c r="B418" i="1"/>
  <c r="AA417" i="1"/>
  <c r="F417" i="1"/>
  <c r="H417" i="1"/>
  <c r="B417" i="1"/>
  <c r="AA416" i="1"/>
  <c r="F416" i="1"/>
  <c r="H416" i="1"/>
  <c r="AA415" i="1"/>
  <c r="F415" i="1"/>
  <c r="H415" i="1"/>
  <c r="B415" i="1"/>
  <c r="AA414" i="1"/>
  <c r="F414" i="1"/>
  <c r="H414" i="1"/>
  <c r="AA413" i="1"/>
  <c r="F413" i="1"/>
  <c r="H413" i="1"/>
  <c r="B413" i="1"/>
  <c r="AA412" i="1"/>
  <c r="F412" i="1"/>
  <c r="H412" i="1"/>
  <c r="AA411" i="1"/>
  <c r="F411" i="1"/>
  <c r="H411" i="1"/>
  <c r="AA410" i="1"/>
  <c r="F410" i="1"/>
  <c r="H410" i="1"/>
  <c r="B410" i="1"/>
  <c r="AA409" i="1"/>
  <c r="F409" i="1"/>
  <c r="H409" i="1"/>
  <c r="AA408" i="1"/>
  <c r="F408" i="1"/>
  <c r="H408" i="1"/>
  <c r="AA407" i="1"/>
  <c r="F407" i="1"/>
  <c r="H407" i="1"/>
  <c r="B407" i="1"/>
  <c r="AA406" i="1"/>
  <c r="F406" i="1"/>
  <c r="H406" i="1"/>
  <c r="AA405" i="1"/>
  <c r="F405" i="1"/>
  <c r="H405" i="1"/>
  <c r="B405" i="1"/>
  <c r="AA404" i="1"/>
  <c r="F404" i="1"/>
  <c r="H404" i="1"/>
  <c r="AA403" i="1"/>
  <c r="F403" i="1"/>
  <c r="H403" i="1"/>
  <c r="AA402" i="1"/>
  <c r="F402" i="1"/>
  <c r="H402" i="1"/>
  <c r="B402" i="1"/>
  <c r="AA401" i="1"/>
  <c r="F401" i="1"/>
  <c r="H401" i="1"/>
  <c r="AA400" i="1"/>
  <c r="F400" i="1"/>
  <c r="H400" i="1"/>
  <c r="AA399" i="1"/>
  <c r="F399" i="1"/>
  <c r="H399" i="1"/>
  <c r="B399" i="1"/>
  <c r="AA398" i="1"/>
  <c r="F398" i="1"/>
  <c r="H398" i="1"/>
  <c r="AA397" i="1"/>
  <c r="F397" i="1"/>
  <c r="H397" i="1"/>
  <c r="AA396" i="1"/>
  <c r="F396" i="1"/>
  <c r="H396" i="1"/>
  <c r="AA395" i="1"/>
  <c r="F395" i="1"/>
  <c r="H395" i="1"/>
  <c r="AA394" i="1"/>
  <c r="F394" i="1"/>
  <c r="H394" i="1"/>
  <c r="B394" i="1"/>
  <c r="AA393" i="1"/>
  <c r="F393" i="1"/>
  <c r="H393" i="1"/>
  <c r="B393" i="1"/>
  <c r="AA392" i="1"/>
  <c r="F392" i="1"/>
  <c r="H392" i="1"/>
  <c r="AA391" i="1"/>
  <c r="F391" i="1"/>
  <c r="H391" i="1"/>
  <c r="AA390" i="1"/>
  <c r="F390" i="1"/>
  <c r="H390" i="1"/>
  <c r="AA389" i="1"/>
  <c r="F389" i="1"/>
  <c r="H389" i="1"/>
  <c r="B389" i="1"/>
  <c r="AA388" i="1"/>
  <c r="F388" i="1"/>
  <c r="H388" i="1"/>
  <c r="AA387" i="1"/>
  <c r="F387" i="1"/>
  <c r="H387" i="1"/>
  <c r="AA386" i="1"/>
  <c r="F386" i="1"/>
  <c r="H386" i="1"/>
  <c r="AA385" i="1"/>
  <c r="F385" i="1"/>
  <c r="H385" i="1"/>
  <c r="B385" i="1"/>
  <c r="AA384" i="1"/>
  <c r="F384" i="1"/>
  <c r="H384" i="1"/>
  <c r="AA383" i="1"/>
  <c r="F383" i="1"/>
  <c r="H383" i="1"/>
  <c r="AA382" i="1"/>
  <c r="F382" i="1"/>
  <c r="H382" i="1"/>
  <c r="AA381" i="1"/>
  <c r="F381" i="1"/>
  <c r="H381" i="1"/>
  <c r="AA380" i="1"/>
  <c r="F380" i="1"/>
  <c r="H380" i="1"/>
  <c r="AA379" i="1"/>
  <c r="F379" i="1"/>
  <c r="H379" i="1"/>
  <c r="AA378" i="1"/>
  <c r="F378" i="1"/>
  <c r="H378" i="1"/>
  <c r="B378" i="1"/>
  <c r="AA377" i="1"/>
  <c r="F377" i="1"/>
  <c r="H377" i="1"/>
  <c r="B377" i="1"/>
  <c r="AA376" i="1"/>
  <c r="F376" i="1"/>
  <c r="H376" i="1"/>
  <c r="AA375" i="1"/>
  <c r="F375" i="1"/>
  <c r="H375" i="1"/>
  <c r="B375" i="1"/>
  <c r="AA374" i="1"/>
  <c r="F374" i="1"/>
  <c r="H374" i="1"/>
  <c r="AA373" i="1"/>
  <c r="F373" i="1"/>
  <c r="H373" i="1"/>
  <c r="B373" i="1"/>
  <c r="AA372" i="1"/>
  <c r="F372" i="1"/>
  <c r="H372" i="1"/>
  <c r="AA371" i="1"/>
  <c r="F371" i="1"/>
  <c r="H371" i="1"/>
  <c r="AA370" i="1"/>
  <c r="F370" i="1"/>
  <c r="H370" i="1"/>
  <c r="B370" i="1"/>
  <c r="AA369" i="1"/>
  <c r="F369" i="1"/>
  <c r="H369" i="1"/>
  <c r="AA368" i="1"/>
  <c r="F368" i="1"/>
  <c r="H368" i="1"/>
  <c r="AA367" i="1"/>
  <c r="F367" i="1"/>
  <c r="H367" i="1"/>
  <c r="B367" i="1"/>
  <c r="AA366" i="1"/>
  <c r="F366" i="1"/>
  <c r="H366" i="1"/>
  <c r="AA365" i="1"/>
  <c r="F365" i="1"/>
  <c r="H365" i="1"/>
  <c r="B365" i="1"/>
  <c r="AA364" i="1"/>
  <c r="F364" i="1"/>
  <c r="H364" i="1"/>
  <c r="AA363" i="1"/>
  <c r="F363" i="1"/>
  <c r="H363" i="1"/>
  <c r="AA362" i="1"/>
  <c r="F362" i="1"/>
  <c r="H362" i="1"/>
  <c r="B362" i="1"/>
  <c r="AA361" i="1"/>
  <c r="F361" i="1"/>
  <c r="H361" i="1"/>
  <c r="B361" i="1"/>
  <c r="AA360" i="1"/>
  <c r="F360" i="1"/>
  <c r="H360" i="1"/>
  <c r="AA359" i="1"/>
  <c r="F359" i="1"/>
  <c r="H359" i="1"/>
  <c r="B359" i="1"/>
  <c r="AA358" i="1"/>
  <c r="F358" i="1"/>
  <c r="H358" i="1"/>
  <c r="AA357" i="1"/>
  <c r="AA356" i="1"/>
  <c r="F356" i="1"/>
  <c r="H356" i="1"/>
  <c r="AA355" i="1"/>
  <c r="F355" i="1"/>
  <c r="H355" i="1"/>
  <c r="AA354" i="1"/>
  <c r="F354" i="1"/>
  <c r="H354" i="1"/>
  <c r="B354" i="1"/>
  <c r="AA353" i="1"/>
  <c r="F353" i="1"/>
  <c r="H353" i="1"/>
  <c r="AA352" i="1"/>
  <c r="F352" i="1"/>
  <c r="H352" i="1"/>
  <c r="AA351" i="1"/>
  <c r="F351" i="1"/>
  <c r="H351" i="1"/>
  <c r="AA350" i="1"/>
  <c r="F350" i="1"/>
  <c r="H350" i="1"/>
  <c r="AA349" i="1"/>
  <c r="F349" i="1"/>
  <c r="H349" i="1"/>
  <c r="AA348" i="1"/>
  <c r="F348" i="1"/>
  <c r="H348" i="1"/>
  <c r="AA347" i="1"/>
  <c r="F347" i="1"/>
  <c r="H347" i="1"/>
  <c r="AA346" i="1"/>
  <c r="F346" i="1"/>
  <c r="H346" i="1"/>
  <c r="B346" i="1"/>
  <c r="AA345" i="1"/>
  <c r="F345" i="1"/>
  <c r="H345" i="1"/>
  <c r="B345" i="1"/>
  <c r="AA344" i="1"/>
  <c r="F344" i="1"/>
  <c r="H344" i="1"/>
  <c r="AA343" i="1"/>
  <c r="F343" i="1"/>
  <c r="H343" i="1"/>
  <c r="B343" i="1"/>
  <c r="AA342" i="1"/>
  <c r="F342" i="1"/>
  <c r="H342" i="1"/>
  <c r="AA341" i="1"/>
  <c r="F341" i="1"/>
  <c r="H341" i="1"/>
  <c r="AA340" i="1"/>
  <c r="F340" i="1"/>
  <c r="H340" i="1"/>
  <c r="AA339" i="1"/>
  <c r="F339" i="1"/>
  <c r="H339" i="1"/>
  <c r="AA338" i="1"/>
  <c r="F338" i="1"/>
  <c r="H338" i="1"/>
  <c r="B338" i="1"/>
  <c r="AA337" i="1"/>
  <c r="F337" i="1"/>
  <c r="H337" i="1"/>
  <c r="B337" i="1"/>
  <c r="AA336" i="1"/>
  <c r="F336" i="1"/>
  <c r="H336" i="1"/>
  <c r="AA335" i="1"/>
  <c r="F335" i="1"/>
  <c r="H335" i="1"/>
  <c r="B335" i="1"/>
  <c r="AA334" i="1"/>
  <c r="F334" i="1"/>
  <c r="H334" i="1"/>
  <c r="AA333" i="1"/>
  <c r="F333" i="1"/>
  <c r="H333" i="1"/>
  <c r="B333" i="1"/>
  <c r="AA332" i="1"/>
  <c r="F332" i="1"/>
  <c r="H332" i="1"/>
  <c r="AA331" i="1"/>
  <c r="F331" i="1"/>
  <c r="H331" i="1"/>
  <c r="AA330" i="1"/>
  <c r="F330" i="1"/>
  <c r="H330" i="1"/>
  <c r="AA329" i="1"/>
  <c r="F329" i="1"/>
  <c r="H329" i="1"/>
  <c r="AA328" i="1"/>
  <c r="F328" i="1"/>
  <c r="H328" i="1"/>
  <c r="AA327" i="1"/>
  <c r="F327" i="1"/>
  <c r="H327" i="1"/>
  <c r="AA326" i="1"/>
  <c r="F326" i="1"/>
  <c r="H326" i="1"/>
  <c r="AA325" i="1"/>
  <c r="F325" i="1"/>
  <c r="H325" i="1"/>
  <c r="AA324" i="1"/>
  <c r="F324" i="1"/>
  <c r="H324" i="1"/>
  <c r="AA323" i="1"/>
  <c r="F323" i="1"/>
  <c r="H323" i="1"/>
  <c r="AA322" i="1"/>
  <c r="F322" i="1"/>
  <c r="H322" i="1"/>
  <c r="AA321" i="1"/>
  <c r="F321" i="1"/>
  <c r="H321" i="1"/>
  <c r="AA320" i="1"/>
  <c r="F320" i="1"/>
  <c r="H320" i="1"/>
  <c r="AA319" i="1"/>
  <c r="F319" i="1"/>
  <c r="H319" i="1"/>
  <c r="AA318" i="1"/>
  <c r="F318" i="1"/>
  <c r="H318" i="1"/>
  <c r="AA317" i="1"/>
  <c r="F317" i="1"/>
  <c r="H317" i="1"/>
  <c r="AA316" i="1"/>
  <c r="F316" i="1"/>
  <c r="H316" i="1"/>
  <c r="AA315" i="1"/>
  <c r="F315" i="1"/>
  <c r="H315" i="1"/>
  <c r="AA314" i="1"/>
  <c r="F314" i="1"/>
  <c r="H314" i="1"/>
  <c r="AA313" i="1"/>
  <c r="F313" i="1"/>
  <c r="H313" i="1"/>
  <c r="AA312" i="1"/>
  <c r="F312" i="1"/>
  <c r="H312" i="1"/>
  <c r="AA311" i="1"/>
  <c r="F311" i="1"/>
  <c r="H311" i="1"/>
  <c r="A311" i="1"/>
  <c r="B311" i="1"/>
  <c r="AA310" i="1"/>
  <c r="F310" i="1"/>
  <c r="H310" i="1"/>
  <c r="AA309" i="1"/>
  <c r="F309" i="1"/>
  <c r="H309" i="1"/>
  <c r="AA308" i="1"/>
  <c r="F308" i="1"/>
  <c r="H308" i="1"/>
  <c r="AA307" i="1"/>
  <c r="F307" i="1"/>
  <c r="H307" i="1"/>
  <c r="AA306" i="1"/>
  <c r="F306" i="1"/>
  <c r="H306" i="1"/>
  <c r="AA305" i="1"/>
  <c r="F305" i="1"/>
  <c r="H305" i="1"/>
  <c r="AA304" i="1"/>
  <c r="F304" i="1"/>
  <c r="H304" i="1"/>
  <c r="AA303" i="1"/>
  <c r="F303" i="1"/>
  <c r="H303" i="1"/>
  <c r="AA302" i="1"/>
  <c r="F302" i="1"/>
  <c r="H302" i="1"/>
  <c r="AA301" i="1"/>
  <c r="F301" i="1"/>
  <c r="H301" i="1"/>
  <c r="AA300" i="1"/>
  <c r="F300" i="1"/>
  <c r="H300" i="1"/>
  <c r="AA299" i="1"/>
  <c r="F299" i="1"/>
  <c r="H299" i="1"/>
  <c r="AA298" i="1"/>
  <c r="F298" i="1"/>
  <c r="H298" i="1"/>
  <c r="AA297" i="1"/>
  <c r="F297" i="1"/>
  <c r="H297" i="1"/>
  <c r="AA296" i="1"/>
  <c r="F296" i="1"/>
  <c r="H296" i="1"/>
  <c r="AA295" i="1"/>
  <c r="F295" i="1"/>
  <c r="H295" i="1"/>
  <c r="AA294" i="1"/>
  <c r="F294" i="1"/>
  <c r="H294" i="1"/>
  <c r="AA293" i="1"/>
  <c r="F293" i="1"/>
  <c r="H293" i="1"/>
  <c r="AA292" i="1"/>
  <c r="F292" i="1"/>
  <c r="H292" i="1"/>
  <c r="AA291" i="1"/>
  <c r="F291" i="1"/>
  <c r="H291" i="1"/>
  <c r="AA290" i="1"/>
  <c r="F290" i="1"/>
  <c r="H290" i="1"/>
  <c r="AA289" i="1"/>
  <c r="F289" i="1"/>
  <c r="H289" i="1"/>
  <c r="AA288" i="1"/>
  <c r="F288" i="1"/>
  <c r="H288" i="1"/>
  <c r="AA287" i="1"/>
  <c r="F287" i="1"/>
  <c r="H287" i="1"/>
  <c r="A287" i="1"/>
  <c r="B287" i="1"/>
  <c r="AA286" i="1"/>
  <c r="F286" i="1"/>
  <c r="H286" i="1"/>
  <c r="AA285" i="1"/>
  <c r="F285" i="1"/>
  <c r="H285" i="1"/>
  <c r="AA284" i="1"/>
  <c r="F284" i="1"/>
  <c r="H284" i="1"/>
  <c r="AA283" i="1"/>
  <c r="F283" i="1"/>
  <c r="H283" i="1"/>
  <c r="AA282" i="1"/>
  <c r="F282" i="1"/>
  <c r="H282" i="1"/>
  <c r="AA281" i="1"/>
  <c r="F281" i="1"/>
  <c r="H281" i="1"/>
  <c r="AA280" i="1"/>
  <c r="F280" i="1"/>
  <c r="H280" i="1"/>
  <c r="AA279" i="1"/>
  <c r="F279" i="1"/>
  <c r="H279" i="1"/>
  <c r="AA278" i="1"/>
  <c r="F278" i="1"/>
  <c r="H278" i="1"/>
  <c r="AA277" i="1"/>
  <c r="F277" i="1"/>
  <c r="H277" i="1"/>
  <c r="AA276" i="1"/>
  <c r="F276" i="1"/>
  <c r="H276" i="1"/>
  <c r="AA275" i="1"/>
  <c r="F275" i="1"/>
  <c r="H275" i="1"/>
  <c r="AA274" i="1"/>
  <c r="F274" i="1"/>
  <c r="H274" i="1"/>
  <c r="AA273" i="1"/>
  <c r="F273" i="1"/>
  <c r="H273" i="1"/>
  <c r="AA272" i="1"/>
  <c r="F272" i="1"/>
  <c r="H272" i="1"/>
  <c r="AA271" i="1"/>
  <c r="F271" i="1"/>
  <c r="H271" i="1"/>
  <c r="AA270" i="1"/>
  <c r="F270" i="1"/>
  <c r="H270" i="1"/>
  <c r="AA269" i="1"/>
  <c r="F269" i="1"/>
  <c r="H269" i="1"/>
  <c r="AA268" i="1"/>
  <c r="F268" i="1"/>
  <c r="H268" i="1"/>
  <c r="AA267" i="1"/>
  <c r="F267" i="1"/>
  <c r="H267" i="1"/>
  <c r="AA266" i="1"/>
  <c r="F266" i="1"/>
  <c r="H266" i="1"/>
  <c r="AA265" i="1"/>
  <c r="F265" i="1"/>
  <c r="H265" i="1"/>
  <c r="AA264" i="1"/>
  <c r="F264" i="1"/>
  <c r="H264" i="1"/>
  <c r="AA263" i="1"/>
  <c r="F263" i="1"/>
  <c r="H263" i="1"/>
  <c r="AA262" i="1"/>
  <c r="F262" i="1"/>
  <c r="H262" i="1"/>
  <c r="AA261" i="1"/>
  <c r="F261" i="1"/>
  <c r="H261" i="1"/>
  <c r="AA260" i="1"/>
  <c r="AA259" i="1"/>
  <c r="F259" i="1"/>
  <c r="H259" i="1"/>
  <c r="AA258" i="1"/>
  <c r="F258" i="1"/>
  <c r="H258" i="1"/>
  <c r="AA257" i="1"/>
  <c r="F257" i="1"/>
  <c r="H257" i="1"/>
  <c r="AA256" i="1"/>
  <c r="F256" i="1"/>
  <c r="H256" i="1"/>
  <c r="AA255" i="1"/>
  <c r="F255" i="1"/>
  <c r="H255" i="1"/>
  <c r="AA254" i="1"/>
  <c r="F254" i="1"/>
  <c r="H254" i="1"/>
  <c r="AA253" i="1"/>
  <c r="F253" i="1"/>
  <c r="H253" i="1"/>
  <c r="AA252" i="1"/>
  <c r="AA251" i="1"/>
  <c r="F251" i="1"/>
  <c r="H251" i="1"/>
  <c r="AA250" i="1"/>
  <c r="F250" i="1"/>
  <c r="H250" i="1"/>
  <c r="AA249" i="1"/>
  <c r="F249" i="1"/>
  <c r="H249" i="1"/>
  <c r="AA248" i="1"/>
  <c r="F248" i="1"/>
  <c r="H248" i="1"/>
  <c r="AA247" i="1"/>
  <c r="F247" i="1"/>
  <c r="H247" i="1"/>
  <c r="AA246" i="1"/>
  <c r="F246" i="1"/>
  <c r="H246" i="1"/>
  <c r="AA245" i="1"/>
  <c r="F245" i="1"/>
  <c r="H245" i="1"/>
  <c r="AA244" i="1"/>
  <c r="F244" i="1"/>
  <c r="H244" i="1"/>
  <c r="AA243" i="1"/>
  <c r="F243" i="1"/>
  <c r="H243" i="1"/>
  <c r="AA242" i="1"/>
  <c r="F242" i="1"/>
  <c r="H242" i="1"/>
  <c r="AA241" i="1"/>
  <c r="F241" i="1"/>
  <c r="H241" i="1"/>
  <c r="AA240" i="1"/>
  <c r="F240" i="1"/>
  <c r="H240" i="1"/>
  <c r="AA239" i="1"/>
  <c r="F239" i="1"/>
  <c r="H239" i="1"/>
  <c r="AA238" i="1"/>
  <c r="F238" i="1"/>
  <c r="H238" i="1"/>
  <c r="AA237" i="1"/>
  <c r="F237" i="1"/>
  <c r="H237" i="1"/>
  <c r="AA236" i="1"/>
  <c r="F236" i="1"/>
  <c r="H236" i="1"/>
  <c r="AA235" i="1"/>
  <c r="F235" i="1"/>
  <c r="H235" i="1"/>
  <c r="AA234" i="1"/>
  <c r="F234" i="1"/>
  <c r="H234" i="1"/>
  <c r="AA233" i="1"/>
  <c r="F233" i="1"/>
  <c r="H233" i="1"/>
  <c r="AA232" i="1"/>
  <c r="F232" i="1"/>
  <c r="H232" i="1"/>
  <c r="AA231" i="1"/>
  <c r="F231" i="1"/>
  <c r="H231" i="1"/>
  <c r="AA230" i="1"/>
  <c r="F230" i="1"/>
  <c r="H230" i="1"/>
  <c r="AA229" i="1"/>
  <c r="F229" i="1"/>
  <c r="H229" i="1"/>
  <c r="AA228" i="1"/>
  <c r="AA227" i="1"/>
  <c r="F227" i="1"/>
  <c r="H227" i="1"/>
  <c r="AA226" i="1"/>
  <c r="F226" i="1"/>
  <c r="H226" i="1"/>
  <c r="AA225" i="1"/>
  <c r="F225" i="1"/>
  <c r="H225" i="1"/>
  <c r="AA224" i="1"/>
  <c r="F224" i="1"/>
  <c r="H224" i="1"/>
  <c r="AA223" i="1"/>
  <c r="F223" i="1"/>
  <c r="H223" i="1"/>
  <c r="AA222" i="1"/>
  <c r="F222" i="1"/>
  <c r="H222" i="1"/>
  <c r="AA221" i="1"/>
  <c r="F221" i="1"/>
  <c r="H221" i="1"/>
  <c r="AA220" i="1"/>
  <c r="AA219" i="1"/>
  <c r="F219" i="1"/>
  <c r="H219" i="1"/>
  <c r="AA218" i="1"/>
  <c r="F218" i="1"/>
  <c r="H218" i="1"/>
  <c r="AA217" i="1"/>
  <c r="F217" i="1"/>
  <c r="H217" i="1"/>
  <c r="AA216" i="1"/>
  <c r="F216" i="1"/>
  <c r="H216" i="1"/>
  <c r="AA215" i="1"/>
  <c r="F215" i="1"/>
  <c r="H215" i="1"/>
  <c r="A215" i="1"/>
  <c r="AA214" i="1"/>
  <c r="F214" i="1"/>
  <c r="H214" i="1"/>
  <c r="AA213" i="1"/>
  <c r="F213" i="1"/>
  <c r="H213" i="1"/>
  <c r="AA212" i="1"/>
  <c r="F212" i="1"/>
  <c r="H212" i="1"/>
  <c r="AA211" i="1"/>
  <c r="F211" i="1"/>
  <c r="H211" i="1"/>
  <c r="AA210" i="1"/>
  <c r="F210" i="1"/>
  <c r="H210" i="1"/>
  <c r="AA209" i="1"/>
  <c r="F209" i="1"/>
  <c r="H209" i="1"/>
  <c r="AA208" i="1"/>
  <c r="F208" i="1"/>
  <c r="H208" i="1"/>
  <c r="AA207" i="1"/>
  <c r="F207" i="1"/>
  <c r="H207" i="1"/>
  <c r="AA206" i="1"/>
  <c r="F206" i="1"/>
  <c r="H206" i="1"/>
  <c r="AA205" i="1"/>
  <c r="F205" i="1"/>
  <c r="H205" i="1"/>
  <c r="AA204" i="1"/>
  <c r="F204" i="1"/>
  <c r="H204" i="1"/>
  <c r="AA203" i="1"/>
  <c r="F203" i="1"/>
  <c r="H203" i="1"/>
  <c r="AA202" i="1"/>
  <c r="F202" i="1"/>
  <c r="H202" i="1"/>
  <c r="AA201" i="1"/>
  <c r="F201" i="1"/>
  <c r="H201" i="1"/>
  <c r="AA200" i="1"/>
  <c r="F200" i="1"/>
  <c r="H200" i="1"/>
  <c r="AA199" i="1"/>
  <c r="F199" i="1"/>
  <c r="H199" i="1"/>
  <c r="AA198" i="1"/>
  <c r="F198" i="1"/>
  <c r="H198" i="1"/>
  <c r="AA197" i="1"/>
  <c r="F197" i="1"/>
  <c r="H197" i="1"/>
  <c r="AA196" i="1"/>
  <c r="AA195" i="1"/>
  <c r="F195" i="1"/>
  <c r="H195" i="1"/>
  <c r="AA194" i="1"/>
  <c r="F194" i="1"/>
  <c r="H194" i="1"/>
  <c r="AA193" i="1"/>
  <c r="F193" i="1"/>
  <c r="H193" i="1"/>
  <c r="AA192" i="1"/>
  <c r="F192" i="1"/>
  <c r="H192" i="1"/>
  <c r="AA191" i="1"/>
  <c r="F191" i="1"/>
  <c r="H191" i="1"/>
  <c r="AA190" i="1"/>
  <c r="F190" i="1"/>
  <c r="H190" i="1"/>
  <c r="AA189" i="1"/>
  <c r="F189" i="1"/>
  <c r="H189" i="1"/>
  <c r="AA188" i="1"/>
  <c r="F188" i="1"/>
  <c r="H188" i="1"/>
  <c r="C188" i="1"/>
  <c r="AA187" i="1"/>
  <c r="F187" i="1"/>
  <c r="H187" i="1"/>
  <c r="AA186" i="1"/>
  <c r="F186" i="1"/>
  <c r="H186" i="1"/>
  <c r="AA185" i="1"/>
  <c r="F185" i="1"/>
  <c r="H185" i="1"/>
  <c r="AA184" i="1"/>
  <c r="F184" i="1"/>
  <c r="H184" i="1"/>
  <c r="AA183" i="1"/>
  <c r="F183" i="1"/>
  <c r="H183" i="1"/>
  <c r="AA182" i="1"/>
  <c r="F182" i="1"/>
  <c r="H182" i="1"/>
  <c r="AA181" i="1"/>
  <c r="F181" i="1"/>
  <c r="H181" i="1"/>
  <c r="AA180" i="1"/>
  <c r="F180" i="1"/>
  <c r="H180" i="1"/>
  <c r="AA179" i="1"/>
  <c r="F179" i="1"/>
  <c r="H179" i="1"/>
  <c r="AA178" i="1"/>
  <c r="F178" i="1"/>
  <c r="H178" i="1"/>
  <c r="AA177" i="1"/>
  <c r="F177" i="1"/>
  <c r="H177" i="1"/>
  <c r="AA176" i="1"/>
  <c r="F176" i="1"/>
  <c r="H176" i="1"/>
  <c r="AA175" i="1"/>
  <c r="F175" i="1"/>
  <c r="H175" i="1"/>
  <c r="AA174" i="1"/>
  <c r="F174" i="1"/>
  <c r="H174" i="1"/>
  <c r="AA173" i="1"/>
  <c r="F173" i="1"/>
  <c r="H173" i="1"/>
  <c r="AA172" i="1"/>
  <c r="F172" i="1"/>
  <c r="H172" i="1"/>
  <c r="AA171" i="1"/>
  <c r="F171" i="1"/>
  <c r="H171" i="1"/>
  <c r="AA170" i="1"/>
  <c r="F170" i="1"/>
  <c r="H170" i="1"/>
  <c r="AA169" i="1"/>
  <c r="F169" i="1"/>
  <c r="H169" i="1"/>
  <c r="AA168" i="1"/>
  <c r="F168" i="1"/>
  <c r="H168" i="1"/>
  <c r="AA167" i="1"/>
  <c r="F167" i="1"/>
  <c r="H167" i="1"/>
  <c r="AA166" i="1"/>
  <c r="F166" i="1"/>
  <c r="H166" i="1"/>
  <c r="AA165" i="1"/>
  <c r="F165" i="1"/>
  <c r="H165" i="1"/>
  <c r="AA164" i="1"/>
  <c r="F164" i="1"/>
  <c r="H164" i="1"/>
  <c r="AA163" i="1"/>
  <c r="F163" i="1"/>
  <c r="H163" i="1"/>
  <c r="AA162" i="1"/>
  <c r="F162" i="1"/>
  <c r="H162" i="1"/>
  <c r="AA161" i="1"/>
  <c r="F161" i="1"/>
  <c r="H161" i="1"/>
  <c r="AA160" i="1"/>
  <c r="F160" i="1"/>
  <c r="H160" i="1"/>
  <c r="AA159" i="1"/>
  <c r="F159" i="1"/>
  <c r="H159" i="1"/>
  <c r="AA158" i="1"/>
  <c r="F158" i="1"/>
  <c r="H158" i="1"/>
  <c r="AA157" i="1"/>
  <c r="F157" i="1"/>
  <c r="H157" i="1"/>
  <c r="AA156" i="1"/>
  <c r="F156" i="1"/>
  <c r="H156" i="1"/>
  <c r="AA155" i="1"/>
  <c r="F155" i="1"/>
  <c r="H155" i="1"/>
  <c r="AA154" i="1"/>
  <c r="F154" i="1"/>
  <c r="H154" i="1"/>
  <c r="AA153" i="1"/>
  <c r="F153" i="1"/>
  <c r="H153" i="1"/>
  <c r="AA152" i="1"/>
  <c r="F152" i="1"/>
  <c r="H152" i="1"/>
  <c r="AA151" i="1"/>
  <c r="F151" i="1"/>
  <c r="H151" i="1"/>
  <c r="AA150" i="1"/>
  <c r="F150" i="1"/>
  <c r="H150" i="1"/>
  <c r="AA149" i="1"/>
  <c r="F149" i="1"/>
  <c r="H149" i="1"/>
  <c r="AA148" i="1"/>
  <c r="F148" i="1"/>
  <c r="H148" i="1"/>
  <c r="AA147" i="1"/>
  <c r="F147" i="1"/>
  <c r="H147" i="1"/>
  <c r="AA146" i="1"/>
  <c r="F146" i="1"/>
  <c r="H146" i="1"/>
  <c r="AA145" i="1"/>
  <c r="F145" i="1"/>
  <c r="H145" i="1"/>
  <c r="AA144" i="1"/>
  <c r="F144" i="1"/>
  <c r="H144" i="1"/>
  <c r="AA143" i="1"/>
  <c r="F143" i="1"/>
  <c r="H143" i="1"/>
  <c r="A143" i="1"/>
  <c r="B143" i="1"/>
  <c r="AA142" i="1"/>
  <c r="F142" i="1"/>
  <c r="H142" i="1"/>
  <c r="AA141" i="1"/>
  <c r="F141" i="1"/>
  <c r="H141" i="1"/>
  <c r="AA140" i="1"/>
  <c r="F140" i="1"/>
  <c r="H140" i="1"/>
  <c r="AA139" i="1"/>
  <c r="F139" i="1"/>
  <c r="H139" i="1"/>
  <c r="AA138" i="1"/>
  <c r="F138" i="1"/>
  <c r="H138" i="1"/>
  <c r="AA137" i="1"/>
  <c r="F137" i="1"/>
  <c r="H137" i="1"/>
  <c r="AA136" i="1"/>
  <c r="F136" i="1"/>
  <c r="H136" i="1"/>
  <c r="AA135" i="1"/>
  <c r="F135" i="1"/>
  <c r="H135" i="1"/>
  <c r="AA134" i="1"/>
  <c r="F134" i="1"/>
  <c r="H134" i="1"/>
  <c r="AA133" i="1"/>
  <c r="F133" i="1"/>
  <c r="H133" i="1"/>
  <c r="AA132" i="1"/>
  <c r="F132" i="1"/>
  <c r="H132" i="1"/>
  <c r="AA131" i="1"/>
  <c r="F131" i="1"/>
  <c r="H131" i="1"/>
  <c r="AA130" i="1"/>
  <c r="F130" i="1"/>
  <c r="H130" i="1"/>
  <c r="AA129" i="1"/>
  <c r="F129" i="1"/>
  <c r="H129" i="1"/>
  <c r="AA128" i="1"/>
  <c r="F128" i="1"/>
  <c r="H128" i="1"/>
  <c r="AA127" i="1"/>
  <c r="F127" i="1"/>
  <c r="H127" i="1"/>
  <c r="AA126" i="1"/>
  <c r="F126" i="1"/>
  <c r="H126" i="1"/>
  <c r="AA125" i="1"/>
  <c r="F125" i="1"/>
  <c r="H125" i="1"/>
  <c r="AA124" i="1"/>
  <c r="C124" i="1"/>
  <c r="AA123" i="1"/>
  <c r="F123" i="1"/>
  <c r="H123" i="1"/>
  <c r="AA122" i="1"/>
  <c r="F122" i="1"/>
  <c r="H122" i="1"/>
  <c r="AA121" i="1"/>
  <c r="F121" i="1"/>
  <c r="H121" i="1"/>
  <c r="AA120" i="1"/>
  <c r="F120" i="1"/>
  <c r="H120" i="1"/>
  <c r="AA119" i="1"/>
  <c r="F119" i="1"/>
  <c r="H119" i="1"/>
  <c r="AA118" i="1"/>
  <c r="F118" i="1"/>
  <c r="H118" i="1"/>
  <c r="AA117" i="1"/>
  <c r="F117" i="1"/>
  <c r="H117" i="1"/>
  <c r="AA116" i="1"/>
  <c r="F116" i="1"/>
  <c r="H116" i="1"/>
  <c r="AA115" i="1"/>
  <c r="F115" i="1"/>
  <c r="H115" i="1"/>
  <c r="AA114" i="1"/>
  <c r="F114" i="1"/>
  <c r="H114" i="1"/>
  <c r="AA113" i="1"/>
  <c r="F113" i="1"/>
  <c r="H113" i="1"/>
  <c r="AA112" i="1"/>
  <c r="F112" i="1"/>
  <c r="H112" i="1"/>
  <c r="AA111" i="1"/>
  <c r="F111" i="1"/>
  <c r="H111" i="1"/>
  <c r="AA110" i="1"/>
  <c r="F110" i="1"/>
  <c r="H110" i="1"/>
  <c r="AA109" i="1"/>
  <c r="F109" i="1"/>
  <c r="H109" i="1"/>
  <c r="AA108" i="1"/>
  <c r="F108" i="1"/>
  <c r="H108" i="1"/>
  <c r="AA107" i="1"/>
  <c r="F107" i="1"/>
  <c r="H107" i="1"/>
  <c r="AA106" i="1"/>
  <c r="F106" i="1"/>
  <c r="H106" i="1"/>
  <c r="AA105" i="1"/>
  <c r="F105" i="1"/>
  <c r="H105" i="1"/>
  <c r="AA104" i="1"/>
  <c r="F104" i="1"/>
  <c r="H104" i="1"/>
  <c r="AA103" i="1"/>
  <c r="F103" i="1"/>
  <c r="H103" i="1"/>
  <c r="AA102" i="1"/>
  <c r="F102" i="1"/>
  <c r="H102" i="1"/>
  <c r="AA101" i="1"/>
  <c r="F101" i="1"/>
  <c r="H101" i="1"/>
  <c r="AA100" i="1"/>
  <c r="F100" i="1"/>
  <c r="AA99" i="1"/>
  <c r="F99" i="1"/>
  <c r="AA98" i="1"/>
  <c r="F98" i="1"/>
  <c r="AA97" i="1"/>
  <c r="F97" i="1"/>
  <c r="AA96" i="1"/>
  <c r="F96" i="1"/>
  <c r="AA95" i="1"/>
  <c r="F95" i="1"/>
  <c r="AA94" i="1"/>
  <c r="F94" i="1"/>
  <c r="AA93" i="1"/>
  <c r="F93" i="1"/>
  <c r="AA92" i="1"/>
  <c r="F92" i="1"/>
  <c r="AA91" i="1"/>
  <c r="F91" i="1"/>
  <c r="AA90" i="1"/>
  <c r="F90" i="1"/>
  <c r="AA89" i="1"/>
  <c r="F89" i="1"/>
  <c r="AA88" i="1"/>
  <c r="F88" i="1"/>
  <c r="AA87" i="1"/>
  <c r="F87" i="1"/>
  <c r="AA86" i="1"/>
  <c r="F86" i="1"/>
  <c r="AA85" i="1"/>
  <c r="F85" i="1"/>
  <c r="AA84" i="1"/>
  <c r="F84" i="1"/>
  <c r="AA83" i="1"/>
  <c r="F83" i="1"/>
  <c r="AA82" i="1"/>
  <c r="F82" i="1"/>
  <c r="AA81" i="1"/>
  <c r="F81" i="1"/>
  <c r="AA80" i="1"/>
  <c r="F80" i="1"/>
  <c r="AA79" i="1"/>
  <c r="F79" i="1"/>
  <c r="AA78" i="1"/>
  <c r="F78" i="1"/>
  <c r="AA77" i="1"/>
  <c r="F77" i="1"/>
  <c r="AA76" i="1"/>
  <c r="C76" i="1"/>
  <c r="AA75" i="1"/>
  <c r="F75" i="1"/>
  <c r="AA74" i="1"/>
  <c r="F74" i="1"/>
  <c r="AA73" i="1"/>
  <c r="F73" i="1"/>
  <c r="AA72" i="1"/>
  <c r="F72" i="1"/>
  <c r="AA71" i="1"/>
  <c r="F71" i="1"/>
  <c r="AA70" i="1"/>
  <c r="F70" i="1"/>
  <c r="AA69" i="1"/>
  <c r="F69" i="1"/>
  <c r="AA68" i="1"/>
  <c r="C68" i="1"/>
  <c r="AA67" i="1"/>
  <c r="F67" i="1"/>
  <c r="H67" i="1"/>
  <c r="AA66" i="1"/>
  <c r="F66" i="1"/>
  <c r="AA65" i="1"/>
  <c r="F65" i="1"/>
  <c r="AA64" i="1"/>
  <c r="F64" i="1"/>
  <c r="AA63" i="1"/>
  <c r="F63" i="1"/>
  <c r="AA62" i="1"/>
  <c r="F62" i="1"/>
  <c r="AA61" i="1"/>
  <c r="F61" i="1"/>
  <c r="AA60" i="1"/>
  <c r="F60" i="1"/>
  <c r="AA59" i="1"/>
  <c r="F59" i="1"/>
  <c r="AA58" i="1"/>
  <c r="F58" i="1"/>
  <c r="AA57" i="1"/>
  <c r="F57" i="1"/>
  <c r="AA56" i="1"/>
  <c r="F56" i="1"/>
  <c r="AA55" i="1"/>
  <c r="F55" i="1"/>
  <c r="AA54" i="1"/>
  <c r="F54" i="1"/>
  <c r="AA53" i="1"/>
  <c r="F53" i="1"/>
  <c r="AA52" i="1"/>
  <c r="F52" i="1"/>
  <c r="AA51" i="1"/>
  <c r="F51" i="1"/>
  <c r="AA50" i="1"/>
  <c r="F50" i="1"/>
  <c r="AA49" i="1"/>
  <c r="F49" i="1"/>
  <c r="AA48" i="1"/>
  <c r="F48" i="1"/>
  <c r="AA47" i="1"/>
  <c r="F47" i="1"/>
  <c r="AA46" i="1"/>
  <c r="F46" i="1"/>
  <c r="AA45" i="1"/>
  <c r="F45" i="1"/>
  <c r="AA44" i="1"/>
  <c r="F44" i="1"/>
  <c r="AA43" i="1"/>
  <c r="F43" i="1"/>
  <c r="AA42" i="1"/>
  <c r="F42" i="1"/>
  <c r="AA41" i="1"/>
  <c r="F41" i="1"/>
  <c r="AA40" i="1"/>
  <c r="F40" i="1"/>
  <c r="AA39" i="1"/>
  <c r="F39" i="1"/>
  <c r="AA38" i="1"/>
  <c r="F38" i="1"/>
  <c r="AA37" i="1"/>
  <c r="F37" i="1"/>
  <c r="AA36" i="1"/>
  <c r="F36" i="1"/>
  <c r="AA35" i="1"/>
  <c r="F35" i="1"/>
  <c r="AA34" i="1"/>
  <c r="F34" i="1"/>
  <c r="AA33" i="1"/>
  <c r="F33" i="1"/>
  <c r="AA32" i="1"/>
  <c r="F32" i="1"/>
  <c r="AA31" i="1"/>
  <c r="F31" i="1"/>
  <c r="AA30" i="1"/>
  <c r="F30" i="1"/>
  <c r="AA29" i="1"/>
  <c r="F29" i="1"/>
  <c r="AA28" i="1"/>
  <c r="F28" i="1"/>
  <c r="AA27" i="1"/>
  <c r="F27" i="1"/>
  <c r="AA26" i="1"/>
  <c r="F26" i="1"/>
  <c r="AA25" i="1"/>
  <c r="F25" i="1"/>
  <c r="AA24" i="1"/>
  <c r="F24" i="1"/>
  <c r="AA23" i="1"/>
  <c r="F23" i="1"/>
  <c r="AA22" i="1"/>
  <c r="F22" i="1"/>
  <c r="AA21" i="1"/>
  <c r="F21" i="1"/>
  <c r="AA20" i="1"/>
  <c r="F20" i="1"/>
  <c r="AA19" i="1"/>
  <c r="F19" i="1"/>
  <c r="AA18" i="1"/>
  <c r="F18" i="1"/>
  <c r="AA17" i="1"/>
  <c r="F17" i="1"/>
  <c r="AA16" i="1"/>
  <c r="F16" i="1"/>
  <c r="AA15" i="1"/>
  <c r="F15" i="1"/>
  <c r="AA14" i="1"/>
  <c r="F14" i="1"/>
  <c r="AA13" i="1"/>
  <c r="F13" i="1"/>
  <c r="AA12" i="1"/>
  <c r="C12" i="1"/>
  <c r="AA11" i="1"/>
  <c r="F11" i="1"/>
  <c r="AA10" i="1"/>
  <c r="F10" i="1"/>
  <c r="AA9" i="1"/>
  <c r="F9" i="1"/>
  <c r="AA8" i="1"/>
  <c r="F8" i="1"/>
  <c r="AA7" i="1"/>
  <c r="F7" i="1"/>
  <c r="AA6" i="1"/>
  <c r="F6" i="1"/>
  <c r="AA5" i="1"/>
  <c r="F5" i="1"/>
  <c r="AA4" i="1"/>
  <c r="F4" i="1"/>
  <c r="AA3" i="1"/>
  <c r="F3" i="1"/>
  <c r="AA2" i="1"/>
  <c r="F2" i="1"/>
  <c r="C20" i="14"/>
  <c r="G5" i="17"/>
  <c r="G6" i="17"/>
  <c r="G7" i="17"/>
  <c r="D37" i="17"/>
  <c r="I37" i="17" s="1"/>
  <c r="E37" i="17" s="1"/>
  <c r="J37" i="17" s="1"/>
  <c r="D32" i="17"/>
  <c r="I32" i="17" s="1"/>
  <c r="E32" i="17" s="1"/>
  <c r="J32" i="17" s="1"/>
  <c r="D31" i="17"/>
  <c r="I31" i="17" s="1"/>
  <c r="E31" i="17" s="1"/>
  <c r="J31" i="17" s="1"/>
  <c r="D23" i="17"/>
  <c r="I23" i="17" s="1"/>
  <c r="E23" i="17" s="1"/>
  <c r="J23" i="17" s="1"/>
  <c r="D16" i="17"/>
  <c r="D15" i="17"/>
  <c r="D8" i="17"/>
  <c r="D7" i="17"/>
  <c r="C847" i="1"/>
  <c r="C773" i="1"/>
  <c r="C645" i="1"/>
  <c r="C581" i="1"/>
  <c r="C479" i="1"/>
  <c r="C415" i="1"/>
  <c r="C383" i="1"/>
  <c r="C340" i="1"/>
  <c r="C329" i="1"/>
  <c r="C308" i="1"/>
  <c r="C297" i="1"/>
  <c r="C287" i="1"/>
  <c r="C276" i="1"/>
  <c r="C268" i="1"/>
  <c r="C244" i="1"/>
  <c r="C236" i="1"/>
  <c r="C204" i="1"/>
  <c r="C180" i="1"/>
  <c r="C172" i="1"/>
  <c r="C148" i="1"/>
  <c r="C140" i="1"/>
  <c r="C132" i="1"/>
  <c r="C116" i="1"/>
  <c r="C100" i="1"/>
  <c r="C92" i="1"/>
  <c r="C84" i="1"/>
  <c r="C4" i="1"/>
  <c r="I1" i="2"/>
  <c r="C38" i="14"/>
  <c r="C1001" i="1"/>
  <c r="C1000" i="1"/>
  <c r="C999" i="1"/>
  <c r="C998" i="1"/>
  <c r="C997" i="1"/>
  <c r="C996" i="1"/>
  <c r="C995" i="1"/>
  <c r="C994" i="1"/>
  <c r="C993" i="1"/>
  <c r="C992" i="1"/>
  <c r="C991" i="1"/>
  <c r="C989" i="1"/>
  <c r="C988" i="1"/>
  <c r="C987" i="1"/>
  <c r="C986" i="1"/>
  <c r="C985" i="1"/>
  <c r="C983" i="1"/>
  <c r="C982" i="1"/>
  <c r="C981" i="1"/>
  <c r="C980" i="1"/>
  <c r="C979" i="1"/>
  <c r="C978" i="1"/>
  <c r="C977" i="1"/>
  <c r="C976" i="1"/>
  <c r="C975" i="1"/>
  <c r="C974" i="1"/>
  <c r="C973" i="1"/>
  <c r="C972" i="1"/>
  <c r="C971" i="1"/>
  <c r="C970" i="1"/>
  <c r="C969" i="1"/>
  <c r="C968" i="1"/>
  <c r="C967" i="1"/>
  <c r="C965" i="1"/>
  <c r="C964" i="1"/>
  <c r="C963" i="1"/>
  <c r="C962" i="1"/>
  <c r="C961" i="1"/>
  <c r="C959" i="1"/>
  <c r="C958" i="1"/>
  <c r="C957" i="1"/>
  <c r="C956" i="1"/>
  <c r="C955" i="1"/>
  <c r="C954" i="1"/>
  <c r="C953" i="1"/>
  <c r="C952" i="1"/>
  <c r="C951" i="1"/>
  <c r="C950" i="1"/>
  <c r="C949" i="1"/>
  <c r="C948" i="1"/>
  <c r="C947" i="1"/>
  <c r="C946" i="1"/>
  <c r="C945" i="1"/>
  <c r="C944" i="1"/>
  <c r="C943" i="1"/>
  <c r="C942" i="1"/>
  <c r="C941" i="1"/>
  <c r="C940" i="1"/>
  <c r="C939" i="1"/>
  <c r="C937" i="1"/>
  <c r="C936" i="1"/>
  <c r="C935" i="1"/>
  <c r="C934" i="1"/>
  <c r="C933" i="1"/>
  <c r="C932" i="1"/>
  <c r="C931" i="1"/>
  <c r="C929" i="1"/>
  <c r="C928" i="1"/>
  <c r="C927" i="1"/>
  <c r="C925" i="1"/>
  <c r="C924" i="1"/>
  <c r="C923" i="1"/>
  <c r="C922" i="1"/>
  <c r="C921" i="1"/>
  <c r="C919" i="1"/>
  <c r="C918" i="1"/>
  <c r="C917" i="1"/>
  <c r="C916" i="1"/>
  <c r="C915" i="1"/>
  <c r="C913" i="1"/>
  <c r="C912" i="1"/>
  <c r="C911" i="1"/>
  <c r="C910" i="1"/>
  <c r="C908" i="1"/>
  <c r="C907" i="1"/>
  <c r="C905" i="1"/>
  <c r="C904" i="1"/>
  <c r="C903" i="1"/>
  <c r="C902" i="1"/>
  <c r="C901" i="1"/>
  <c r="C900" i="1"/>
  <c r="C899" i="1"/>
  <c r="C898" i="1"/>
  <c r="C897" i="1"/>
  <c r="C896" i="1"/>
  <c r="C895" i="1"/>
  <c r="C894" i="1"/>
  <c r="C893" i="1"/>
  <c r="C892" i="1"/>
  <c r="C891" i="1"/>
  <c r="C889" i="1"/>
  <c r="C888" i="1"/>
  <c r="C887" i="1"/>
  <c r="C886" i="1"/>
  <c r="C884" i="1"/>
  <c r="C883" i="1"/>
  <c r="C881" i="1"/>
  <c r="C880" i="1"/>
  <c r="C879" i="1"/>
  <c r="C878" i="1"/>
  <c r="C877" i="1"/>
  <c r="C876" i="1"/>
  <c r="C875" i="1"/>
  <c r="C874" i="1"/>
  <c r="C873" i="1"/>
  <c r="C872" i="1"/>
  <c r="C871" i="1"/>
  <c r="C870" i="1"/>
  <c r="C869" i="1"/>
  <c r="C868" i="1"/>
  <c r="C867" i="1"/>
  <c r="B867" i="1"/>
  <c r="C866" i="1"/>
  <c r="C865" i="1"/>
  <c r="C864" i="1"/>
  <c r="C863" i="1"/>
  <c r="C862" i="1"/>
  <c r="C861" i="1"/>
  <c r="C860" i="1"/>
  <c r="C859" i="1"/>
  <c r="C858" i="1"/>
  <c r="C857" i="1"/>
  <c r="C856" i="1"/>
  <c r="C855" i="1"/>
  <c r="C854" i="1"/>
  <c r="C853" i="1"/>
  <c r="C852" i="1"/>
  <c r="C851" i="1"/>
  <c r="C849" i="1"/>
  <c r="C848" i="1"/>
  <c r="C846" i="1"/>
  <c r="C845" i="1"/>
  <c r="C844" i="1"/>
  <c r="C843" i="1"/>
  <c r="C842" i="1"/>
  <c r="C841" i="1"/>
  <c r="C840" i="1"/>
  <c r="C839" i="1"/>
  <c r="C838" i="1"/>
  <c r="C837" i="1"/>
  <c r="C836" i="1"/>
  <c r="C835" i="1"/>
  <c r="C834" i="1"/>
  <c r="C833" i="1"/>
  <c r="C832" i="1"/>
  <c r="C831" i="1"/>
  <c r="C830" i="1"/>
  <c r="C829" i="1"/>
  <c r="C828" i="1"/>
  <c r="C827" i="1"/>
  <c r="C825" i="1"/>
  <c r="C824" i="1"/>
  <c r="C822" i="1"/>
  <c r="C821" i="1"/>
  <c r="C820" i="1"/>
  <c r="C819" i="1"/>
  <c r="C818" i="1"/>
  <c r="C816" i="1"/>
  <c r="C814" i="1"/>
  <c r="C813" i="1"/>
  <c r="C812" i="1"/>
  <c r="C810" i="1"/>
  <c r="C809" i="1"/>
  <c r="C808" i="1"/>
  <c r="C807" i="1"/>
  <c r="C806" i="1"/>
  <c r="C805" i="1"/>
  <c r="C804" i="1"/>
  <c r="C803" i="1"/>
  <c r="C802" i="1"/>
  <c r="C801" i="1"/>
  <c r="C800" i="1"/>
  <c r="C798" i="1"/>
  <c r="C797" i="1"/>
  <c r="C796" i="1"/>
  <c r="C795" i="1"/>
  <c r="C794" i="1"/>
  <c r="C793" i="1"/>
  <c r="C792" i="1"/>
  <c r="C791" i="1"/>
  <c r="C790" i="1"/>
  <c r="C789" i="1"/>
  <c r="C788" i="1"/>
  <c r="C787" i="1"/>
  <c r="C786" i="1"/>
  <c r="C784" i="1"/>
  <c r="C783" i="1"/>
  <c r="C782" i="1"/>
  <c r="C781" i="1"/>
  <c r="C780" i="1"/>
  <c r="C779" i="1"/>
  <c r="C778" i="1"/>
  <c r="C777" i="1"/>
  <c r="C776" i="1"/>
  <c r="C775" i="1"/>
  <c r="C774" i="1"/>
  <c r="E773" i="1"/>
  <c r="C772" i="1"/>
  <c r="C771" i="1"/>
  <c r="E771" i="1"/>
  <c r="C770" i="1"/>
  <c r="C769" i="1"/>
  <c r="C768" i="1"/>
  <c r="C767" i="1"/>
  <c r="C766" i="1"/>
  <c r="C765" i="1"/>
  <c r="C764" i="1"/>
  <c r="C763" i="1"/>
  <c r="C762" i="1"/>
  <c r="C761" i="1"/>
  <c r="C760" i="1"/>
  <c r="C759" i="1"/>
  <c r="C758" i="1"/>
  <c r="C757" i="1"/>
  <c r="C755" i="1"/>
  <c r="C754" i="1"/>
  <c r="C753" i="1"/>
  <c r="C752" i="1"/>
  <c r="C751" i="1"/>
  <c r="C750" i="1"/>
  <c r="C749" i="1"/>
  <c r="C748" i="1"/>
  <c r="C747" i="1"/>
  <c r="C746" i="1"/>
  <c r="C745" i="1"/>
  <c r="C744" i="1"/>
  <c r="C743" i="1"/>
  <c r="C742" i="1"/>
  <c r="C741" i="1"/>
  <c r="C740" i="1"/>
  <c r="C739" i="1"/>
  <c r="C738" i="1"/>
  <c r="C737" i="1"/>
  <c r="C736" i="1"/>
  <c r="C735" i="1"/>
  <c r="C734" i="1"/>
  <c r="C733" i="1"/>
  <c r="C731" i="1"/>
  <c r="C730" i="1"/>
  <c r="C729" i="1"/>
  <c r="C728" i="1"/>
  <c r="C727" i="1"/>
  <c r="C726" i="1"/>
  <c r="C725" i="1"/>
  <c r="C724" i="1"/>
  <c r="C723" i="1"/>
  <c r="C722" i="1"/>
  <c r="C721" i="1"/>
  <c r="C720" i="1"/>
  <c r="C719" i="1"/>
  <c r="C718" i="1"/>
  <c r="C717" i="1"/>
  <c r="C716" i="1"/>
  <c r="C715" i="1"/>
  <c r="C714" i="1"/>
  <c r="C713" i="1"/>
  <c r="C712" i="1"/>
  <c r="C711" i="1"/>
  <c r="C710" i="1"/>
  <c r="C708" i="1"/>
  <c r="C707" i="1"/>
  <c r="C706" i="1"/>
  <c r="C705" i="1"/>
  <c r="C704" i="1"/>
  <c r="C703" i="1"/>
  <c r="C702" i="1"/>
  <c r="C701" i="1"/>
  <c r="C700" i="1"/>
  <c r="C699" i="1"/>
  <c r="C698" i="1"/>
  <c r="C697" i="1"/>
  <c r="C696" i="1"/>
  <c r="C695" i="1"/>
  <c r="C694" i="1"/>
  <c r="C693" i="1"/>
  <c r="C692" i="1"/>
  <c r="C691" i="1"/>
  <c r="C690" i="1"/>
  <c r="C689" i="1"/>
  <c r="C688" i="1"/>
  <c r="C687" i="1"/>
  <c r="C686" i="1"/>
  <c r="C685" i="1"/>
  <c r="C684" i="1"/>
  <c r="C682" i="1"/>
  <c r="C681" i="1"/>
  <c r="C680" i="1"/>
  <c r="C679" i="1"/>
  <c r="C678" i="1"/>
  <c r="C677" i="1"/>
  <c r="C676" i="1"/>
  <c r="C674" i="1"/>
  <c r="C673" i="1"/>
  <c r="C672" i="1"/>
  <c r="C671" i="1"/>
  <c r="C670" i="1"/>
  <c r="C669" i="1"/>
  <c r="C668" i="1"/>
  <c r="C667" i="1"/>
  <c r="C666" i="1"/>
  <c r="C664" i="1"/>
  <c r="C663" i="1"/>
  <c r="C662" i="1"/>
  <c r="C661" i="1"/>
  <c r="C660" i="1"/>
  <c r="C659" i="1"/>
  <c r="C658" i="1"/>
  <c r="C657" i="1"/>
  <c r="C656" i="1"/>
  <c r="C655" i="1"/>
  <c r="C654" i="1"/>
  <c r="C652" i="1"/>
  <c r="C651" i="1"/>
  <c r="C650" i="1"/>
  <c r="C649" i="1"/>
  <c r="C648" i="1"/>
  <c r="C647" i="1"/>
  <c r="C646" i="1"/>
  <c r="C644" i="1"/>
  <c r="C643" i="1"/>
  <c r="C642" i="1"/>
  <c r="C641" i="1"/>
  <c r="C640" i="1"/>
  <c r="C639" i="1"/>
  <c r="C638" i="1"/>
  <c r="C637" i="1"/>
  <c r="C636" i="1"/>
  <c r="C635" i="1"/>
  <c r="C634" i="1"/>
  <c r="C633" i="1"/>
  <c r="C632" i="1"/>
  <c r="C631" i="1"/>
  <c r="C630" i="1"/>
  <c r="C629" i="1"/>
  <c r="C628" i="1"/>
  <c r="C627" i="1"/>
  <c r="C625" i="1"/>
  <c r="C623" i="1"/>
  <c r="C622" i="1"/>
  <c r="C621" i="1"/>
  <c r="C620" i="1"/>
  <c r="C619" i="1"/>
  <c r="C618" i="1"/>
  <c r="C617" i="1"/>
  <c r="C616" i="1"/>
  <c r="C615" i="1"/>
  <c r="C613" i="1"/>
  <c r="C612" i="1"/>
  <c r="C611" i="1"/>
  <c r="C610" i="1"/>
  <c r="C608" i="1"/>
  <c r="C607" i="1"/>
  <c r="C606" i="1"/>
  <c r="C604" i="1"/>
  <c r="C603" i="1"/>
  <c r="C602" i="1"/>
  <c r="C601" i="1"/>
  <c r="C600" i="1"/>
  <c r="C599" i="1"/>
  <c r="C598" i="1"/>
  <c r="C597" i="1"/>
  <c r="C596" i="1"/>
  <c r="C595" i="1"/>
  <c r="C594" i="1"/>
  <c r="C593" i="1"/>
  <c r="C591" i="1"/>
  <c r="C590" i="1"/>
  <c r="C589" i="1"/>
  <c r="C588" i="1"/>
  <c r="C587" i="1"/>
  <c r="C586" i="1"/>
  <c r="C585" i="1"/>
  <c r="C584" i="1"/>
  <c r="C583" i="1"/>
  <c r="C580" i="1"/>
  <c r="C578" i="1"/>
  <c r="C577" i="1"/>
  <c r="C576" i="1"/>
  <c r="C575" i="1"/>
  <c r="C574" i="1"/>
  <c r="C573" i="1"/>
  <c r="C572" i="1"/>
  <c r="C570" i="1"/>
  <c r="C569" i="1"/>
  <c r="C568" i="1"/>
  <c r="C566" i="1"/>
  <c r="C565" i="1"/>
  <c r="C564" i="1"/>
  <c r="C563" i="1"/>
  <c r="C561" i="1"/>
  <c r="C560" i="1"/>
  <c r="C559" i="1"/>
  <c r="C557" i="1"/>
  <c r="C556" i="1"/>
  <c r="C555" i="1"/>
  <c r="C554" i="1"/>
  <c r="C552" i="1"/>
  <c r="C551" i="1"/>
  <c r="C550" i="1"/>
  <c r="C549" i="1"/>
  <c r="C548" i="1"/>
  <c r="C547" i="1"/>
  <c r="C546" i="1"/>
  <c r="C545" i="1"/>
  <c r="C544" i="1"/>
  <c r="C542" i="1"/>
  <c r="C541" i="1"/>
  <c r="C540" i="1"/>
  <c r="C539" i="1"/>
  <c r="C537" i="1"/>
  <c r="C536" i="1"/>
  <c r="C535" i="1"/>
  <c r="C534" i="1"/>
  <c r="C533" i="1"/>
  <c r="C532" i="1"/>
  <c r="C531" i="1"/>
  <c r="C530" i="1"/>
  <c r="C529" i="1"/>
  <c r="C528" i="1"/>
  <c r="C527" i="1"/>
  <c r="C525" i="1"/>
  <c r="C524" i="1"/>
  <c r="C523" i="1"/>
  <c r="C522" i="1"/>
  <c r="C520" i="1"/>
  <c r="C519" i="1"/>
  <c r="C518" i="1"/>
  <c r="C516" i="1"/>
  <c r="C515" i="1"/>
  <c r="E515" i="1"/>
  <c r="C514" i="1"/>
  <c r="C513" i="1"/>
  <c r="C512" i="1"/>
  <c r="C511" i="1"/>
  <c r="C510" i="1"/>
  <c r="C509" i="1"/>
  <c r="C508" i="1"/>
  <c r="C507" i="1"/>
  <c r="C506" i="1"/>
  <c r="C505" i="1"/>
  <c r="C504" i="1"/>
  <c r="C503" i="1"/>
  <c r="C502" i="1"/>
  <c r="C501" i="1"/>
  <c r="C500" i="1"/>
  <c r="C499" i="1"/>
  <c r="C497" i="1"/>
  <c r="C496" i="1"/>
  <c r="C495" i="1"/>
  <c r="C494" i="1"/>
  <c r="C493" i="1"/>
  <c r="C492" i="1"/>
  <c r="C491" i="1"/>
  <c r="C490" i="1"/>
  <c r="C489" i="1"/>
  <c r="C488" i="1"/>
  <c r="C487" i="1"/>
  <c r="C485" i="1"/>
  <c r="C484" i="1"/>
  <c r="C483" i="1"/>
  <c r="C482" i="1"/>
  <c r="C480" i="1"/>
  <c r="C478" i="1"/>
  <c r="C476" i="1"/>
  <c r="C475" i="1"/>
  <c r="C474" i="1"/>
  <c r="C473" i="1"/>
  <c r="C472" i="1"/>
  <c r="C471" i="1"/>
  <c r="C470" i="1"/>
  <c r="C469" i="1"/>
  <c r="C468" i="1"/>
  <c r="C467" i="1"/>
  <c r="C465" i="1"/>
  <c r="C463" i="1"/>
  <c r="C462" i="1"/>
  <c r="C461" i="1"/>
  <c r="C460" i="1"/>
  <c r="C459" i="1"/>
  <c r="C458" i="1"/>
  <c r="C457" i="1"/>
  <c r="C456" i="1"/>
  <c r="C455" i="1"/>
  <c r="C454" i="1"/>
  <c r="C453" i="1"/>
  <c r="C452" i="1"/>
  <c r="C451" i="1"/>
  <c r="C450" i="1"/>
  <c r="C449" i="1"/>
  <c r="C448" i="1"/>
  <c r="C446" i="1"/>
  <c r="C445" i="1"/>
  <c r="C444" i="1"/>
  <c r="C443" i="1"/>
  <c r="C442" i="1"/>
  <c r="C440" i="1"/>
  <c r="C439" i="1"/>
  <c r="C438" i="1"/>
  <c r="C437" i="1"/>
  <c r="C435" i="1"/>
  <c r="C434" i="1"/>
  <c r="C433" i="1"/>
  <c r="C432" i="1"/>
  <c r="C431" i="1"/>
  <c r="C430" i="1"/>
  <c r="C429" i="1"/>
  <c r="C428" i="1"/>
  <c r="C426" i="1"/>
  <c r="C425" i="1"/>
  <c r="C424" i="1"/>
  <c r="C423" i="1"/>
  <c r="C422" i="1"/>
  <c r="C421" i="1"/>
  <c r="C419" i="1"/>
  <c r="C418" i="1"/>
  <c r="C417" i="1"/>
  <c r="C416" i="1"/>
  <c r="C414" i="1"/>
  <c r="C413" i="1"/>
  <c r="C412" i="1"/>
  <c r="C411" i="1"/>
  <c r="C410" i="1"/>
  <c r="C409" i="1"/>
  <c r="C408" i="1"/>
  <c r="C407" i="1"/>
  <c r="C406" i="1"/>
  <c r="C405" i="1"/>
  <c r="C404" i="1"/>
  <c r="C403" i="1"/>
  <c r="C402" i="1"/>
  <c r="C401" i="1"/>
  <c r="C400" i="1"/>
  <c r="C399" i="1"/>
  <c r="C398" i="1"/>
  <c r="C397" i="1"/>
  <c r="C396" i="1"/>
  <c r="C395" i="1"/>
  <c r="C394" i="1"/>
  <c r="C393" i="1"/>
  <c r="C392" i="1"/>
  <c r="C391" i="1"/>
  <c r="C390" i="1"/>
  <c r="E389" i="1"/>
  <c r="C387" i="1"/>
  <c r="C386" i="1"/>
  <c r="C385" i="1"/>
  <c r="C384" i="1"/>
  <c r="C382" i="1"/>
  <c r="C380" i="1"/>
  <c r="C379" i="1"/>
  <c r="C378" i="1"/>
  <c r="C377" i="1"/>
  <c r="C376" i="1"/>
  <c r="C374" i="1"/>
  <c r="C373" i="1"/>
  <c r="C372" i="1"/>
  <c r="C370" i="1"/>
  <c r="C369" i="1"/>
  <c r="C368" i="1"/>
  <c r="C367" i="1"/>
  <c r="C366" i="1"/>
  <c r="C364" i="1"/>
  <c r="C363" i="1"/>
  <c r="C362" i="1"/>
  <c r="C361" i="1"/>
  <c r="C360" i="1"/>
  <c r="C359" i="1"/>
  <c r="C358" i="1"/>
  <c r="C356" i="1"/>
  <c r="C355" i="1"/>
  <c r="C354" i="1"/>
  <c r="C353" i="1"/>
  <c r="C351" i="1"/>
  <c r="C350" i="1"/>
  <c r="C349" i="1"/>
  <c r="C348" i="1"/>
  <c r="C347" i="1"/>
  <c r="C346" i="1"/>
  <c r="C345" i="1"/>
  <c r="C344" i="1"/>
  <c r="C343" i="1"/>
  <c r="C342" i="1"/>
  <c r="C341" i="1"/>
  <c r="C339" i="1"/>
  <c r="C338" i="1"/>
  <c r="C337" i="1"/>
  <c r="C336" i="1"/>
  <c r="C335" i="1"/>
  <c r="C334" i="1"/>
  <c r="C333" i="1"/>
  <c r="E333" i="1"/>
  <c r="C332" i="1"/>
  <c r="C331" i="1"/>
  <c r="C330" i="1"/>
  <c r="C328" i="1"/>
  <c r="C327" i="1"/>
  <c r="C326" i="1"/>
  <c r="C324" i="1"/>
  <c r="C323" i="1"/>
  <c r="C322" i="1"/>
  <c r="C321" i="1"/>
  <c r="C320" i="1"/>
  <c r="C319" i="1"/>
  <c r="C318" i="1"/>
  <c r="C316" i="1"/>
  <c r="C315" i="1"/>
  <c r="C314" i="1"/>
  <c r="C313" i="1"/>
  <c r="C312" i="1"/>
  <c r="C311" i="1"/>
  <c r="C310" i="1"/>
  <c r="C309" i="1"/>
  <c r="C307" i="1"/>
  <c r="E307" i="1"/>
  <c r="C306" i="1"/>
  <c r="C305" i="1"/>
  <c r="C304" i="1"/>
  <c r="C303" i="1"/>
  <c r="C302" i="1"/>
  <c r="C301" i="1"/>
  <c r="C300" i="1"/>
  <c r="C299" i="1"/>
  <c r="C298" i="1"/>
  <c r="C296" i="1"/>
  <c r="C295" i="1"/>
  <c r="C294" i="1"/>
  <c r="C293" i="1"/>
  <c r="C292" i="1"/>
  <c r="C291" i="1"/>
  <c r="C290" i="1"/>
  <c r="C289" i="1"/>
  <c r="C288" i="1"/>
  <c r="C286" i="1"/>
  <c r="C285" i="1"/>
  <c r="C284" i="1"/>
  <c r="C283" i="1"/>
  <c r="C282" i="1"/>
  <c r="C281" i="1"/>
  <c r="C280" i="1"/>
  <c r="C279" i="1"/>
  <c r="C278" i="1"/>
  <c r="C277" i="1"/>
  <c r="C275" i="1"/>
  <c r="C273" i="1"/>
  <c r="C272" i="1"/>
  <c r="C271" i="1"/>
  <c r="C270" i="1"/>
  <c r="C269" i="1"/>
  <c r="C267" i="1"/>
  <c r="C265" i="1"/>
  <c r="C264" i="1"/>
  <c r="C263" i="1"/>
  <c r="C262" i="1"/>
  <c r="C261" i="1"/>
  <c r="C259" i="1"/>
  <c r="C257" i="1"/>
  <c r="C256" i="1"/>
  <c r="C255" i="1"/>
  <c r="C254" i="1"/>
  <c r="C253" i="1"/>
  <c r="C251" i="1"/>
  <c r="C250" i="1"/>
  <c r="C249" i="1"/>
  <c r="C248" i="1"/>
  <c r="C247" i="1"/>
  <c r="C246" i="1"/>
  <c r="C245" i="1"/>
  <c r="C243" i="1"/>
  <c r="C241" i="1"/>
  <c r="C240" i="1"/>
  <c r="C239" i="1"/>
  <c r="C238" i="1"/>
  <c r="C237" i="1"/>
  <c r="C235" i="1"/>
  <c r="C233" i="1"/>
  <c r="C232" i="1"/>
  <c r="C231" i="1"/>
  <c r="C230" i="1"/>
  <c r="C229" i="1"/>
  <c r="C227" i="1"/>
  <c r="C226" i="1"/>
  <c r="C225" i="1"/>
  <c r="C224" i="1"/>
  <c r="C223" i="1"/>
  <c r="C222" i="1"/>
  <c r="C221" i="1"/>
  <c r="C219" i="1"/>
  <c r="C217" i="1"/>
  <c r="C216" i="1"/>
  <c r="C215" i="1"/>
  <c r="C214" i="1"/>
  <c r="C213" i="1"/>
  <c r="C211" i="1"/>
  <c r="C210" i="1"/>
  <c r="C209" i="1"/>
  <c r="C208" i="1"/>
  <c r="C207" i="1"/>
  <c r="C206" i="1"/>
  <c r="C205" i="1"/>
  <c r="C203" i="1"/>
  <c r="C202" i="1"/>
  <c r="C201" i="1"/>
  <c r="C200" i="1"/>
  <c r="C199" i="1"/>
  <c r="C198" i="1"/>
  <c r="C197" i="1"/>
  <c r="C195" i="1"/>
  <c r="C194" i="1"/>
  <c r="C193" i="1"/>
  <c r="C191" i="1"/>
  <c r="C190" i="1"/>
  <c r="C189" i="1"/>
  <c r="C186" i="1"/>
  <c r="C185" i="1"/>
  <c r="C184" i="1"/>
  <c r="C183" i="1"/>
  <c r="C182" i="1"/>
  <c r="C181" i="1"/>
  <c r="C179" i="1"/>
  <c r="C178" i="1"/>
  <c r="C177" i="1"/>
  <c r="C175" i="1"/>
  <c r="C174" i="1"/>
  <c r="C173" i="1"/>
  <c r="C171" i="1"/>
  <c r="C170" i="1"/>
  <c r="C169" i="1"/>
  <c r="C167" i="1"/>
  <c r="C166" i="1"/>
  <c r="C165" i="1"/>
  <c r="C163" i="1"/>
  <c r="C162" i="1"/>
  <c r="C161" i="1"/>
  <c r="C159" i="1"/>
  <c r="C158" i="1"/>
  <c r="C157" i="1"/>
  <c r="C155" i="1"/>
  <c r="C154" i="1"/>
  <c r="C153" i="1"/>
  <c r="C152" i="1"/>
  <c r="C151" i="1"/>
  <c r="C150" i="1"/>
  <c r="C149" i="1"/>
  <c r="C147" i="1"/>
  <c r="C146" i="1"/>
  <c r="C145" i="1"/>
  <c r="C143" i="1"/>
  <c r="C142" i="1"/>
  <c r="C141" i="1"/>
  <c r="C139" i="1"/>
  <c r="C138" i="1"/>
  <c r="C137" i="1"/>
  <c r="C136" i="1"/>
  <c r="C134" i="1"/>
  <c r="C133" i="1"/>
  <c r="C131" i="1"/>
  <c r="C130" i="1"/>
  <c r="C129" i="1"/>
  <c r="C128" i="1"/>
  <c r="C126" i="1"/>
  <c r="C125" i="1"/>
  <c r="C123" i="1"/>
  <c r="C122" i="1"/>
  <c r="C121" i="1"/>
  <c r="C120" i="1"/>
  <c r="C118" i="1"/>
  <c r="C117" i="1"/>
  <c r="C115" i="1"/>
  <c r="C114" i="1"/>
  <c r="C113" i="1"/>
  <c r="C112" i="1"/>
  <c r="C111" i="1"/>
  <c r="C110" i="1"/>
  <c r="C109" i="1"/>
  <c r="C107" i="1"/>
  <c r="C106" i="1"/>
  <c r="C105" i="1"/>
  <c r="C104" i="1"/>
  <c r="C102" i="1"/>
  <c r="C101" i="1"/>
  <c r="C99" i="1"/>
  <c r="C98" i="1"/>
  <c r="C97" i="1"/>
  <c r="C96" i="1"/>
  <c r="C94" i="1"/>
  <c r="C93" i="1"/>
  <c r="C91" i="1"/>
  <c r="C90" i="1"/>
  <c r="C89" i="1"/>
  <c r="C88" i="1"/>
  <c r="C86" i="1"/>
  <c r="C85" i="1"/>
  <c r="C83" i="1"/>
  <c r="C82" i="1"/>
  <c r="C81" i="1"/>
  <c r="C80" i="1"/>
  <c r="C79" i="1"/>
  <c r="C78" i="1"/>
  <c r="C77" i="1"/>
  <c r="C75" i="1"/>
  <c r="C74" i="1"/>
  <c r="C73" i="1"/>
  <c r="C72" i="1"/>
  <c r="C70" i="1"/>
  <c r="C69" i="1"/>
  <c r="C67" i="1"/>
  <c r="C66" i="1"/>
  <c r="C65" i="1"/>
  <c r="C64" i="1"/>
  <c r="C62" i="1"/>
  <c r="C61" i="1"/>
  <c r="C59" i="1"/>
  <c r="C58" i="1"/>
  <c r="C57" i="1"/>
  <c r="C56" i="1"/>
  <c r="C54" i="1"/>
  <c r="C53" i="1"/>
  <c r="C51" i="1"/>
  <c r="C50" i="1"/>
  <c r="C49" i="1"/>
  <c r="C48" i="1"/>
  <c r="C46" i="1"/>
  <c r="C45" i="1"/>
  <c r="C43" i="1"/>
  <c r="C41" i="1"/>
  <c r="C40" i="1"/>
  <c r="C38" i="1"/>
  <c r="C37" i="1"/>
  <c r="C35" i="1"/>
  <c r="C33" i="1"/>
  <c r="C32" i="1"/>
  <c r="C30" i="1"/>
  <c r="C29" i="1"/>
  <c r="C27" i="1"/>
  <c r="C25" i="1"/>
  <c r="C24" i="1"/>
  <c r="C22" i="1"/>
  <c r="C21" i="1"/>
  <c r="C18" i="1"/>
  <c r="C17" i="1"/>
  <c r="C16" i="1"/>
  <c r="C15" i="1"/>
  <c r="C14" i="1"/>
  <c r="C13" i="1"/>
  <c r="C11" i="1"/>
  <c r="C10" i="1"/>
  <c r="C9" i="1"/>
  <c r="C6" i="1"/>
  <c r="E5" i="1"/>
  <c r="C2" i="1"/>
  <c r="B998" i="1"/>
  <c r="B997" i="1"/>
  <c r="B996" i="1"/>
  <c r="B995" i="1"/>
  <c r="B994" i="1"/>
  <c r="B992" i="1"/>
  <c r="B990" i="1"/>
  <c r="B989" i="1"/>
  <c r="B988" i="1"/>
  <c r="B987" i="1"/>
  <c r="B984" i="1"/>
  <c r="B981" i="1"/>
  <c r="B980" i="1"/>
  <c r="B979" i="1"/>
  <c r="B976" i="1"/>
  <c r="B974" i="1"/>
  <c r="B973" i="1"/>
  <c r="B972" i="1"/>
  <c r="B971" i="1"/>
  <c r="B970" i="1"/>
  <c r="B968" i="1"/>
  <c r="B966" i="1"/>
  <c r="B965" i="1"/>
  <c r="B964" i="1"/>
  <c r="B963" i="1"/>
  <c r="B960" i="1"/>
  <c r="B958" i="1"/>
  <c r="B957" i="1"/>
  <c r="B956" i="1"/>
  <c r="B955" i="1"/>
  <c r="B952" i="1"/>
  <c r="B950" i="1"/>
  <c r="B949" i="1"/>
  <c r="B948" i="1"/>
  <c r="B947" i="1"/>
  <c r="B944" i="1"/>
  <c r="B942" i="1"/>
  <c r="B941" i="1"/>
  <c r="B940" i="1"/>
  <c r="B939" i="1"/>
  <c r="B936" i="1"/>
  <c r="B934" i="1"/>
  <c r="B933" i="1"/>
  <c r="B932" i="1"/>
  <c r="B931" i="1"/>
  <c r="B929" i="1"/>
  <c r="B928" i="1"/>
  <c r="B927" i="1"/>
  <c r="B926" i="1"/>
  <c r="B925" i="1"/>
  <c r="B924" i="1"/>
  <c r="B923" i="1"/>
  <c r="B918" i="1"/>
  <c r="B917" i="1"/>
  <c r="B916" i="1"/>
  <c r="B915" i="1"/>
  <c r="B912" i="1"/>
  <c r="B910" i="1"/>
  <c r="B909" i="1"/>
  <c r="B908" i="1"/>
  <c r="B907" i="1"/>
  <c r="B904" i="1"/>
  <c r="B903" i="1"/>
  <c r="B902" i="1"/>
  <c r="B901" i="1"/>
  <c r="B900" i="1"/>
  <c r="B899" i="1"/>
  <c r="B896" i="1"/>
  <c r="B893" i="1"/>
  <c r="B892" i="1"/>
  <c r="B891" i="1"/>
  <c r="B888" i="1"/>
  <c r="B886" i="1"/>
  <c r="M886" i="1"/>
  <c r="V886" i="1" s="1"/>
  <c r="Q886" i="1" s="1"/>
  <c r="B885" i="1"/>
  <c r="B884" i="1"/>
  <c r="B883" i="1"/>
  <c r="B880" i="1"/>
  <c r="B879" i="1"/>
  <c r="B878" i="1"/>
  <c r="B877" i="1"/>
  <c r="B876" i="1"/>
  <c r="B875" i="1"/>
  <c r="B872" i="1"/>
  <c r="B871" i="1"/>
  <c r="B870" i="1"/>
  <c r="B869" i="1"/>
  <c r="B868" i="1"/>
  <c r="B866" i="1"/>
  <c r="B864" i="1"/>
  <c r="B862" i="1"/>
  <c r="B861" i="1"/>
  <c r="B860" i="1"/>
  <c r="B859" i="1"/>
  <c r="B856" i="1"/>
  <c r="B854" i="1"/>
  <c r="B853" i="1"/>
  <c r="B852" i="1"/>
  <c r="B851" i="1"/>
  <c r="B849" i="1"/>
  <c r="B848" i="1"/>
  <c r="B846" i="1"/>
  <c r="B844" i="1"/>
  <c r="B843" i="1"/>
  <c r="B840" i="1"/>
  <c r="B838" i="1"/>
  <c r="B837" i="1"/>
  <c r="B836" i="1"/>
  <c r="B835" i="1"/>
  <c r="B832" i="1"/>
  <c r="B830" i="1"/>
  <c r="B829" i="1"/>
  <c r="B828" i="1"/>
  <c r="B827" i="1"/>
  <c r="B824" i="1"/>
  <c r="B822" i="1"/>
  <c r="B821" i="1"/>
  <c r="B820" i="1"/>
  <c r="B819" i="1"/>
  <c r="B816" i="1"/>
  <c r="B814" i="1"/>
  <c r="B812" i="1"/>
  <c r="B811" i="1"/>
  <c r="B808" i="1"/>
  <c r="B807" i="1"/>
  <c r="B805" i="1"/>
  <c r="B804" i="1"/>
  <c r="B803" i="1"/>
  <c r="B800" i="1"/>
  <c r="B798" i="1"/>
  <c r="B797" i="1"/>
  <c r="B796" i="1"/>
  <c r="B795" i="1"/>
  <c r="B792" i="1"/>
  <c r="B790" i="1"/>
  <c r="B789" i="1"/>
  <c r="B788" i="1"/>
  <c r="B787" i="1"/>
  <c r="B784" i="1"/>
  <c r="B782" i="1"/>
  <c r="B781" i="1"/>
  <c r="B780" i="1"/>
  <c r="B779" i="1"/>
  <c r="B776" i="1"/>
  <c r="B775" i="1"/>
  <c r="B774" i="1"/>
  <c r="B773" i="1"/>
  <c r="B772" i="1"/>
  <c r="B769" i="1"/>
  <c r="B768" i="1"/>
  <c r="B765" i="1"/>
  <c r="B764" i="1"/>
  <c r="B763" i="1"/>
  <c r="B760" i="1"/>
  <c r="B759" i="1"/>
  <c r="B758" i="1"/>
  <c r="B757" i="1"/>
  <c r="B756" i="1"/>
  <c r="B755" i="1"/>
  <c r="B752" i="1"/>
  <c r="B750" i="1"/>
  <c r="B749" i="1"/>
  <c r="B748" i="1"/>
  <c r="B747" i="1"/>
  <c r="B744" i="1"/>
  <c r="B742" i="1"/>
  <c r="B741" i="1"/>
  <c r="B740" i="1"/>
  <c r="B739" i="1"/>
  <c r="B737" i="1"/>
  <c r="B736" i="1"/>
  <c r="B734" i="1"/>
  <c r="B733" i="1"/>
  <c r="B732" i="1"/>
  <c r="B731" i="1"/>
  <c r="B728" i="1"/>
  <c r="B726" i="1"/>
  <c r="B725" i="1"/>
  <c r="B724" i="1"/>
  <c r="B723" i="1"/>
  <c r="B720" i="1"/>
  <c r="B718" i="1"/>
  <c r="B716" i="1"/>
  <c r="B715" i="1"/>
  <c r="B712" i="1"/>
  <c r="B709" i="1"/>
  <c r="B708" i="1"/>
  <c r="B706" i="1"/>
  <c r="B704" i="1"/>
  <c r="B701" i="1"/>
  <c r="B700" i="1"/>
  <c r="B699" i="1"/>
  <c r="B697" i="1"/>
  <c r="B696" i="1"/>
  <c r="B694" i="1"/>
  <c r="B692" i="1"/>
  <c r="B691" i="1"/>
  <c r="B690" i="1"/>
  <c r="B688" i="1"/>
  <c r="B686" i="1"/>
  <c r="B685" i="1"/>
  <c r="B684" i="1"/>
  <c r="B683" i="1"/>
  <c r="B680" i="1"/>
  <c r="B678" i="1"/>
  <c r="B677" i="1"/>
  <c r="B676" i="1"/>
  <c r="B675" i="1"/>
  <c r="B674" i="1"/>
  <c r="B672" i="1"/>
  <c r="B670" i="1"/>
  <c r="B669" i="1"/>
  <c r="B668" i="1"/>
  <c r="B667" i="1"/>
  <c r="B664" i="1"/>
  <c r="B662" i="1"/>
  <c r="B661" i="1"/>
  <c r="B660" i="1"/>
  <c r="B659" i="1"/>
  <c r="B657" i="1"/>
  <c r="N657" i="1"/>
  <c r="W657" i="1" s="1"/>
  <c r="R657" i="1" s="1"/>
  <c r="B656" i="1"/>
  <c r="B654" i="1"/>
  <c r="B653" i="1"/>
  <c r="B652" i="1"/>
  <c r="B651" i="1"/>
  <c r="B648" i="1"/>
  <c r="B646" i="1"/>
  <c r="B645" i="1"/>
  <c r="B644" i="1"/>
  <c r="B643" i="1"/>
  <c r="B640" i="1"/>
  <c r="B638" i="1"/>
  <c r="B636" i="1"/>
  <c r="B635" i="1"/>
  <c r="B632" i="1"/>
  <c r="B629" i="1"/>
  <c r="B628" i="1"/>
  <c r="B627" i="1"/>
  <c r="B624" i="1"/>
  <c r="B622" i="1"/>
  <c r="B621" i="1"/>
  <c r="B620" i="1"/>
  <c r="B619" i="1"/>
  <c r="B616" i="1"/>
  <c r="B613" i="1"/>
  <c r="B612" i="1"/>
  <c r="B611" i="1"/>
  <c r="B608" i="1"/>
  <c r="B606" i="1"/>
  <c r="B605" i="1"/>
  <c r="B604" i="1"/>
  <c r="B603" i="1"/>
  <c r="B600" i="1"/>
  <c r="B599" i="1"/>
  <c r="B598" i="1"/>
  <c r="B597" i="1"/>
  <c r="B596" i="1"/>
  <c r="B595" i="1"/>
  <c r="B592" i="1"/>
  <c r="B589" i="1"/>
  <c r="B588" i="1"/>
  <c r="B587" i="1"/>
  <c r="B584" i="1"/>
  <c r="B582" i="1"/>
  <c r="N581" i="1"/>
  <c r="W581" i="1" s="1"/>
  <c r="R581" i="1" s="1"/>
  <c r="B580" i="1"/>
  <c r="B579" i="1"/>
  <c r="B576" i="1"/>
  <c r="B574" i="1"/>
  <c r="B573" i="1"/>
  <c r="B572" i="1"/>
  <c r="B571" i="1"/>
  <c r="B568" i="1"/>
  <c r="B566" i="1"/>
  <c r="B565" i="1"/>
  <c r="B563" i="1"/>
  <c r="B562" i="1"/>
  <c r="B560" i="1"/>
  <c r="B558" i="1"/>
  <c r="B557" i="1"/>
  <c r="B556" i="1"/>
  <c r="B552" i="1"/>
  <c r="B550" i="1"/>
  <c r="B548" i="1"/>
  <c r="B547" i="1"/>
  <c r="B544" i="1"/>
  <c r="B542" i="1"/>
  <c r="B540" i="1"/>
  <c r="B539" i="1"/>
  <c r="B536" i="1"/>
  <c r="B532" i="1"/>
  <c r="B531" i="1"/>
  <c r="B528" i="1"/>
  <c r="B526" i="1"/>
  <c r="B525" i="1"/>
  <c r="B524" i="1"/>
  <c r="B523" i="1"/>
  <c r="B520" i="1"/>
  <c r="B518" i="1"/>
  <c r="B517" i="1"/>
  <c r="B516" i="1"/>
  <c r="B515" i="1"/>
  <c r="B514" i="1"/>
  <c r="B512" i="1"/>
  <c r="B510" i="1"/>
  <c r="B508" i="1"/>
  <c r="B507" i="1"/>
  <c r="B504" i="1"/>
  <c r="B502" i="1"/>
  <c r="N502" i="1"/>
  <c r="B501" i="1"/>
  <c r="B500" i="1"/>
  <c r="B499" i="1"/>
  <c r="B496" i="1"/>
  <c r="B494" i="1"/>
  <c r="B493" i="1"/>
  <c r="B492" i="1"/>
  <c r="B491" i="1"/>
  <c r="B488" i="1"/>
  <c r="B486" i="1"/>
  <c r="B485" i="1"/>
  <c r="B484" i="1"/>
  <c r="B483" i="1"/>
  <c r="B480" i="1"/>
  <c r="B476" i="1"/>
  <c r="B475" i="1"/>
  <c r="B472" i="1"/>
  <c r="B470" i="1"/>
  <c r="B469" i="1"/>
  <c r="B468" i="1"/>
  <c r="B467" i="1"/>
  <c r="B464" i="1"/>
  <c r="B463" i="1"/>
  <c r="B462" i="1"/>
  <c r="B461" i="1"/>
  <c r="B460" i="1"/>
  <c r="B459" i="1"/>
  <c r="B456" i="1"/>
  <c r="B452" i="1"/>
  <c r="B451" i="1"/>
  <c r="B448" i="1"/>
  <c r="B447" i="1"/>
  <c r="B446" i="1"/>
  <c r="B445" i="1"/>
  <c r="B444" i="1"/>
  <c r="B443" i="1"/>
  <c r="B442" i="1"/>
  <c r="B440" i="1"/>
  <c r="B438" i="1"/>
  <c r="B437" i="1"/>
  <c r="B436" i="1"/>
  <c r="B435" i="1"/>
  <c r="B432" i="1"/>
  <c r="B430" i="1"/>
  <c r="B429" i="1"/>
  <c r="B428" i="1"/>
  <c r="B427" i="1"/>
  <c r="B425" i="1"/>
  <c r="B424" i="1"/>
  <c r="B423" i="1"/>
  <c r="B422" i="1"/>
  <c r="B421" i="1"/>
  <c r="B420" i="1"/>
  <c r="B419" i="1"/>
  <c r="B416" i="1"/>
  <c r="B414" i="1"/>
  <c r="B412" i="1"/>
  <c r="B411" i="1"/>
  <c r="B408" i="1"/>
  <c r="B406" i="1"/>
  <c r="B404" i="1"/>
  <c r="B403" i="1"/>
  <c r="B400" i="1"/>
  <c r="B398" i="1"/>
  <c r="B397" i="1"/>
  <c r="B396" i="1"/>
  <c r="B395" i="1"/>
  <c r="B392" i="1"/>
  <c r="O391" i="1"/>
  <c r="B390" i="1"/>
  <c r="B388" i="1"/>
  <c r="B387" i="1"/>
  <c r="B386" i="1"/>
  <c r="B384" i="1"/>
  <c r="B383" i="1"/>
  <c r="B382" i="1"/>
  <c r="B381" i="1"/>
  <c r="B380" i="1"/>
  <c r="B379" i="1"/>
  <c r="B376" i="1"/>
  <c r="B374" i="1"/>
  <c r="B372" i="1"/>
  <c r="B371" i="1"/>
  <c r="B368" i="1"/>
  <c r="B366" i="1"/>
  <c r="B364" i="1"/>
  <c r="B363" i="1"/>
  <c r="B360" i="1"/>
  <c r="B358" i="1"/>
  <c r="B357" i="1"/>
  <c r="B356" i="1"/>
  <c r="B355" i="1"/>
  <c r="B352" i="1"/>
  <c r="B351" i="1"/>
  <c r="B350" i="1"/>
  <c r="B349" i="1"/>
  <c r="B348" i="1"/>
  <c r="B347" i="1"/>
  <c r="B344" i="1"/>
  <c r="B342" i="1"/>
  <c r="B341" i="1"/>
  <c r="B340" i="1"/>
  <c r="B339" i="1"/>
  <c r="P337" i="1"/>
  <c r="Y337" i="1" s="1"/>
  <c r="T337" i="1" s="1"/>
  <c r="B336" i="1"/>
  <c r="B334" i="1"/>
  <c r="B332" i="1"/>
  <c r="A331" i="1"/>
  <c r="A330" i="1"/>
  <c r="B330" i="1"/>
  <c r="A329" i="1"/>
  <c r="A328" i="1"/>
  <c r="A327" i="1"/>
  <c r="A326" i="1"/>
  <c r="B326" i="1"/>
  <c r="A325" i="1"/>
  <c r="B325" i="1"/>
  <c r="A324" i="1"/>
  <c r="A323" i="1"/>
  <c r="B323" i="1"/>
  <c r="A322" i="1"/>
  <c r="B322" i="1"/>
  <c r="A321" i="1"/>
  <c r="A320" i="1"/>
  <c r="B320" i="1"/>
  <c r="A319" i="1"/>
  <c r="J319" i="1"/>
  <c r="A318" i="1"/>
  <c r="A317" i="1"/>
  <c r="B317" i="1"/>
  <c r="A316" i="1"/>
  <c r="A315" i="1"/>
  <c r="B315" i="1"/>
  <c r="A314" i="1"/>
  <c r="B314" i="1"/>
  <c r="A313" i="1"/>
  <c r="B313" i="1"/>
  <c r="A312" i="1"/>
  <c r="J311" i="1"/>
  <c r="A310" i="1"/>
  <c r="B310" i="1"/>
  <c r="A309" i="1"/>
  <c r="B309" i="1"/>
  <c r="A308" i="1"/>
  <c r="A307" i="1"/>
  <c r="A306" i="1"/>
  <c r="B306" i="1"/>
  <c r="A305" i="1"/>
  <c r="A304" i="1"/>
  <c r="A303" i="1"/>
  <c r="J303" i="1"/>
  <c r="A302" i="1"/>
  <c r="B302" i="1"/>
  <c r="A301" i="1"/>
  <c r="B301" i="1"/>
  <c r="A300" i="1"/>
  <c r="A299" i="1"/>
  <c r="A298" i="1"/>
  <c r="A297" i="1"/>
  <c r="A296" i="1"/>
  <c r="A295" i="1"/>
  <c r="A294" i="1"/>
  <c r="A293" i="1"/>
  <c r="B293" i="1"/>
  <c r="A292" i="1"/>
  <c r="A291" i="1"/>
  <c r="A290" i="1"/>
  <c r="B290" i="1"/>
  <c r="A289" i="1"/>
  <c r="A288" i="1"/>
  <c r="B288" i="1"/>
  <c r="J287" i="1"/>
  <c r="A286" i="1"/>
  <c r="B286" i="1"/>
  <c r="A285" i="1"/>
  <c r="B285" i="1"/>
  <c r="A284" i="1"/>
  <c r="A283" i="1"/>
  <c r="B283" i="1"/>
  <c r="A282" i="1"/>
  <c r="B282" i="1"/>
  <c r="A281" i="1"/>
  <c r="A280" i="1"/>
  <c r="A279" i="1"/>
  <c r="J279" i="1"/>
  <c r="A278" i="1"/>
  <c r="A277" i="1"/>
  <c r="B277" i="1"/>
  <c r="A276" i="1"/>
  <c r="B276" i="1"/>
  <c r="A275" i="1"/>
  <c r="A274" i="1"/>
  <c r="B274" i="1"/>
  <c r="A273" i="1"/>
  <c r="A272" i="1"/>
  <c r="B272" i="1"/>
  <c r="A271" i="1"/>
  <c r="A270" i="1"/>
  <c r="B270" i="1"/>
  <c r="A269" i="1"/>
  <c r="A268" i="1"/>
  <c r="B268" i="1"/>
  <c r="A267" i="1"/>
  <c r="A266" i="1"/>
  <c r="B266" i="1"/>
  <c r="A265" i="1"/>
  <c r="A264" i="1"/>
  <c r="B264" i="1"/>
  <c r="A263" i="1"/>
  <c r="A262" i="1"/>
  <c r="A261" i="1"/>
  <c r="B261" i="1"/>
  <c r="A260" i="1"/>
  <c r="P260" i="1"/>
  <c r="A259" i="1"/>
  <c r="B259" i="1"/>
  <c r="A258" i="1"/>
  <c r="A257" i="1"/>
  <c r="A256" i="1"/>
  <c r="A255" i="1"/>
  <c r="A254" i="1"/>
  <c r="A253" i="1"/>
  <c r="M253" i="1"/>
  <c r="V253" i="1" s="1"/>
  <c r="Q253" i="1" s="1"/>
  <c r="A252" i="1"/>
  <c r="B252" i="1"/>
  <c r="A251" i="1"/>
  <c r="A250" i="1"/>
  <c r="A249" i="1"/>
  <c r="A248" i="1"/>
  <c r="A247" i="1"/>
  <c r="J247" i="1"/>
  <c r="A246" i="1"/>
  <c r="A245" i="1"/>
  <c r="A244" i="1"/>
  <c r="A243" i="1"/>
  <c r="A242" i="1"/>
  <c r="B242" i="1"/>
  <c r="A241" i="1"/>
  <c r="B241" i="1"/>
  <c r="A240" i="1"/>
  <c r="A239" i="1"/>
  <c r="A238" i="1"/>
  <c r="A237" i="1"/>
  <c r="J237" i="1"/>
  <c r="A236" i="1"/>
  <c r="B236" i="1"/>
  <c r="A235" i="1"/>
  <c r="A234" i="1"/>
  <c r="A233" i="1"/>
  <c r="A232" i="1"/>
  <c r="B232" i="1"/>
  <c r="A231" i="1"/>
  <c r="J231" i="1"/>
  <c r="A230" i="1"/>
  <c r="A229" i="1"/>
  <c r="A228" i="1"/>
  <c r="B228" i="1"/>
  <c r="A227" i="1"/>
  <c r="A226" i="1"/>
  <c r="A225" i="1"/>
  <c r="B225" i="1"/>
  <c r="A224" i="1"/>
  <c r="B224" i="1"/>
  <c r="A223" i="1"/>
  <c r="J223" i="1"/>
  <c r="A222" i="1"/>
  <c r="A221" i="1"/>
  <c r="A220" i="1"/>
  <c r="B220" i="1"/>
  <c r="A219" i="1"/>
  <c r="A218" i="1"/>
  <c r="A217" i="1"/>
  <c r="A216" i="1"/>
  <c r="J215" i="1"/>
  <c r="A214" i="1"/>
  <c r="A213" i="1"/>
  <c r="A212" i="1"/>
  <c r="N212" i="1"/>
  <c r="A211" i="1"/>
  <c r="A210" i="1"/>
  <c r="B210" i="1"/>
  <c r="A209" i="1"/>
  <c r="A208" i="1"/>
  <c r="A207" i="1"/>
  <c r="I207" i="1"/>
  <c r="J207" i="1"/>
  <c r="A206" i="1"/>
  <c r="B206" i="1"/>
  <c r="A205" i="1"/>
  <c r="A204" i="1"/>
  <c r="B204" i="1"/>
  <c r="A203" i="1"/>
  <c r="A202" i="1"/>
  <c r="B202" i="1"/>
  <c r="A201" i="1"/>
  <c r="A200" i="1"/>
  <c r="B200" i="1"/>
  <c r="A199" i="1"/>
  <c r="A198" i="1"/>
  <c r="A197" i="1"/>
  <c r="B197" i="1"/>
  <c r="A196" i="1"/>
  <c r="B196" i="1"/>
  <c r="A195" i="1"/>
  <c r="A194" i="1"/>
  <c r="A193" i="1"/>
  <c r="B193" i="1"/>
  <c r="A192" i="1"/>
  <c r="A191" i="1"/>
  <c r="J191" i="1"/>
  <c r="A190" i="1"/>
  <c r="B190" i="1"/>
  <c r="A189" i="1"/>
  <c r="A188" i="1"/>
  <c r="B188" i="1"/>
  <c r="A187" i="1"/>
  <c r="B187" i="1"/>
  <c r="A186" i="1"/>
  <c r="B186" i="1"/>
  <c r="A185" i="1"/>
  <c r="A184" i="1"/>
  <c r="A183" i="1"/>
  <c r="J183" i="1"/>
  <c r="A182" i="1"/>
  <c r="B182" i="1"/>
  <c r="A181" i="1"/>
  <c r="B181" i="1"/>
  <c r="A180" i="1"/>
  <c r="B180" i="1"/>
  <c r="A179" i="1"/>
  <c r="B179" i="1"/>
  <c r="A178" i="1"/>
  <c r="B178" i="1"/>
  <c r="A177" i="1"/>
  <c r="B177" i="1"/>
  <c r="A176" i="1"/>
  <c r="A175" i="1"/>
  <c r="A174" i="1"/>
  <c r="B174" i="1"/>
  <c r="A173" i="1"/>
  <c r="A172" i="1"/>
  <c r="A171" i="1"/>
  <c r="B171" i="1"/>
  <c r="A170" i="1"/>
  <c r="B170" i="1"/>
  <c r="A169" i="1"/>
  <c r="A168" i="1"/>
  <c r="B168" i="1"/>
  <c r="A167" i="1"/>
  <c r="A166" i="1"/>
  <c r="A165" i="1"/>
  <c r="B165" i="1"/>
  <c r="A164" i="1"/>
  <c r="B164" i="1"/>
  <c r="A163" i="1"/>
  <c r="A162" i="1"/>
  <c r="B162" i="1"/>
  <c r="A161" i="1"/>
  <c r="A160" i="1"/>
  <c r="A159" i="1"/>
  <c r="B159" i="1"/>
  <c r="A158" i="1"/>
  <c r="B158" i="1"/>
  <c r="A157" i="1"/>
  <c r="A156" i="1"/>
  <c r="B156" i="1"/>
  <c r="A155" i="1"/>
  <c r="B155" i="1"/>
  <c r="A154" i="1"/>
  <c r="A153" i="1"/>
  <c r="B153" i="1"/>
  <c r="A152" i="1"/>
  <c r="A151" i="1"/>
  <c r="A150" i="1"/>
  <c r="A149" i="1"/>
  <c r="A148" i="1"/>
  <c r="A147" i="1"/>
  <c r="A146" i="1"/>
  <c r="B146" i="1"/>
  <c r="A145" i="1"/>
  <c r="B145" i="1"/>
  <c r="A144" i="1"/>
  <c r="J143" i="1"/>
  <c r="A142" i="1"/>
  <c r="A141" i="1"/>
  <c r="A140" i="1"/>
  <c r="A139" i="1"/>
  <c r="A138" i="1"/>
  <c r="B138" i="1"/>
  <c r="A137" i="1"/>
  <c r="A136" i="1"/>
  <c r="A135" i="1"/>
  <c r="J135" i="1"/>
  <c r="A134" i="1"/>
  <c r="A133" i="1"/>
  <c r="B133" i="1"/>
  <c r="A132" i="1"/>
  <c r="B132" i="1"/>
  <c r="A131" i="1"/>
  <c r="A130" i="1"/>
  <c r="A129" i="1"/>
  <c r="A128" i="1"/>
  <c r="B128" i="1"/>
  <c r="A127" i="1"/>
  <c r="J127" i="1"/>
  <c r="A126" i="1"/>
  <c r="B126" i="1"/>
  <c r="A125" i="1"/>
  <c r="A124" i="1"/>
  <c r="A123" i="1"/>
  <c r="A122" i="1"/>
  <c r="A121" i="1"/>
  <c r="A120" i="1"/>
  <c r="B120" i="1"/>
  <c r="A119" i="1"/>
  <c r="J119" i="1"/>
  <c r="A118" i="1"/>
  <c r="A117" i="1"/>
  <c r="A116" i="1"/>
  <c r="B116" i="1"/>
  <c r="A115" i="1"/>
  <c r="A114" i="1"/>
  <c r="A113" i="1"/>
  <c r="P113" i="1"/>
  <c r="Y113" i="1" s="1"/>
  <c r="T113" i="1" s="1"/>
  <c r="A112" i="1"/>
  <c r="A111" i="1"/>
  <c r="A110" i="1"/>
  <c r="A109" i="1"/>
  <c r="A108" i="1"/>
  <c r="B108" i="1"/>
  <c r="A107" i="1"/>
  <c r="A106" i="1"/>
  <c r="B106" i="1"/>
  <c r="A105" i="1"/>
  <c r="A104" i="1"/>
  <c r="A103" i="1"/>
  <c r="J103" i="1"/>
  <c r="A102" i="1"/>
  <c r="A101" i="1"/>
  <c r="J101" i="1"/>
  <c r="A100" i="1"/>
  <c r="O100" i="1"/>
  <c r="B100" i="1"/>
  <c r="A99" i="1"/>
  <c r="M99" i="1"/>
  <c r="A98" i="1"/>
  <c r="M98" i="1"/>
  <c r="V98" i="1" s="1"/>
  <c r="Q98" i="1" s="1"/>
  <c r="A97" i="1"/>
  <c r="A96" i="1"/>
  <c r="A95" i="1"/>
  <c r="J95" i="1"/>
  <c r="A94" i="1"/>
  <c r="A93" i="1"/>
  <c r="A92" i="1"/>
  <c r="M92" i="1"/>
  <c r="A91" i="1"/>
  <c r="M91" i="1"/>
  <c r="B91" i="1"/>
  <c r="A90" i="1"/>
  <c r="O90" i="1"/>
  <c r="X90" i="1" s="1"/>
  <c r="S90" i="1" s="1"/>
  <c r="A89" i="1"/>
  <c r="B89" i="1"/>
  <c r="A88" i="1"/>
  <c r="A87" i="1"/>
  <c r="J87" i="1"/>
  <c r="A86" i="1"/>
  <c r="A85" i="1"/>
  <c r="A84" i="1"/>
  <c r="A83" i="1"/>
  <c r="A82" i="1"/>
  <c r="A81" i="1"/>
  <c r="A80" i="1"/>
  <c r="A79" i="1"/>
  <c r="A78" i="1"/>
  <c r="A77" i="1"/>
  <c r="A76" i="1"/>
  <c r="A75" i="1"/>
  <c r="A74" i="1"/>
  <c r="A73" i="1"/>
  <c r="A72" i="1"/>
  <c r="B72" i="1"/>
  <c r="A71" i="1"/>
  <c r="J71" i="1"/>
  <c r="I71" i="1"/>
  <c r="A70" i="1"/>
  <c r="N70" i="1"/>
  <c r="W70" i="1" s="1"/>
  <c r="A69" i="1"/>
  <c r="A68" i="1"/>
  <c r="A67" i="1"/>
  <c r="B67" i="1"/>
  <c r="A66" i="1"/>
  <c r="A65" i="1"/>
  <c r="A64" i="1"/>
  <c r="A63" i="1"/>
  <c r="A62" i="1"/>
  <c r="A61" i="1"/>
  <c r="J61" i="1"/>
  <c r="I61" i="1"/>
  <c r="A60" i="1"/>
  <c r="P60" i="1"/>
  <c r="B60" i="1"/>
  <c r="A59" i="1"/>
  <c r="O59" i="1"/>
  <c r="A58" i="1"/>
  <c r="B58" i="1"/>
  <c r="A57" i="1"/>
  <c r="O57" i="1"/>
  <c r="X57" i="1" s="1"/>
  <c r="S57" i="1" s="1"/>
  <c r="A56" i="1"/>
  <c r="N56" i="1"/>
  <c r="A55" i="1"/>
  <c r="A54" i="1"/>
  <c r="O54" i="1"/>
  <c r="X54" i="1" s="1"/>
  <c r="S54" i="1" s="1"/>
  <c r="A53" i="1"/>
  <c r="J53" i="1"/>
  <c r="I53" i="1"/>
  <c r="A52" i="1"/>
  <c r="B52" i="1"/>
  <c r="A51" i="1"/>
  <c r="B51" i="1"/>
  <c r="A50" i="1"/>
  <c r="B50" i="1"/>
  <c r="A49" i="1"/>
  <c r="M49" i="1"/>
  <c r="V49" i="1" s="1"/>
  <c r="Q49" i="1" s="1"/>
  <c r="A48" i="1"/>
  <c r="M48" i="1"/>
  <c r="A47" i="1"/>
  <c r="P47" i="1"/>
  <c r="A46" i="1"/>
  <c r="B46" i="1"/>
  <c r="A45" i="1"/>
  <c r="B45" i="1"/>
  <c r="A44" i="1"/>
  <c r="A43" i="1"/>
  <c r="J43" i="1"/>
  <c r="I43" i="1"/>
  <c r="A42" i="1"/>
  <c r="N42" i="1"/>
  <c r="A41" i="1"/>
  <c r="M41" i="1"/>
  <c r="A40" i="1"/>
  <c r="O40" i="1"/>
  <c r="A39" i="1"/>
  <c r="O39" i="1"/>
  <c r="X39" i="1" s="1"/>
  <c r="S39" i="1" s="1"/>
  <c r="A38" i="1"/>
  <c r="B38" i="1"/>
  <c r="A37" i="1"/>
  <c r="B37" i="1"/>
  <c r="A36" i="1"/>
  <c r="B36" i="1"/>
  <c r="A35" i="1"/>
  <c r="P35" i="1"/>
  <c r="A34" i="1"/>
  <c r="O34" i="1"/>
  <c r="A33" i="1"/>
  <c r="A32" i="1"/>
  <c r="N32" i="1"/>
  <c r="A31" i="1"/>
  <c r="P31" i="1"/>
  <c r="Y31" i="1" s="1"/>
  <c r="T31" i="1" s="1"/>
  <c r="A30" i="1"/>
  <c r="J30" i="1"/>
  <c r="I30" i="1"/>
  <c r="A29" i="1"/>
  <c r="B29" i="1"/>
  <c r="A28" i="1"/>
  <c r="N28" i="1"/>
  <c r="A27" i="1"/>
  <c r="P27" i="1"/>
  <c r="A26" i="1"/>
  <c r="J26" i="1"/>
  <c r="I26" i="1"/>
  <c r="A25" i="1"/>
  <c r="O25" i="1"/>
  <c r="X25" i="1" s="1"/>
  <c r="S25" i="1" s="1"/>
  <c r="B25" i="1"/>
  <c r="A24" i="1"/>
  <c r="M24" i="1"/>
  <c r="A23" i="1"/>
  <c r="B23" i="1"/>
  <c r="A22" i="1"/>
  <c r="J22" i="1"/>
  <c r="A21" i="1"/>
  <c r="N21" i="1"/>
  <c r="A20" i="1"/>
  <c r="A19" i="1"/>
  <c r="N19" i="1"/>
  <c r="W19" i="1" s="1"/>
  <c r="R19" i="1" s="1"/>
  <c r="A18" i="1"/>
  <c r="B18" i="1"/>
  <c r="A17" i="1"/>
  <c r="N17" i="1"/>
  <c r="A16" i="1"/>
  <c r="A15" i="1"/>
  <c r="J15" i="1"/>
  <c r="A14" i="1"/>
  <c r="J14" i="1"/>
  <c r="A13" i="1"/>
  <c r="A12" i="1"/>
  <c r="O12" i="1"/>
  <c r="X12" i="1" s="1"/>
  <c r="S12" i="1" s="1"/>
  <c r="B12" i="1"/>
  <c r="A11" i="1"/>
  <c r="N11" i="1"/>
  <c r="A10" i="1"/>
  <c r="P10" i="1"/>
  <c r="A9" i="1"/>
  <c r="A8" i="1"/>
  <c r="P8" i="1"/>
  <c r="Y8" i="1" s="1"/>
  <c r="T8" i="1" s="1"/>
  <c r="B8" i="1"/>
  <c r="A7" i="1"/>
  <c r="P7" i="1"/>
  <c r="Y7" i="1" s="1"/>
  <c r="T7" i="1" s="1"/>
  <c r="A6" i="1"/>
  <c r="J6" i="1"/>
  <c r="B6" i="1"/>
  <c r="A5" i="1"/>
  <c r="M5" i="1"/>
  <c r="A4" i="1"/>
  <c r="O4" i="1"/>
  <c r="X4" i="1" s="1"/>
  <c r="S4" i="1" s="1"/>
  <c r="A3" i="1"/>
  <c r="B3" i="1"/>
  <c r="A2" i="1"/>
  <c r="M38" i="17"/>
  <c r="N38" i="17"/>
  <c r="D38" i="17"/>
  <c r="I38" i="17" s="1"/>
  <c r="E38" i="17" s="1"/>
  <c r="J38" i="17" s="1"/>
  <c r="M37" i="17"/>
  <c r="M36" i="17"/>
  <c r="D36" i="17"/>
  <c r="I36" i="17" s="1"/>
  <c r="E36" i="17" s="1"/>
  <c r="J36" i="17" s="1"/>
  <c r="M35" i="17"/>
  <c r="N35" i="17"/>
  <c r="M34" i="17"/>
  <c r="D34" i="17"/>
  <c r="I34" i="17" s="1"/>
  <c r="E34" i="17" s="1"/>
  <c r="J34" i="17" s="1"/>
  <c r="M33" i="17"/>
  <c r="D33" i="17"/>
  <c r="I33" i="17" s="1"/>
  <c r="E33" i="17" s="1"/>
  <c r="J33" i="17" s="1"/>
  <c r="M32" i="17"/>
  <c r="M31" i="17"/>
  <c r="N31" i="17"/>
  <c r="M30" i="17"/>
  <c r="N30" i="17"/>
  <c r="D30" i="17"/>
  <c r="I30" i="17" s="1"/>
  <c r="E30" i="17" s="1"/>
  <c r="J30" i="17" s="1"/>
  <c r="M29" i="17"/>
  <c r="N29" i="17"/>
  <c r="D29" i="17"/>
  <c r="I29" i="17" s="1"/>
  <c r="E29" i="17" s="1"/>
  <c r="J29" i="17" s="1"/>
  <c r="M28" i="17"/>
  <c r="N28" i="17"/>
  <c r="D28" i="17"/>
  <c r="I28" i="17" s="1"/>
  <c r="E28" i="17" s="1"/>
  <c r="J28" i="17" s="1"/>
  <c r="M27" i="17"/>
  <c r="D27" i="17"/>
  <c r="I27" i="17" s="1"/>
  <c r="E27" i="17" s="1"/>
  <c r="J27" i="17" s="1"/>
  <c r="M26" i="17"/>
  <c r="N26" i="17"/>
  <c r="D26" i="17"/>
  <c r="I26" i="17" s="1"/>
  <c r="E26" i="17" s="1"/>
  <c r="J26" i="17" s="1"/>
  <c r="M25" i="17"/>
  <c r="N25" i="17"/>
  <c r="D25" i="17"/>
  <c r="I25" i="17" s="1"/>
  <c r="E25" i="17" s="1"/>
  <c r="J25" i="17" s="1"/>
  <c r="M24" i="17"/>
  <c r="D24" i="17"/>
  <c r="I24" i="17" s="1"/>
  <c r="E24" i="17" s="1"/>
  <c r="J24" i="17" s="1"/>
  <c r="D22" i="17"/>
  <c r="I22" i="17" s="1"/>
  <c r="E22" i="17" s="1"/>
  <c r="J22" i="17" s="1"/>
  <c r="D21" i="17"/>
  <c r="I21" i="17"/>
  <c r="E21" i="17" s="1"/>
  <c r="J21" i="17" s="1"/>
  <c r="D20" i="17"/>
  <c r="D19" i="17"/>
  <c r="I19" i="17" s="1"/>
  <c r="E19" i="17" s="1"/>
  <c r="J19" i="17" s="1"/>
  <c r="D18" i="17"/>
  <c r="I18" i="17" s="1"/>
  <c r="E18" i="17" s="1"/>
  <c r="J18" i="17" s="1"/>
  <c r="D17" i="17"/>
  <c r="I17" i="17" s="1"/>
  <c r="E17" i="17" s="1"/>
  <c r="J17" i="17" s="1"/>
  <c r="I16" i="17"/>
  <c r="E16" i="17" s="1"/>
  <c r="J16" i="17" s="1"/>
  <c r="I15" i="17"/>
  <c r="E15" i="17" s="1"/>
  <c r="J15" i="17" s="1"/>
  <c r="D14" i="17"/>
  <c r="I14" i="17" s="1"/>
  <c r="E14" i="17" s="1"/>
  <c r="J14" i="17" s="1"/>
  <c r="D13" i="17"/>
  <c r="I13" i="17" s="1"/>
  <c r="E13" i="17" s="1"/>
  <c r="J13" i="17" s="1"/>
  <c r="D12" i="17"/>
  <c r="I12" i="17" s="1"/>
  <c r="E12" i="17" s="1"/>
  <c r="J12" i="17" s="1"/>
  <c r="D11" i="17"/>
  <c r="I11" i="17" s="1"/>
  <c r="E11" i="17" s="1"/>
  <c r="J11" i="17" s="1"/>
  <c r="D10" i="17"/>
  <c r="D9" i="17"/>
  <c r="I9" i="17" s="1"/>
  <c r="E9" i="17" s="1"/>
  <c r="J9" i="17" s="1"/>
  <c r="I7" i="17"/>
  <c r="E7" i="17" s="1"/>
  <c r="J7" i="17" s="1"/>
  <c r="D6" i="17"/>
  <c r="D5" i="17"/>
  <c r="I5" i="17" s="1"/>
  <c r="E5" i="17" s="1"/>
  <c r="J5" i="17" s="1"/>
  <c r="M23" i="17"/>
  <c r="M22" i="17"/>
  <c r="M21" i="17"/>
  <c r="M20" i="17"/>
  <c r="N20" i="17"/>
  <c r="M19" i="17"/>
  <c r="M18" i="17"/>
  <c r="M17" i="17"/>
  <c r="N17" i="17"/>
  <c r="M16" i="17"/>
  <c r="N16" i="17"/>
  <c r="M15" i="17"/>
  <c r="M14" i="17"/>
  <c r="M13" i="17"/>
  <c r="N13" i="17"/>
  <c r="M12" i="17"/>
  <c r="N12" i="17"/>
  <c r="M11" i="17"/>
  <c r="M10" i="17"/>
  <c r="N10" i="17"/>
  <c r="M9" i="17"/>
  <c r="M8" i="17"/>
  <c r="N8" i="17"/>
  <c r="M7" i="17"/>
  <c r="M6" i="17"/>
  <c r="M5" i="17"/>
  <c r="M4" i="17"/>
  <c r="N4" i="17"/>
  <c r="N22" i="17"/>
  <c r="N21" i="17"/>
  <c r="N18" i="17"/>
  <c r="N14" i="17"/>
  <c r="N5" i="17"/>
  <c r="A1" i="17"/>
  <c r="L89" i="6"/>
  <c r="L88" i="6"/>
  <c r="L87" i="6"/>
  <c r="L86" i="6"/>
  <c r="L85" i="6"/>
  <c r="L84" i="6"/>
  <c r="K86" i="6"/>
  <c r="K85" i="6"/>
  <c r="K84" i="6"/>
  <c r="H101" i="6"/>
  <c r="J87" i="6"/>
  <c r="J86" i="6"/>
  <c r="J85" i="6"/>
  <c r="J84" i="6"/>
  <c r="H100" i="6"/>
  <c r="B115" i="6"/>
  <c r="B101" i="6"/>
  <c r="D101" i="6"/>
  <c r="B108" i="6"/>
  <c r="B85" i="6"/>
  <c r="L1" i="2"/>
  <c r="C39" i="14"/>
  <c r="N986" i="1"/>
  <c r="W986" i="1" s="1"/>
  <c r="R986" i="1" s="1"/>
  <c r="N970" i="1"/>
  <c r="M955" i="1"/>
  <c r="M930" i="1"/>
  <c r="O890" i="1"/>
  <c r="N880" i="1"/>
  <c r="N856" i="1"/>
  <c r="N851" i="1"/>
  <c r="W851" i="1" s="1"/>
  <c r="R851" i="1" s="1"/>
  <c r="N849" i="1"/>
  <c r="N833" i="1"/>
  <c r="W833" i="1" s="1"/>
  <c r="R833" i="1" s="1"/>
  <c r="N825" i="1"/>
  <c r="P810" i="1"/>
  <c r="Y810" i="1" s="1"/>
  <c r="T810" i="1" s="1"/>
  <c r="P787" i="1"/>
  <c r="G773" i="1"/>
  <c r="D773" i="1"/>
  <c r="M770" i="1"/>
  <c r="P763" i="1"/>
  <c r="G760" i="1"/>
  <c r="D760" i="1"/>
  <c r="M752" i="1"/>
  <c r="V752" i="1" s="1"/>
  <c r="G751" i="1"/>
  <c r="D751" i="1"/>
  <c r="O691" i="1"/>
  <c r="P611" i="1"/>
  <c r="M587" i="1"/>
  <c r="V587" i="1" s="1"/>
  <c r="Q587" i="1" s="1"/>
  <c r="O586" i="1"/>
  <c r="M580" i="1"/>
  <c r="O562" i="1"/>
  <c r="N547" i="1"/>
  <c r="N523" i="1"/>
  <c r="N507" i="1"/>
  <c r="N451" i="1"/>
  <c r="O411" i="1"/>
  <c r="X411" i="1" s="1"/>
  <c r="S411" i="1" s="1"/>
  <c r="P407" i="1"/>
  <c r="Y407" i="1" s="1"/>
  <c r="T407" i="1" s="1"/>
  <c r="N384" i="1"/>
  <c r="W384" i="1" s="1"/>
  <c r="R384" i="1" s="1"/>
  <c r="P322" i="1"/>
  <c r="Y322" i="1" s="1"/>
  <c r="T322" i="1" s="1"/>
  <c r="P241" i="1"/>
  <c r="Y241" i="1" s="1"/>
  <c r="T241" i="1" s="1"/>
  <c r="O235" i="1"/>
  <c r="N215" i="1"/>
  <c r="G149" i="1"/>
  <c r="D149" i="1"/>
  <c r="N104" i="1"/>
  <c r="P103" i="1"/>
  <c r="E79" i="1"/>
  <c r="N72" i="1"/>
  <c r="W72" i="1" s="1"/>
  <c r="G23" i="1"/>
  <c r="D23" i="1"/>
  <c r="G8" i="1"/>
  <c r="D8" i="1"/>
  <c r="B65" i="6"/>
  <c r="B66" i="6"/>
  <c r="B67" i="6"/>
  <c r="E65" i="6"/>
  <c r="E66" i="6"/>
  <c r="E67" i="6"/>
  <c r="H65" i="6"/>
  <c r="H66" i="6"/>
  <c r="H67" i="6"/>
  <c r="K65" i="6"/>
  <c r="K66" i="6"/>
  <c r="K67" i="6"/>
  <c r="B72" i="6"/>
  <c r="B73" i="6"/>
  <c r="B74" i="6"/>
  <c r="E72" i="6"/>
  <c r="E73" i="6"/>
  <c r="E74" i="6"/>
  <c r="H72" i="6"/>
  <c r="H73" i="6"/>
  <c r="H74" i="6"/>
  <c r="K72" i="6"/>
  <c r="K73" i="6"/>
  <c r="K74" i="6"/>
  <c r="G41" i="1"/>
  <c r="D41" i="1"/>
  <c r="O64" i="1"/>
  <c r="M72" i="1"/>
  <c r="O72" i="1"/>
  <c r="P72" i="1"/>
  <c r="Y72" i="1" s="1"/>
  <c r="N88" i="1"/>
  <c r="O88" i="1"/>
  <c r="O103" i="1"/>
  <c r="N111" i="1"/>
  <c r="M112" i="1"/>
  <c r="V112" i="1" s="1"/>
  <c r="Q112" i="1" s="1"/>
  <c r="N121" i="1"/>
  <c r="P121" i="1"/>
  <c r="E121" i="1"/>
  <c r="M128" i="1"/>
  <c r="O128" i="1"/>
  <c r="M129" i="1"/>
  <c r="N129" i="1"/>
  <c r="O129" i="1"/>
  <c r="G133" i="1"/>
  <c r="D133" i="1"/>
  <c r="P136" i="1"/>
  <c r="G137" i="1"/>
  <c r="D137" i="1"/>
  <c r="N145" i="1"/>
  <c r="G145" i="1"/>
  <c r="D145" i="1"/>
  <c r="N152" i="1"/>
  <c r="O152" i="1"/>
  <c r="M153" i="1"/>
  <c r="V153" i="1" s="1"/>
  <c r="Q153" i="1" s="1"/>
  <c r="E153" i="1"/>
  <c r="M160" i="1"/>
  <c r="N160" i="1"/>
  <c r="N161" i="1"/>
  <c r="P161" i="1"/>
  <c r="Y161" i="1" s="1"/>
  <c r="T161" i="1" s="1"/>
  <c r="M169" i="1"/>
  <c r="V169" i="1" s="1"/>
  <c r="Q169" i="1" s="1"/>
  <c r="O169" i="1"/>
  <c r="P169" i="1"/>
  <c r="M176" i="1"/>
  <c r="N176" i="1"/>
  <c r="M183" i="1"/>
  <c r="G183" i="1"/>
  <c r="D183" i="1"/>
  <c r="O184" i="1"/>
  <c r="X184" i="1" s="1"/>
  <c r="S184" i="1" s="1"/>
  <c r="G184" i="1"/>
  <c r="D184" i="1"/>
  <c r="N185" i="1"/>
  <c r="P185" i="1"/>
  <c r="Y185" i="1" s="1"/>
  <c r="T185" i="1" s="1"/>
  <c r="N191" i="1"/>
  <c r="O193" i="1"/>
  <c r="G193" i="1"/>
  <c r="D193" i="1"/>
  <c r="O197" i="1"/>
  <c r="P200" i="1"/>
  <c r="E200" i="1"/>
  <c r="P209" i="1"/>
  <c r="P216" i="1"/>
  <c r="G216" i="1"/>
  <c r="D216" i="1"/>
  <c r="P217" i="1"/>
  <c r="G217" i="1"/>
  <c r="D217" i="1"/>
  <c r="N231" i="1"/>
  <c r="M233" i="1"/>
  <c r="N233" i="1"/>
  <c r="G233" i="1"/>
  <c r="D233" i="1"/>
  <c r="M240" i="1"/>
  <c r="N240" i="1"/>
  <c r="O240" i="1"/>
  <c r="X240" i="1" s="1"/>
  <c r="S240" i="1" s="1"/>
  <c r="P240" i="1"/>
  <c r="Y240" i="1" s="1"/>
  <c r="T240" i="1" s="1"/>
  <c r="M241" i="1"/>
  <c r="V241" i="1" s="1"/>
  <c r="Q241" i="1" s="1"/>
  <c r="G241" i="1"/>
  <c r="D241" i="1"/>
  <c r="E247" i="1"/>
  <c r="M248" i="1"/>
  <c r="N248" i="1"/>
  <c r="O248" i="1"/>
  <c r="P248" i="1"/>
  <c r="G248" i="1"/>
  <c r="D248" i="1"/>
  <c r="O249" i="1"/>
  <c r="N255" i="1"/>
  <c r="W255" i="1" s="1"/>
  <c r="R255" i="1" s="1"/>
  <c r="M256" i="1"/>
  <c r="V256" i="1" s="1"/>
  <c r="Q256" i="1" s="1"/>
  <c r="N256" i="1"/>
  <c r="O256" i="1"/>
  <c r="P256" i="1"/>
  <c r="N257" i="1"/>
  <c r="P261" i="1"/>
  <c r="P263" i="1"/>
  <c r="M264" i="1"/>
  <c r="N264" i="1"/>
  <c r="O264" i="1"/>
  <c r="X264" i="1" s="1"/>
  <c r="S264" i="1" s="1"/>
  <c r="P264" i="1"/>
  <c r="Y264" i="1" s="1"/>
  <c r="T264" i="1" s="1"/>
  <c r="M272" i="1"/>
  <c r="V272" i="1" s="1"/>
  <c r="Q272" i="1" s="1"/>
  <c r="N272" i="1"/>
  <c r="W272" i="1" s="1"/>
  <c r="R272" i="1" s="1"/>
  <c r="O272" i="1"/>
  <c r="P272" i="1"/>
  <c r="O279" i="1"/>
  <c r="P279" i="1"/>
  <c r="M280" i="1"/>
  <c r="N280" i="1"/>
  <c r="O280" i="1"/>
  <c r="X280" i="1" s="1"/>
  <c r="S280" i="1" s="1"/>
  <c r="P280" i="1"/>
  <c r="M287" i="1"/>
  <c r="V287" i="1" s="1"/>
  <c r="Q287" i="1" s="1"/>
  <c r="G287" i="1"/>
  <c r="D287" i="1"/>
  <c r="M288" i="1"/>
  <c r="V288" i="1" s="1"/>
  <c r="Q288" i="1" s="1"/>
  <c r="N288" i="1"/>
  <c r="O288" i="1"/>
  <c r="P288" i="1"/>
  <c r="P295" i="1"/>
  <c r="M296" i="1"/>
  <c r="N296" i="1"/>
  <c r="W296" i="1" s="1"/>
  <c r="R296" i="1" s="1"/>
  <c r="O296" i="1"/>
  <c r="P296" i="1"/>
  <c r="G303" i="1"/>
  <c r="D303" i="1"/>
  <c r="G304" i="1"/>
  <c r="D304" i="1"/>
  <c r="N311" i="1"/>
  <c r="P311" i="1"/>
  <c r="G311" i="1"/>
  <c r="D311" i="1"/>
  <c r="N312" i="1"/>
  <c r="G313" i="1"/>
  <c r="D313" i="1"/>
  <c r="O317" i="1"/>
  <c r="M319" i="1"/>
  <c r="V319" i="1" s="1"/>
  <c r="Q319" i="1" s="1"/>
  <c r="N327" i="1"/>
  <c r="W327" i="1" s="1"/>
  <c r="P327" i="1"/>
  <c r="Y327" i="1" s="1"/>
  <c r="T327" i="1" s="1"/>
  <c r="P329" i="1"/>
  <c r="G336" i="1"/>
  <c r="D336" i="1"/>
  <c r="N337" i="1"/>
  <c r="M344" i="1"/>
  <c r="N344" i="1"/>
  <c r="O344" i="1"/>
  <c r="P344" i="1"/>
  <c r="G344" i="1"/>
  <c r="D344" i="1"/>
  <c r="N345" i="1"/>
  <c r="W345" i="1" s="1"/>
  <c r="R345" i="1" s="1"/>
  <c r="N349" i="1"/>
  <c r="W349" i="1" s="1"/>
  <c r="R349" i="1" s="1"/>
  <c r="M352" i="1"/>
  <c r="V352" i="1" s="1"/>
  <c r="Q352" i="1" s="1"/>
  <c r="N352" i="1"/>
  <c r="O352" i="1"/>
  <c r="P352" i="1"/>
  <c r="M353" i="1"/>
  <c r="M360" i="1"/>
  <c r="V360" i="1" s="1"/>
  <c r="Q360" i="1" s="1"/>
  <c r="N360" i="1"/>
  <c r="O360" i="1"/>
  <c r="P360" i="1"/>
  <c r="Y360" i="1" s="1"/>
  <c r="T360" i="1" s="1"/>
  <c r="G360" i="1"/>
  <c r="D360" i="1"/>
  <c r="P361" i="1"/>
  <c r="Y361" i="1" s="1"/>
  <c r="T361" i="1" s="1"/>
  <c r="M368" i="1"/>
  <c r="V368" i="1" s="1"/>
  <c r="Q368" i="1" s="1"/>
  <c r="N368" i="1"/>
  <c r="O368" i="1"/>
  <c r="P368" i="1"/>
  <c r="G369" i="1"/>
  <c r="D369" i="1"/>
  <c r="M376" i="1"/>
  <c r="V376" i="1" s="1"/>
  <c r="Q376" i="1" s="1"/>
  <c r="N376" i="1"/>
  <c r="O376" i="1"/>
  <c r="X376" i="1" s="1"/>
  <c r="S376" i="1" s="1"/>
  <c r="P376" i="1"/>
  <c r="Y376" i="1" s="1"/>
  <c r="T376" i="1" s="1"/>
  <c r="N377" i="1"/>
  <c r="O377" i="1"/>
  <c r="P377" i="1"/>
  <c r="E383" i="1"/>
  <c r="O384" i="1"/>
  <c r="E384" i="1"/>
  <c r="M385" i="1"/>
  <c r="O385" i="1"/>
  <c r="P385" i="1"/>
  <c r="Y385" i="1" s="1"/>
  <c r="T385" i="1" s="1"/>
  <c r="M392" i="1"/>
  <c r="N392" i="1"/>
  <c r="O392" i="1"/>
  <c r="P392" i="1"/>
  <c r="M400" i="1"/>
  <c r="V400" i="1" s="1"/>
  <c r="Q400" i="1" s="1"/>
  <c r="O400" i="1"/>
  <c r="G400" i="1"/>
  <c r="D400" i="1"/>
  <c r="O405" i="1"/>
  <c r="P405" i="1"/>
  <c r="E405" i="1"/>
  <c r="M408" i="1"/>
  <c r="O408" i="1"/>
  <c r="N409" i="1"/>
  <c r="O409" i="1"/>
  <c r="X409" i="1" s="1"/>
  <c r="S409" i="1" s="1"/>
  <c r="N415" i="1"/>
  <c r="M416" i="1"/>
  <c r="V416" i="1" s="1"/>
  <c r="Q416" i="1" s="1"/>
  <c r="N416" i="1"/>
  <c r="W416" i="1" s="1"/>
  <c r="R416" i="1" s="1"/>
  <c r="O416" i="1"/>
  <c r="P416" i="1"/>
  <c r="M424" i="1"/>
  <c r="N424" i="1"/>
  <c r="O424" i="1"/>
  <c r="P424" i="1"/>
  <c r="M432" i="1"/>
  <c r="V432" i="1" s="1"/>
  <c r="Q432" i="1" s="1"/>
  <c r="N432" i="1"/>
  <c r="O432" i="1"/>
  <c r="X432" i="1" s="1"/>
  <c r="S432" i="1" s="1"/>
  <c r="P432" i="1"/>
  <c r="Y432" i="1" s="1"/>
  <c r="T432" i="1" s="1"/>
  <c r="G432" i="1"/>
  <c r="D432" i="1"/>
  <c r="M437" i="1"/>
  <c r="M440" i="1"/>
  <c r="N440" i="1"/>
  <c r="O440" i="1"/>
  <c r="P440" i="1"/>
  <c r="Y440" i="1" s="1"/>
  <c r="T440" i="1" s="1"/>
  <c r="G440" i="1"/>
  <c r="D440" i="1"/>
  <c r="M441" i="1"/>
  <c r="V441" i="1" s="1"/>
  <c r="Q441" i="1" s="1"/>
  <c r="O441" i="1"/>
  <c r="P441" i="1"/>
  <c r="M448" i="1"/>
  <c r="V448" i="1" s="1"/>
  <c r="Q448" i="1" s="1"/>
  <c r="N448" i="1"/>
  <c r="O448" i="1"/>
  <c r="P448" i="1"/>
  <c r="G448" i="1"/>
  <c r="D448" i="1"/>
  <c r="O449" i="1"/>
  <c r="G455" i="1"/>
  <c r="D455" i="1"/>
  <c r="M457" i="1"/>
  <c r="V457" i="1" s="1"/>
  <c r="Q457" i="1" s="1"/>
  <c r="N457" i="1"/>
  <c r="O457" i="1"/>
  <c r="P463" i="1"/>
  <c r="Y463" i="1" s="1"/>
  <c r="T463" i="1" s="1"/>
  <c r="G463" i="1"/>
  <c r="D463" i="1"/>
  <c r="M464" i="1"/>
  <c r="N464" i="1"/>
  <c r="O464" i="1"/>
  <c r="P464" i="1"/>
  <c r="Y464" i="1" s="1"/>
  <c r="T464" i="1" s="1"/>
  <c r="G464" i="1"/>
  <c r="D464" i="1"/>
  <c r="M472" i="1"/>
  <c r="V472" i="1" s="1"/>
  <c r="Q472" i="1" s="1"/>
  <c r="N472" i="1"/>
  <c r="W472" i="1" s="1"/>
  <c r="R472" i="1" s="1"/>
  <c r="O472" i="1"/>
  <c r="P472" i="1"/>
  <c r="M479" i="1"/>
  <c r="V479" i="1" s="1"/>
  <c r="Q479" i="1" s="1"/>
  <c r="O479" i="1"/>
  <c r="P479" i="1"/>
  <c r="M480" i="1"/>
  <c r="N480" i="1"/>
  <c r="O480" i="1"/>
  <c r="X480" i="1" s="1"/>
  <c r="S480" i="1" s="1"/>
  <c r="P480" i="1"/>
  <c r="Y480" i="1" s="1"/>
  <c r="T480" i="1" s="1"/>
  <c r="N481" i="1"/>
  <c r="W481" i="1" s="1"/>
  <c r="R481" i="1" s="1"/>
  <c r="M487" i="1"/>
  <c r="N487" i="1"/>
  <c r="M488" i="1"/>
  <c r="V488" i="1" s="1"/>
  <c r="Q488" i="1" s="1"/>
  <c r="N488" i="1"/>
  <c r="O488" i="1"/>
  <c r="P488" i="1"/>
  <c r="M489" i="1"/>
  <c r="N489" i="1"/>
  <c r="M495" i="1"/>
  <c r="N495" i="1"/>
  <c r="W495" i="1" s="1"/>
  <c r="R495" i="1" s="1"/>
  <c r="O495" i="1"/>
  <c r="P496" i="1"/>
  <c r="M501" i="1"/>
  <c r="V501" i="1" s="1"/>
  <c r="Q501" i="1" s="1"/>
  <c r="G501" i="1"/>
  <c r="D501" i="1"/>
  <c r="N503" i="1"/>
  <c r="W503" i="1" s="1"/>
  <c r="R503" i="1" s="1"/>
  <c r="O503" i="1"/>
  <c r="P503" i="1"/>
  <c r="G503" i="1"/>
  <c r="D503" i="1"/>
  <c r="P504" i="1"/>
  <c r="M505" i="1"/>
  <c r="V505" i="1" s="1"/>
  <c r="Q505" i="1" s="1"/>
  <c r="N505" i="1"/>
  <c r="P505" i="1"/>
  <c r="G509" i="1"/>
  <c r="D509" i="1"/>
  <c r="P510" i="1"/>
  <c r="M511" i="1"/>
  <c r="V511" i="1" s="1"/>
  <c r="Q511" i="1" s="1"/>
  <c r="N511" i="1"/>
  <c r="W511" i="1" s="1"/>
  <c r="R511" i="1" s="1"/>
  <c r="M512" i="1"/>
  <c r="P513" i="1"/>
  <c r="G517" i="1"/>
  <c r="D517" i="1"/>
  <c r="M519" i="1"/>
  <c r="V519" i="1" s="1"/>
  <c r="Q519" i="1" s="1"/>
  <c r="N519" i="1"/>
  <c r="W519" i="1" s="1"/>
  <c r="R519" i="1" s="1"/>
  <c r="P519" i="1"/>
  <c r="N521" i="1"/>
  <c r="O521" i="1"/>
  <c r="N527" i="1"/>
  <c r="W527" i="1" s="1"/>
  <c r="R527" i="1" s="1"/>
  <c r="O527" i="1"/>
  <c r="X527" i="1" s="1"/>
  <c r="S527" i="1" s="1"/>
  <c r="P527" i="1"/>
  <c r="Y527" i="1" s="1"/>
  <c r="T527" i="1" s="1"/>
  <c r="O529" i="1"/>
  <c r="N535" i="1"/>
  <c r="P535" i="1"/>
  <c r="N536" i="1"/>
  <c r="P537" i="1"/>
  <c r="Y537" i="1" s="1"/>
  <c r="T537" i="1" s="1"/>
  <c r="G541" i="1"/>
  <c r="D541" i="1"/>
  <c r="O543" i="1"/>
  <c r="X543" i="1" s="1"/>
  <c r="S543" i="1" s="1"/>
  <c r="M545" i="1"/>
  <c r="V545" i="1" s="1"/>
  <c r="Q545" i="1" s="1"/>
  <c r="N545" i="1"/>
  <c r="O545" i="1"/>
  <c r="X545" i="1" s="1"/>
  <c r="S545" i="1" s="1"/>
  <c r="O551" i="1"/>
  <c r="X551" i="1" s="1"/>
  <c r="S551" i="1" s="1"/>
  <c r="M552" i="1"/>
  <c r="P553" i="1"/>
  <c r="O557" i="1"/>
  <c r="M559" i="1"/>
  <c r="M560" i="1"/>
  <c r="V560" i="1" s="1"/>
  <c r="Q560" i="1" s="1"/>
  <c r="N560" i="1"/>
  <c r="W560" i="1" s="1"/>
  <c r="R560" i="1" s="1"/>
  <c r="O560" i="1"/>
  <c r="P560" i="1"/>
  <c r="P561" i="1"/>
  <c r="Y561" i="1" s="1"/>
  <c r="T561" i="1" s="1"/>
  <c r="P567" i="1"/>
  <c r="N569" i="1"/>
  <c r="P569" i="1"/>
  <c r="N577" i="1"/>
  <c r="P577" i="1"/>
  <c r="P581" i="1"/>
  <c r="M584" i="1"/>
  <c r="N584" i="1"/>
  <c r="W584" i="1" s="1"/>
  <c r="R584" i="1" s="1"/>
  <c r="O584" i="1"/>
  <c r="P584" i="1"/>
  <c r="Y584" i="1" s="1"/>
  <c r="T584" i="1" s="1"/>
  <c r="N585" i="1"/>
  <c r="O585" i="1"/>
  <c r="P585" i="1"/>
  <c r="O590" i="1"/>
  <c r="G591" i="1"/>
  <c r="D591" i="1"/>
  <c r="M592" i="1"/>
  <c r="N593" i="1"/>
  <c r="O593" i="1"/>
  <c r="P593" i="1"/>
  <c r="M600" i="1"/>
  <c r="V600" i="1" s="1"/>
  <c r="Q600" i="1" s="1"/>
  <c r="N600" i="1"/>
  <c r="M601" i="1"/>
  <c r="V601" i="1" s="1"/>
  <c r="Q601" i="1" s="1"/>
  <c r="O601" i="1"/>
  <c r="X601" i="1" s="1"/>
  <c r="S601" i="1" s="1"/>
  <c r="P601" i="1"/>
  <c r="Y601" i="1" s="1"/>
  <c r="T601" i="1" s="1"/>
  <c r="P607" i="1"/>
  <c r="N608" i="1"/>
  <c r="M609" i="1"/>
  <c r="O609" i="1"/>
  <c r="G613" i="1"/>
  <c r="D613" i="1"/>
  <c r="M616" i="1"/>
  <c r="V616" i="1" s="1"/>
  <c r="Q616" i="1" s="1"/>
  <c r="N616" i="1"/>
  <c r="O616" i="1"/>
  <c r="P616" i="1"/>
  <c r="Y616" i="1" s="1"/>
  <c r="T616" i="1" s="1"/>
  <c r="G616" i="1"/>
  <c r="D616" i="1"/>
  <c r="M617" i="1"/>
  <c r="V617" i="1" s="1"/>
  <c r="Q617" i="1" s="1"/>
  <c r="N617" i="1"/>
  <c r="W617" i="1" s="1"/>
  <c r="R617" i="1" s="1"/>
  <c r="O617" i="1"/>
  <c r="M623" i="1"/>
  <c r="N623" i="1"/>
  <c r="O623" i="1"/>
  <c r="M624" i="1"/>
  <c r="N624" i="1"/>
  <c r="O624" i="1"/>
  <c r="P624" i="1"/>
  <c r="M631" i="1"/>
  <c r="O631" i="1"/>
  <c r="P631" i="1"/>
  <c r="E631" i="1"/>
  <c r="O633" i="1"/>
  <c r="M639" i="1"/>
  <c r="N639" i="1"/>
  <c r="O639" i="1"/>
  <c r="G639" i="1"/>
  <c r="D639" i="1"/>
  <c r="M641" i="1"/>
  <c r="V641" i="1" s="1"/>
  <c r="Q641" i="1" s="1"/>
  <c r="N641" i="1"/>
  <c r="W641" i="1" s="1"/>
  <c r="R641" i="1" s="1"/>
  <c r="O641" i="1"/>
  <c r="X641" i="1" s="1"/>
  <c r="S641" i="1" s="1"/>
  <c r="P641" i="1"/>
  <c r="Y641" i="1" s="1"/>
  <c r="T641" i="1" s="1"/>
  <c r="N647" i="1"/>
  <c r="W647" i="1" s="1"/>
  <c r="R647" i="1" s="1"/>
  <c r="M648" i="1"/>
  <c r="V648" i="1" s="1"/>
  <c r="Q648" i="1" s="1"/>
  <c r="N648" i="1"/>
  <c r="O648" i="1"/>
  <c r="P648" i="1"/>
  <c r="M649" i="1"/>
  <c r="O649" i="1"/>
  <c r="G649" i="1"/>
  <c r="D649" i="1"/>
  <c r="E653" i="1"/>
  <c r="N655" i="1"/>
  <c r="M656" i="1"/>
  <c r="N656" i="1"/>
  <c r="W656" i="1" s="1"/>
  <c r="R656" i="1" s="1"/>
  <c r="O656" i="1"/>
  <c r="X656" i="1" s="1"/>
  <c r="S656" i="1" s="1"/>
  <c r="P656" i="1"/>
  <c r="M657" i="1"/>
  <c r="M663" i="1"/>
  <c r="N663" i="1"/>
  <c r="O663" i="1"/>
  <c r="X663" i="1" s="1"/>
  <c r="S663" i="1" s="1"/>
  <c r="P663" i="1"/>
  <c r="G663" i="1"/>
  <c r="D663" i="1"/>
  <c r="M664" i="1"/>
  <c r="V664" i="1" s="1"/>
  <c r="Q664" i="1" s="1"/>
  <c r="N664" i="1"/>
  <c r="W664" i="1" s="1"/>
  <c r="R664" i="1" s="1"/>
  <c r="O664" i="1"/>
  <c r="P664" i="1"/>
  <c r="Y664" i="1" s="1"/>
  <c r="T664" i="1" s="1"/>
  <c r="E664" i="1"/>
  <c r="N669" i="1"/>
  <c r="O669" i="1"/>
  <c r="M671" i="1"/>
  <c r="N671" i="1"/>
  <c r="O671" i="1"/>
  <c r="P671" i="1"/>
  <c r="M672" i="1"/>
  <c r="N672" i="1"/>
  <c r="W672" i="1" s="1"/>
  <c r="R672" i="1" s="1"/>
  <c r="O672" i="1"/>
  <c r="P672" i="1"/>
  <c r="G672" i="1"/>
  <c r="D672" i="1"/>
  <c r="M678" i="1"/>
  <c r="N678" i="1"/>
  <c r="G678" i="1"/>
  <c r="D678" i="1"/>
  <c r="M679" i="1"/>
  <c r="N679" i="1"/>
  <c r="O679" i="1"/>
  <c r="P679" i="1"/>
  <c r="Y679" i="1" s="1"/>
  <c r="T679" i="1" s="1"/>
  <c r="P680" i="1"/>
  <c r="N685" i="1"/>
  <c r="W685" i="1" s="1"/>
  <c r="R685" i="1" s="1"/>
  <c r="O685" i="1"/>
  <c r="X685" i="1" s="1"/>
  <c r="S685" i="1" s="1"/>
  <c r="P685" i="1"/>
  <c r="M687" i="1"/>
  <c r="N687" i="1"/>
  <c r="O687" i="1"/>
  <c r="P687" i="1"/>
  <c r="Y687" i="1" s="1"/>
  <c r="T687" i="1" s="1"/>
  <c r="M689" i="1"/>
  <c r="N689" i="1"/>
  <c r="O689" i="1"/>
  <c r="P689" i="1"/>
  <c r="Y689" i="1" s="1"/>
  <c r="T689" i="1" s="1"/>
  <c r="N693" i="1"/>
  <c r="O693" i="1"/>
  <c r="X693" i="1" s="1"/>
  <c r="S693" i="1" s="1"/>
  <c r="P694" i="1"/>
  <c r="Y694" i="1" s="1"/>
  <c r="T694" i="1" s="1"/>
  <c r="N695" i="1"/>
  <c r="P695" i="1"/>
  <c r="M697" i="1"/>
  <c r="N697" i="1"/>
  <c r="O697" i="1"/>
  <c r="P697" i="1"/>
  <c r="Y697" i="1" s="1"/>
  <c r="T697" i="1" s="1"/>
  <c r="O702" i="1"/>
  <c r="P702" i="1"/>
  <c r="Y702" i="1" s="1"/>
  <c r="T702" i="1" s="1"/>
  <c r="M703" i="1"/>
  <c r="V703" i="1" s="1"/>
  <c r="Q703" i="1" s="1"/>
  <c r="N703" i="1"/>
  <c r="W703" i="1" s="1"/>
  <c r="R703" i="1" s="1"/>
  <c r="O703" i="1"/>
  <c r="P703" i="1"/>
  <c r="M705" i="1"/>
  <c r="N705" i="1"/>
  <c r="O705" i="1"/>
  <c r="P705" i="1"/>
  <c r="G705" i="1"/>
  <c r="D705" i="1"/>
  <c r="O710" i="1"/>
  <c r="M711" i="1"/>
  <c r="V711" i="1" s="1"/>
  <c r="Q711" i="1" s="1"/>
  <c r="N711" i="1"/>
  <c r="O711" i="1"/>
  <c r="X711" i="1" s="1"/>
  <c r="S711" i="1" s="1"/>
  <c r="P711" i="1"/>
  <c r="Y711" i="1" s="1"/>
  <c r="T711" i="1" s="1"/>
  <c r="N712" i="1"/>
  <c r="W712" i="1" s="1"/>
  <c r="R712" i="1" s="1"/>
  <c r="M713" i="1"/>
  <c r="O716" i="1"/>
  <c r="M719" i="1"/>
  <c r="N719" i="1"/>
  <c r="O719" i="1"/>
  <c r="X719" i="1" s="1"/>
  <c r="S719" i="1" s="1"/>
  <c r="P719" i="1"/>
  <c r="Y719" i="1" s="1"/>
  <c r="T719" i="1" s="1"/>
  <c r="E719" i="1"/>
  <c r="G720" i="1"/>
  <c r="D720" i="1"/>
  <c r="P721" i="1"/>
  <c r="G726" i="1"/>
  <c r="D726" i="1"/>
  <c r="M727" i="1"/>
  <c r="M735" i="1"/>
  <c r="M736" i="1"/>
  <c r="N736" i="1"/>
  <c r="O736" i="1"/>
  <c r="X736" i="1" s="1"/>
  <c r="S736" i="1" s="1"/>
  <c r="P736" i="1"/>
  <c r="Y736" i="1" s="1"/>
  <c r="T736" i="1" s="1"/>
  <c r="M740" i="1"/>
  <c r="N742" i="1"/>
  <c r="W742" i="1" s="1"/>
  <c r="R742" i="1" s="1"/>
  <c r="O742" i="1"/>
  <c r="P742" i="1"/>
  <c r="M743" i="1"/>
  <c r="V743" i="1" s="1"/>
  <c r="Q743" i="1" s="1"/>
  <c r="N743" i="1"/>
  <c r="W743" i="1" s="1"/>
  <c r="R743" i="1" s="1"/>
  <c r="O743" i="1"/>
  <c r="P743" i="1"/>
  <c r="G743" i="1"/>
  <c r="D743" i="1"/>
  <c r="N744" i="1"/>
  <c r="W744" i="1" s="1"/>
  <c r="R744" i="1" s="1"/>
  <c r="M745" i="1"/>
  <c r="V745" i="1" s="1"/>
  <c r="Q745" i="1" s="1"/>
  <c r="N745" i="1"/>
  <c r="O745" i="1"/>
  <c r="P745" i="1"/>
  <c r="Y745" i="1" s="1"/>
  <c r="T745" i="1" s="1"/>
  <c r="G745" i="1"/>
  <c r="D745" i="1"/>
  <c r="M749" i="1"/>
  <c r="V749" i="1" s="1"/>
  <c r="Q749" i="1" s="1"/>
  <c r="N749" i="1"/>
  <c r="O749" i="1"/>
  <c r="M751" i="1"/>
  <c r="E751" i="1"/>
  <c r="N752" i="1"/>
  <c r="W752" i="1" s="1"/>
  <c r="R752" i="1" s="1"/>
  <c r="O752" i="1"/>
  <c r="X752" i="1" s="1"/>
  <c r="S752" i="1" s="1"/>
  <c r="P752" i="1"/>
  <c r="M753" i="1"/>
  <c r="V753" i="1" s="1"/>
  <c r="Q753" i="1" s="1"/>
  <c r="N753" i="1"/>
  <c r="W753" i="1" s="1"/>
  <c r="R753" i="1" s="1"/>
  <c r="O753" i="1"/>
  <c r="P753" i="1"/>
  <c r="Y753" i="1" s="1"/>
  <c r="T753" i="1" s="1"/>
  <c r="M758" i="1"/>
  <c r="V758" i="1" s="1"/>
  <c r="Q758" i="1" s="1"/>
  <c r="N758" i="1"/>
  <c r="O758" i="1"/>
  <c r="O759" i="1"/>
  <c r="M760" i="1"/>
  <c r="N760" i="1"/>
  <c r="W760" i="1" s="1"/>
  <c r="R760" i="1" s="1"/>
  <c r="O760" i="1"/>
  <c r="P760" i="1"/>
  <c r="M761" i="1"/>
  <c r="V761" i="1" s="1"/>
  <c r="N761" i="1"/>
  <c r="W761" i="1" s="1"/>
  <c r="R761" i="1" s="1"/>
  <c r="O761" i="1"/>
  <c r="X761" i="1" s="1"/>
  <c r="S761" i="1" s="1"/>
  <c r="P761" i="1"/>
  <c r="E761" i="1"/>
  <c r="M765" i="1"/>
  <c r="O767" i="1"/>
  <c r="M768" i="1"/>
  <c r="N768" i="1"/>
  <c r="O768" i="1"/>
  <c r="P768" i="1"/>
  <c r="N769" i="1"/>
  <c r="P769" i="1"/>
  <c r="Y769" i="1" s="1"/>
  <c r="T769" i="1" s="1"/>
  <c r="N774" i="1"/>
  <c r="W774" i="1" s="1"/>
  <c r="R774" i="1" s="1"/>
  <c r="O774" i="1"/>
  <c r="X774" i="1" s="1"/>
  <c r="S774" i="1" s="1"/>
  <c r="P774" i="1"/>
  <c r="Y774" i="1" s="1"/>
  <c r="T774" i="1" s="1"/>
  <c r="M776" i="1"/>
  <c r="V776" i="1" s="1"/>
  <c r="Q776" i="1" s="1"/>
  <c r="P777" i="1"/>
  <c r="M781" i="1"/>
  <c r="N781" i="1"/>
  <c r="G781" i="1"/>
  <c r="D781" i="1"/>
  <c r="O783" i="1"/>
  <c r="M784" i="1"/>
  <c r="E785" i="1"/>
  <c r="M790" i="1"/>
  <c r="V790" i="1" s="1"/>
  <c r="Q790" i="1" s="1"/>
  <c r="E790" i="1"/>
  <c r="M793" i="1"/>
  <c r="V793" i="1" s="1"/>
  <c r="Q793" i="1" s="1"/>
  <c r="N793" i="1"/>
  <c r="O793" i="1"/>
  <c r="P793" i="1"/>
  <c r="G793" i="1"/>
  <c r="D793" i="1"/>
  <c r="M798" i="1"/>
  <c r="V798" i="1" s="1"/>
  <c r="Q798" i="1" s="1"/>
  <c r="N798" i="1"/>
  <c r="O798" i="1"/>
  <c r="M800" i="1"/>
  <c r="V800" i="1" s="1"/>
  <c r="Q800" i="1" s="1"/>
  <c r="N800" i="1"/>
  <c r="O800" i="1"/>
  <c r="X800" i="1" s="1"/>
  <c r="S800" i="1" s="1"/>
  <c r="M806" i="1"/>
  <c r="V806" i="1" s="1"/>
  <c r="Q806" i="1" s="1"/>
  <c r="N806" i="1"/>
  <c r="W806" i="1" s="1"/>
  <c r="R806" i="1" s="1"/>
  <c r="E806" i="1"/>
  <c r="G806" i="1"/>
  <c r="D806" i="1"/>
  <c r="N808" i="1"/>
  <c r="P809" i="1"/>
  <c r="Y809" i="1" s="1"/>
  <c r="T809" i="1" s="1"/>
  <c r="M812" i="1"/>
  <c r="V812" i="1" s="1"/>
  <c r="Q812" i="1" s="1"/>
  <c r="M815" i="1"/>
  <c r="N815" i="1"/>
  <c r="W815" i="1" s="1"/>
  <c r="R815" i="1" s="1"/>
  <c r="O815" i="1"/>
  <c r="X815" i="1" s="1"/>
  <c r="S815" i="1" s="1"/>
  <c r="M816" i="1"/>
  <c r="V816" i="1" s="1"/>
  <c r="Q816" i="1" s="1"/>
  <c r="N816" i="1"/>
  <c r="W816" i="1" s="1"/>
  <c r="R816" i="1" s="1"/>
  <c r="O816" i="1"/>
  <c r="P816" i="1"/>
  <c r="E816" i="1"/>
  <c r="N822" i="1"/>
  <c r="G822" i="1"/>
  <c r="D822" i="1"/>
  <c r="N823" i="1"/>
  <c r="P823" i="1"/>
  <c r="N824" i="1"/>
  <c r="M825" i="1"/>
  <c r="O825" i="1"/>
  <c r="X825" i="1" s="1"/>
  <c r="S825" i="1" s="1"/>
  <c r="P825" i="1"/>
  <c r="Y825" i="1" s="1"/>
  <c r="T825" i="1" s="1"/>
  <c r="P828" i="1"/>
  <c r="Y828" i="1" s="1"/>
  <c r="T828" i="1" s="1"/>
  <c r="U828" i="1" s="1"/>
  <c r="N831" i="1"/>
  <c r="O831" i="1"/>
  <c r="P831" i="1"/>
  <c r="M833" i="1"/>
  <c r="O833" i="1"/>
  <c r="X833" i="1" s="1"/>
  <c r="S833" i="1" s="1"/>
  <c r="P833" i="1"/>
  <c r="E833" i="1"/>
  <c r="N839" i="1"/>
  <c r="W839" i="1" s="1"/>
  <c r="R839" i="1" s="1"/>
  <c r="O839" i="1"/>
  <c r="P839" i="1"/>
  <c r="N840" i="1"/>
  <c r="W840" i="1" s="1"/>
  <c r="R840" i="1" s="1"/>
  <c r="M841" i="1"/>
  <c r="V841" i="1" s="1"/>
  <c r="Q841" i="1" s="1"/>
  <c r="O841" i="1"/>
  <c r="P841" i="1"/>
  <c r="N845" i="1"/>
  <c r="M847" i="1"/>
  <c r="M848" i="1"/>
  <c r="V848" i="1" s="1"/>
  <c r="Q848" i="1" s="1"/>
  <c r="N848" i="1"/>
  <c r="O848" i="1"/>
  <c r="P848" i="1"/>
  <c r="Y848" i="1" s="1"/>
  <c r="T848" i="1" s="1"/>
  <c r="M849" i="1"/>
  <c r="V849" i="1" s="1"/>
  <c r="Q849" i="1" s="1"/>
  <c r="O849" i="1"/>
  <c r="X849" i="1" s="1"/>
  <c r="S849" i="1" s="1"/>
  <c r="P849" i="1"/>
  <c r="Y849" i="1" s="1"/>
  <c r="T849" i="1" s="1"/>
  <c r="O852" i="1"/>
  <c r="X852" i="1" s="1"/>
  <c r="S852" i="1" s="1"/>
  <c r="U852" i="1" s="1"/>
  <c r="P852" i="1"/>
  <c r="M855" i="1"/>
  <c r="N855" i="1"/>
  <c r="O855" i="1"/>
  <c r="P855" i="1"/>
  <c r="Y855" i="1" s="1"/>
  <c r="T855" i="1" s="1"/>
  <c r="M856" i="1"/>
  <c r="V856" i="1" s="1"/>
  <c r="Q856" i="1" s="1"/>
  <c r="O856" i="1"/>
  <c r="P856" i="1"/>
  <c r="M857" i="1"/>
  <c r="N857" i="1"/>
  <c r="W857" i="1" s="1"/>
  <c r="R857" i="1" s="1"/>
  <c r="O857" i="1"/>
  <c r="X857" i="1" s="1"/>
  <c r="S857" i="1" s="1"/>
  <c r="P857" i="1"/>
  <c r="O861" i="1"/>
  <c r="M863" i="1"/>
  <c r="N863" i="1"/>
  <c r="O863" i="1"/>
  <c r="P863" i="1"/>
  <c r="Y863" i="1" s="1"/>
  <c r="T863" i="1" s="1"/>
  <c r="M864" i="1"/>
  <c r="V864" i="1" s="1"/>
  <c r="Q864" i="1" s="1"/>
  <c r="N864" i="1"/>
  <c r="O864" i="1"/>
  <c r="X864" i="1" s="1"/>
  <c r="S864" i="1" s="1"/>
  <c r="P864" i="1"/>
  <c r="M865" i="1"/>
  <c r="V865" i="1" s="1"/>
  <c r="Q865" i="1" s="1"/>
  <c r="N865" i="1"/>
  <c r="O865" i="1"/>
  <c r="P865" i="1"/>
  <c r="M870" i="1"/>
  <c r="O870" i="1"/>
  <c r="P870" i="1"/>
  <c r="E870" i="1"/>
  <c r="M871" i="1"/>
  <c r="V871" i="1" s="1"/>
  <c r="Q871" i="1" s="1"/>
  <c r="N871" i="1"/>
  <c r="O871" i="1"/>
  <c r="X871" i="1" s="1"/>
  <c r="S871" i="1" s="1"/>
  <c r="P871" i="1"/>
  <c r="Y871" i="1" s="1"/>
  <c r="T871" i="1" s="1"/>
  <c r="M872" i="1"/>
  <c r="N872" i="1"/>
  <c r="W872" i="1" s="1"/>
  <c r="R872" i="1" s="1"/>
  <c r="O872" i="1"/>
  <c r="X872" i="1" s="1"/>
  <c r="S872" i="1" s="1"/>
  <c r="P872" i="1"/>
  <c r="G872" i="1"/>
  <c r="D872" i="1"/>
  <c r="M873" i="1"/>
  <c r="N873" i="1"/>
  <c r="W873" i="1" s="1"/>
  <c r="R873" i="1" s="1"/>
  <c r="O873" i="1"/>
  <c r="X873" i="1" s="1"/>
  <c r="S873" i="1" s="1"/>
  <c r="P873" i="1"/>
  <c r="M877" i="1"/>
  <c r="V877" i="1" s="1"/>
  <c r="Q877" i="1" s="1"/>
  <c r="G878" i="1"/>
  <c r="D878" i="1"/>
  <c r="M879" i="1"/>
  <c r="N879" i="1"/>
  <c r="O879" i="1"/>
  <c r="P879" i="1"/>
  <c r="M880" i="1"/>
  <c r="O880" i="1"/>
  <c r="P880" i="1"/>
  <c r="Y880" i="1" s="1"/>
  <c r="T880" i="1" s="1"/>
  <c r="G880" i="1"/>
  <c r="D880" i="1"/>
  <c r="M881" i="1"/>
  <c r="N881" i="1"/>
  <c r="O881" i="1"/>
  <c r="X881" i="1" s="1"/>
  <c r="S881" i="1" s="1"/>
  <c r="P881" i="1"/>
  <c r="Y881" i="1" s="1"/>
  <c r="T881" i="1" s="1"/>
  <c r="N885" i="1"/>
  <c r="W885" i="1" s="1"/>
  <c r="R885" i="1" s="1"/>
  <c r="U885" i="1" s="1"/>
  <c r="G886" i="1"/>
  <c r="D886" i="1"/>
  <c r="M887" i="1"/>
  <c r="N887" i="1"/>
  <c r="O887" i="1"/>
  <c r="X887" i="1" s="1"/>
  <c r="S887" i="1" s="1"/>
  <c r="P887" i="1"/>
  <c r="M888" i="1"/>
  <c r="O888" i="1"/>
  <c r="P888" i="1"/>
  <c r="Y888" i="1" s="1"/>
  <c r="T888" i="1" s="1"/>
  <c r="G888" i="1"/>
  <c r="D888" i="1"/>
  <c r="M889" i="1"/>
  <c r="V889" i="1" s="1"/>
  <c r="Q889" i="1" s="1"/>
  <c r="N889" i="1"/>
  <c r="O889" i="1"/>
  <c r="P889" i="1"/>
  <c r="G889" i="1"/>
  <c r="D889" i="1"/>
  <c r="O894" i="1"/>
  <c r="M896" i="1"/>
  <c r="N896" i="1"/>
  <c r="W896" i="1" s="1"/>
  <c r="R896" i="1" s="1"/>
  <c r="O896" i="1"/>
  <c r="P896" i="1"/>
  <c r="Y896" i="1" s="1"/>
  <c r="T896" i="1" s="1"/>
  <c r="M897" i="1"/>
  <c r="V897" i="1" s="1"/>
  <c r="Q897" i="1" s="1"/>
  <c r="N897" i="1"/>
  <c r="O897" i="1"/>
  <c r="P897" i="1"/>
  <c r="P901" i="1"/>
  <c r="M903" i="1"/>
  <c r="N903" i="1"/>
  <c r="W903" i="1" s="1"/>
  <c r="R903" i="1" s="1"/>
  <c r="O903" i="1"/>
  <c r="P903" i="1"/>
  <c r="M904" i="1"/>
  <c r="V904" i="1" s="1"/>
  <c r="Q904" i="1" s="1"/>
  <c r="N904" i="1"/>
  <c r="W904" i="1" s="1"/>
  <c r="R904" i="1" s="1"/>
  <c r="O904" i="1"/>
  <c r="X904" i="1" s="1"/>
  <c r="S904" i="1" s="1"/>
  <c r="P904" i="1"/>
  <c r="Y904" i="1" s="1"/>
  <c r="T904" i="1" s="1"/>
  <c r="M905" i="1"/>
  <c r="N905" i="1"/>
  <c r="O905" i="1"/>
  <c r="P905" i="1"/>
  <c r="O909" i="1"/>
  <c r="P909" i="1"/>
  <c r="Y909" i="1" s="1"/>
  <c r="T909" i="1" s="1"/>
  <c r="M911" i="1"/>
  <c r="N911" i="1"/>
  <c r="W911" i="1" s="1"/>
  <c r="R911" i="1" s="1"/>
  <c r="O911" i="1"/>
  <c r="P911" i="1"/>
  <c r="M912" i="1"/>
  <c r="V912" i="1" s="1"/>
  <c r="Q912" i="1" s="1"/>
  <c r="N912" i="1"/>
  <c r="O912" i="1"/>
  <c r="X912" i="1" s="1"/>
  <c r="S912" i="1" s="1"/>
  <c r="P912" i="1"/>
  <c r="M913" i="1"/>
  <c r="N913" i="1"/>
  <c r="O913" i="1"/>
  <c r="P913" i="1"/>
  <c r="Y913" i="1" s="1"/>
  <c r="T913" i="1" s="1"/>
  <c r="M917" i="1"/>
  <c r="N917" i="1"/>
  <c r="M919" i="1"/>
  <c r="V919" i="1" s="1"/>
  <c r="Q919" i="1" s="1"/>
  <c r="N919" i="1"/>
  <c r="W919" i="1" s="1"/>
  <c r="R919" i="1" s="1"/>
  <c r="O919" i="1"/>
  <c r="X919" i="1" s="1"/>
  <c r="S919" i="1" s="1"/>
  <c r="P919" i="1"/>
  <c r="M920" i="1"/>
  <c r="V920" i="1" s="1"/>
  <c r="Q920" i="1" s="1"/>
  <c r="N920" i="1"/>
  <c r="O920" i="1"/>
  <c r="P920" i="1"/>
  <c r="M921" i="1"/>
  <c r="N921" i="1"/>
  <c r="O921" i="1"/>
  <c r="P921" i="1"/>
  <c r="O924" i="1"/>
  <c r="X924" i="1" s="1"/>
  <c r="S924" i="1" s="1"/>
  <c r="M927" i="1"/>
  <c r="N927" i="1"/>
  <c r="W927" i="1" s="1"/>
  <c r="R927" i="1" s="1"/>
  <c r="O927" i="1"/>
  <c r="X927" i="1" s="1"/>
  <c r="S927" i="1" s="1"/>
  <c r="P927" i="1"/>
  <c r="Y927" i="1" s="1"/>
  <c r="T927" i="1" s="1"/>
  <c r="E927" i="1"/>
  <c r="M928" i="1"/>
  <c r="N928" i="1"/>
  <c r="O928" i="1"/>
  <c r="P928" i="1"/>
  <c r="Y928" i="1" s="1"/>
  <c r="T928" i="1" s="1"/>
  <c r="G928" i="1"/>
  <c r="D928" i="1"/>
  <c r="M929" i="1"/>
  <c r="N929" i="1"/>
  <c r="O929" i="1"/>
  <c r="X929" i="1" s="1"/>
  <c r="S929" i="1" s="1"/>
  <c r="P929" i="1"/>
  <c r="Y929" i="1" s="1"/>
  <c r="T929" i="1" s="1"/>
  <c r="N933" i="1"/>
  <c r="W933" i="1" s="1"/>
  <c r="R933" i="1" s="1"/>
  <c r="O933" i="1"/>
  <c r="P933" i="1"/>
  <c r="G933" i="1"/>
  <c r="D933" i="1"/>
  <c r="M935" i="1"/>
  <c r="V935" i="1" s="1"/>
  <c r="Q935" i="1" s="1"/>
  <c r="N935" i="1"/>
  <c r="O935" i="1"/>
  <c r="X935" i="1" s="1"/>
  <c r="S935" i="1" s="1"/>
  <c r="P935" i="1"/>
  <c r="Y935" i="1" s="1"/>
  <c r="T935" i="1" s="1"/>
  <c r="M936" i="1"/>
  <c r="V936" i="1" s="1"/>
  <c r="Q936" i="1" s="1"/>
  <c r="N936" i="1"/>
  <c r="W936" i="1" s="1"/>
  <c r="R936" i="1" s="1"/>
  <c r="O936" i="1"/>
  <c r="X936" i="1" s="1"/>
  <c r="S936" i="1" s="1"/>
  <c r="P936" i="1"/>
  <c r="Y936" i="1" s="1"/>
  <c r="T936" i="1" s="1"/>
  <c r="U936" i="1" s="1"/>
  <c r="O941" i="1"/>
  <c r="M943" i="1"/>
  <c r="N943" i="1"/>
  <c r="O943" i="1"/>
  <c r="P943" i="1"/>
  <c r="Y943" i="1" s="1"/>
  <c r="T943" i="1" s="1"/>
  <c r="E944" i="1"/>
  <c r="M945" i="1"/>
  <c r="N945" i="1"/>
  <c r="W945" i="1" s="1"/>
  <c r="R945" i="1" s="1"/>
  <c r="O945" i="1"/>
  <c r="X945" i="1" s="1"/>
  <c r="S945" i="1" s="1"/>
  <c r="P945" i="1"/>
  <c r="Y945" i="1" s="1"/>
  <c r="T945" i="1" s="1"/>
  <c r="P950" i="1"/>
  <c r="Y950" i="1" s="1"/>
  <c r="T950" i="1" s="1"/>
  <c r="M951" i="1"/>
  <c r="V951" i="1" s="1"/>
  <c r="Q951" i="1" s="1"/>
  <c r="N951" i="1"/>
  <c r="O951" i="1"/>
  <c r="P951" i="1"/>
  <c r="G951" i="1"/>
  <c r="D951" i="1"/>
  <c r="M953" i="1"/>
  <c r="V953" i="1" s="1"/>
  <c r="Q953" i="1" s="1"/>
  <c r="N953" i="1"/>
  <c r="O953" i="1"/>
  <c r="X953" i="1" s="1"/>
  <c r="S953" i="1" s="1"/>
  <c r="P953" i="1"/>
  <c r="Y953" i="1" s="1"/>
  <c r="T953" i="1" s="1"/>
  <c r="P956" i="1"/>
  <c r="Y956" i="1" s="1"/>
  <c r="T956" i="1" s="1"/>
  <c r="N958" i="1"/>
  <c r="W958" i="1" s="1"/>
  <c r="R958" i="1" s="1"/>
  <c r="O958" i="1"/>
  <c r="X958" i="1" s="1"/>
  <c r="S958" i="1" s="1"/>
  <c r="P958" i="1"/>
  <c r="G958" i="1"/>
  <c r="D958" i="1"/>
  <c r="M959" i="1"/>
  <c r="G959" i="1"/>
  <c r="D959" i="1"/>
  <c r="M960" i="1"/>
  <c r="N960" i="1"/>
  <c r="O960" i="1"/>
  <c r="P960" i="1"/>
  <c r="G960" i="1"/>
  <c r="D960" i="1"/>
  <c r="M967" i="1"/>
  <c r="N967" i="1"/>
  <c r="O967" i="1"/>
  <c r="P967" i="1"/>
  <c r="N968" i="1"/>
  <c r="W968" i="1" s="1"/>
  <c r="R968" i="1" s="1"/>
  <c r="P972" i="1"/>
  <c r="Y972" i="1" s="1"/>
  <c r="T972" i="1" s="1"/>
  <c r="G973" i="1"/>
  <c r="D973" i="1"/>
  <c r="E974" i="1"/>
  <c r="M975" i="1"/>
  <c r="V975" i="1" s="1"/>
  <c r="Q975" i="1" s="1"/>
  <c r="N975" i="1"/>
  <c r="O975" i="1"/>
  <c r="X975" i="1" s="1"/>
  <c r="S975" i="1" s="1"/>
  <c r="P975" i="1"/>
  <c r="M977" i="1"/>
  <c r="N977" i="1"/>
  <c r="O977" i="1"/>
  <c r="P977" i="1"/>
  <c r="N979" i="1"/>
  <c r="O979" i="1"/>
  <c r="M980" i="1"/>
  <c r="V980" i="1" s="1"/>
  <c r="Q980" i="1" s="1"/>
  <c r="N980" i="1"/>
  <c r="W980" i="1" s="1"/>
  <c r="R980" i="1" s="1"/>
  <c r="M981" i="1"/>
  <c r="V981" i="1" s="1"/>
  <c r="Q981" i="1" s="1"/>
  <c r="N981" i="1"/>
  <c r="W981" i="1" s="1"/>
  <c r="R981" i="1" s="1"/>
  <c r="G981" i="1"/>
  <c r="D981" i="1"/>
  <c r="M983" i="1"/>
  <c r="N983" i="1"/>
  <c r="O983" i="1"/>
  <c r="P983" i="1"/>
  <c r="Y983" i="1" s="1"/>
  <c r="T983" i="1" s="1"/>
  <c r="M984" i="1"/>
  <c r="N984" i="1"/>
  <c r="O984" i="1"/>
  <c r="X984" i="1" s="1"/>
  <c r="S984" i="1" s="1"/>
  <c r="P984" i="1"/>
  <c r="Y984" i="1" s="1"/>
  <c r="T984" i="1" s="1"/>
  <c r="P985" i="1"/>
  <c r="O987" i="1"/>
  <c r="P987" i="1"/>
  <c r="N991" i="1"/>
  <c r="O991" i="1"/>
  <c r="P991" i="1"/>
  <c r="M992" i="1"/>
  <c r="N992" i="1"/>
  <c r="O992" i="1"/>
  <c r="P992" i="1"/>
  <c r="Y992" i="1" s="1"/>
  <c r="T992" i="1" s="1"/>
  <c r="M993" i="1"/>
  <c r="V993" i="1" s="1"/>
  <c r="Q993" i="1" s="1"/>
  <c r="N993" i="1"/>
  <c r="O993" i="1"/>
  <c r="X993" i="1" s="1"/>
  <c r="S993" i="1" s="1"/>
  <c r="P993" i="1"/>
  <c r="Y993" i="1" s="1"/>
  <c r="T993" i="1" s="1"/>
  <c r="P996" i="1"/>
  <c r="Y996" i="1" s="1"/>
  <c r="T996" i="1" s="1"/>
  <c r="M999" i="1"/>
  <c r="M1000" i="1"/>
  <c r="N1000" i="1"/>
  <c r="O1000" i="1"/>
  <c r="P1000" i="1"/>
  <c r="M1001" i="1"/>
  <c r="V1001" i="1" s="1"/>
  <c r="Q1001" i="1" s="1"/>
  <c r="N1001" i="1"/>
  <c r="O1001" i="1"/>
  <c r="X1001" i="1" s="1"/>
  <c r="S1001" i="1" s="1"/>
  <c r="P1001" i="1"/>
  <c r="G4" i="8"/>
  <c r="G5" i="8"/>
  <c r="G6" i="8"/>
  <c r="N259" i="1"/>
  <c r="O843" i="1"/>
  <c r="P843" i="1"/>
  <c r="O867" i="1"/>
  <c r="N867" i="1"/>
  <c r="O971" i="1"/>
  <c r="P971" i="1"/>
  <c r="N995" i="1"/>
  <c r="M995" i="1"/>
  <c r="V995" i="1" s="1"/>
  <c r="Q995" i="1" s="1"/>
  <c r="M979" i="1"/>
  <c r="V979" i="1" s="1"/>
  <c r="Q979" i="1" s="1"/>
  <c r="O611" i="1"/>
  <c r="G995" i="1"/>
  <c r="D995" i="1"/>
  <c r="M987" i="1"/>
  <c r="P955" i="1"/>
  <c r="N707" i="1"/>
  <c r="O243" i="1"/>
  <c r="O467" i="1"/>
  <c r="X467" i="1" s="1"/>
  <c r="S467" i="1" s="1"/>
  <c r="P467" i="1"/>
  <c r="M779" i="1"/>
  <c r="V779" i="1" s="1"/>
  <c r="Q779" i="1" s="1"/>
  <c r="O779" i="1"/>
  <c r="P779" i="1"/>
  <c r="Y779" i="1" s="1"/>
  <c r="T779" i="1" s="1"/>
  <c r="M803" i="1"/>
  <c r="V803" i="1" s="1"/>
  <c r="Q803" i="1" s="1"/>
  <c r="N803" i="1"/>
  <c r="W803" i="1" s="1"/>
  <c r="R803" i="1" s="1"/>
  <c r="N883" i="1"/>
  <c r="N987" i="1"/>
  <c r="O851" i="1"/>
  <c r="P995" i="1"/>
  <c r="O955" i="1"/>
  <c r="O995" i="1"/>
  <c r="N971" i="1"/>
  <c r="N955" i="1"/>
  <c r="W955" i="1" s="1"/>
  <c r="R955" i="1" s="1"/>
  <c r="U955" i="1" s="1"/>
  <c r="N843" i="1"/>
  <c r="M971" i="1"/>
  <c r="V971" i="1" s="1"/>
  <c r="Q971" i="1" s="1"/>
  <c r="P867" i="1"/>
  <c r="Y867" i="1" s="1"/>
  <c r="T867" i="1" s="1"/>
  <c r="P979" i="1"/>
  <c r="Y979" i="1" s="1"/>
  <c r="T979" i="1" s="1"/>
  <c r="M446" i="1"/>
  <c r="M478" i="1"/>
  <c r="P502" i="1"/>
  <c r="E502" i="1"/>
  <c r="N518" i="1"/>
  <c r="P518" i="1"/>
  <c r="E534" i="1"/>
  <c r="P558" i="1"/>
  <c r="Y558" i="1" s="1"/>
  <c r="T558" i="1" s="1"/>
  <c r="M566" i="1"/>
  <c r="O582" i="1"/>
  <c r="X582" i="1" s="1"/>
  <c r="S582" i="1" s="1"/>
  <c r="P582" i="1"/>
  <c r="Y582" i="1" s="1"/>
  <c r="T582" i="1" s="1"/>
  <c r="G630" i="1"/>
  <c r="D630" i="1"/>
  <c r="M250" i="1"/>
  <c r="N250" i="1"/>
  <c r="O250" i="1"/>
  <c r="P250" i="1"/>
  <c r="N274" i="1"/>
  <c r="W274" i="1" s="1"/>
  <c r="R274" i="1" s="1"/>
  <c r="O274" i="1"/>
  <c r="P274" i="1"/>
  <c r="M274" i="1"/>
  <c r="V274" i="1" s="1"/>
  <c r="Q274" i="1" s="1"/>
  <c r="P306" i="1"/>
  <c r="Y306" i="1" s="1"/>
  <c r="T306" i="1" s="1"/>
  <c r="N306" i="1"/>
  <c r="W306" i="1" s="1"/>
  <c r="R306" i="1" s="1"/>
  <c r="O306" i="1"/>
  <c r="X306" i="1" s="1"/>
  <c r="S306" i="1" s="1"/>
  <c r="M306" i="1"/>
  <c r="O370" i="1"/>
  <c r="O402" i="1"/>
  <c r="P402" i="1"/>
  <c r="N402" i="1"/>
  <c r="M402" i="1"/>
  <c r="M434" i="1"/>
  <c r="N434" i="1"/>
  <c r="O434" i="1"/>
  <c r="P434" i="1"/>
  <c r="Y434" i="1" s="1"/>
  <c r="T434" i="1" s="1"/>
  <c r="M466" i="1"/>
  <c r="V466" i="1" s="1"/>
  <c r="Q466" i="1" s="1"/>
  <c r="O466" i="1"/>
  <c r="X466" i="1" s="1"/>
  <c r="S466" i="1" s="1"/>
  <c r="N466" i="1"/>
  <c r="P490" i="1"/>
  <c r="M522" i="1"/>
  <c r="O522" i="1"/>
  <c r="P522" i="1"/>
  <c r="N522" i="1"/>
  <c r="M554" i="1"/>
  <c r="N554" i="1"/>
  <c r="O554" i="1"/>
  <c r="X554" i="1" s="1"/>
  <c r="S554" i="1" s="1"/>
  <c r="P554" i="1"/>
  <c r="P570" i="1"/>
  <c r="Y570" i="1" s="1"/>
  <c r="T570" i="1" s="1"/>
  <c r="M570" i="1"/>
  <c r="V570" i="1" s="1"/>
  <c r="Q570" i="1" s="1"/>
  <c r="N570" i="1"/>
  <c r="O570" i="1"/>
  <c r="N602" i="1"/>
  <c r="P602" i="1"/>
  <c r="M602" i="1"/>
  <c r="O602" i="1"/>
  <c r="X602" i="1" s="1"/>
  <c r="S602" i="1" s="1"/>
  <c r="N634" i="1"/>
  <c r="P634" i="1"/>
  <c r="Y634" i="1" s="1"/>
  <c r="T634" i="1" s="1"/>
  <c r="M634" i="1"/>
  <c r="O634" i="1"/>
  <c r="M666" i="1"/>
  <c r="V666" i="1" s="1"/>
  <c r="Q666" i="1" s="1"/>
  <c r="O666" i="1"/>
  <c r="X666" i="1" s="1"/>
  <c r="S666" i="1" s="1"/>
  <c r="P666" i="1"/>
  <c r="N666" i="1"/>
  <c r="N722" i="1"/>
  <c r="O722" i="1"/>
  <c r="P722" i="1"/>
  <c r="M722" i="1"/>
  <c r="V722" i="1" s="1"/>
  <c r="Q722" i="1" s="1"/>
  <c r="N754" i="1"/>
  <c r="P754" i="1"/>
  <c r="Y754" i="1" s="1"/>
  <c r="T754" i="1" s="1"/>
  <c r="P786" i="1"/>
  <c r="Y786" i="1" s="1"/>
  <c r="T786" i="1" s="1"/>
  <c r="O818" i="1"/>
  <c r="X818" i="1" s="1"/>
  <c r="S818" i="1" s="1"/>
  <c r="P818" i="1"/>
  <c r="Y818" i="1" s="1"/>
  <c r="T818" i="1" s="1"/>
  <c r="M818" i="1"/>
  <c r="V818" i="1" s="1"/>
  <c r="Q818" i="1" s="1"/>
  <c r="N818" i="1"/>
  <c r="M866" i="1"/>
  <c r="N866" i="1"/>
  <c r="O866" i="1"/>
  <c r="P866" i="1"/>
  <c r="O898" i="1"/>
  <c r="P898" i="1"/>
  <c r="M898" i="1"/>
  <c r="N898" i="1"/>
  <c r="M922" i="1"/>
  <c r="V922" i="1" s="1"/>
  <c r="Q922" i="1" s="1"/>
  <c r="N922" i="1"/>
  <c r="O922" i="1"/>
  <c r="P922" i="1"/>
  <c r="M962" i="1"/>
  <c r="P962" i="1"/>
  <c r="N962" i="1"/>
  <c r="O962" i="1"/>
  <c r="N994" i="1"/>
  <c r="O994" i="1"/>
  <c r="P994" i="1"/>
  <c r="O874" i="1"/>
  <c r="X874" i="1" s="1"/>
  <c r="S874" i="1" s="1"/>
  <c r="N52" i="1"/>
  <c r="W52" i="1" s="1"/>
  <c r="R52" i="1" s="1"/>
  <c r="M52" i="1"/>
  <c r="V52" i="1" s="1"/>
  <c r="Q52" i="1" s="1"/>
  <c r="N60" i="1"/>
  <c r="W60" i="1" s="1"/>
  <c r="M68" i="1"/>
  <c r="N68" i="1"/>
  <c r="P68" i="1"/>
  <c r="O68" i="1"/>
  <c r="N76" i="1"/>
  <c r="P100" i="1"/>
  <c r="O108" i="1"/>
  <c r="N132" i="1"/>
  <c r="M132" i="1"/>
  <c r="V132" i="1" s="1"/>
  <c r="Q132" i="1" s="1"/>
  <c r="O132" i="1"/>
  <c r="P132" i="1"/>
  <c r="Y132" i="1" s="1"/>
  <c r="T132" i="1" s="1"/>
  <c r="M140" i="1"/>
  <c r="V140" i="1" s="1"/>
  <c r="Q140" i="1" s="1"/>
  <c r="N140" i="1"/>
  <c r="O140" i="1"/>
  <c r="P140" i="1"/>
  <c r="M148" i="1"/>
  <c r="N148" i="1"/>
  <c r="O148" i="1"/>
  <c r="X148" i="1" s="1"/>
  <c r="S148" i="1" s="1"/>
  <c r="P148" i="1"/>
  <c r="O156" i="1"/>
  <c r="X156" i="1" s="1"/>
  <c r="S156" i="1" s="1"/>
  <c r="P156" i="1"/>
  <c r="M156" i="1"/>
  <c r="V156" i="1" s="1"/>
  <c r="Q156" i="1" s="1"/>
  <c r="N156" i="1"/>
  <c r="W156" i="1" s="1"/>
  <c r="R156" i="1" s="1"/>
  <c r="N164" i="1"/>
  <c r="O164" i="1"/>
  <c r="P164" i="1"/>
  <c r="M164" i="1"/>
  <c r="P172" i="1"/>
  <c r="M188" i="1"/>
  <c r="O196" i="1"/>
  <c r="X196" i="1" s="1"/>
  <c r="S196" i="1" s="1"/>
  <c r="P196" i="1"/>
  <c r="M196" i="1"/>
  <c r="V196" i="1" s="1"/>
  <c r="Q196" i="1" s="1"/>
  <c r="N196" i="1"/>
  <c r="N204" i="1"/>
  <c r="W204" i="1" s="1"/>
  <c r="R204" i="1" s="1"/>
  <c r="O204" i="1"/>
  <c r="X204" i="1" s="1"/>
  <c r="S204" i="1" s="1"/>
  <c r="P204" i="1"/>
  <c r="M204" i="1"/>
  <c r="M212" i="1"/>
  <c r="P212" i="1"/>
  <c r="M220" i="1"/>
  <c r="N220" i="1"/>
  <c r="O220" i="1"/>
  <c r="P220" i="1"/>
  <c r="M228" i="1"/>
  <c r="V228" i="1" s="1"/>
  <c r="Q228" i="1" s="1"/>
  <c r="N228" i="1"/>
  <c r="O228" i="1"/>
  <c r="P228" i="1"/>
  <c r="P236" i="1"/>
  <c r="Y236" i="1" s="1"/>
  <c r="T236" i="1" s="1"/>
  <c r="M236" i="1"/>
  <c r="N236" i="1"/>
  <c r="O236" i="1"/>
  <c r="P244" i="1"/>
  <c r="M244" i="1"/>
  <c r="N244" i="1"/>
  <c r="W244" i="1" s="1"/>
  <c r="R244" i="1" s="1"/>
  <c r="O244" i="1"/>
  <c r="X244" i="1" s="1"/>
  <c r="S244" i="1" s="1"/>
  <c r="P252" i="1"/>
  <c r="Y252" i="1" s="1"/>
  <c r="T252" i="1" s="1"/>
  <c r="N284" i="1"/>
  <c r="P284" i="1"/>
  <c r="Y284" i="1" s="1"/>
  <c r="T284" i="1" s="1"/>
  <c r="P292" i="1"/>
  <c r="Y292" i="1" s="1"/>
  <c r="T292" i="1" s="1"/>
  <c r="N292" i="1"/>
  <c r="W292" i="1" s="1"/>
  <c r="R292" i="1" s="1"/>
  <c r="O308" i="1"/>
  <c r="P308" i="1"/>
  <c r="M308" i="1"/>
  <c r="O316" i="1"/>
  <c r="P316" i="1"/>
  <c r="M324" i="1"/>
  <c r="O324" i="1"/>
  <c r="N324" i="1"/>
  <c r="W324" i="1" s="1"/>
  <c r="R324" i="1" s="1"/>
  <c r="P324" i="1"/>
  <c r="Y324" i="1" s="1"/>
  <c r="T324" i="1" s="1"/>
  <c r="N332" i="1"/>
  <c r="W332" i="1" s="1"/>
  <c r="R332" i="1" s="1"/>
  <c r="O332" i="1"/>
  <c r="P332" i="1"/>
  <c r="Y332" i="1" s="1"/>
  <c r="T332" i="1" s="1"/>
  <c r="M332" i="1"/>
  <c r="N340" i="1"/>
  <c r="O340" i="1"/>
  <c r="M340" i="1"/>
  <c r="P340" i="1"/>
  <c r="M348" i="1"/>
  <c r="N348" i="1"/>
  <c r="O348" i="1"/>
  <c r="X348" i="1" s="1"/>
  <c r="S348" i="1" s="1"/>
  <c r="P348" i="1"/>
  <c r="Y348" i="1" s="1"/>
  <c r="T348" i="1" s="1"/>
  <c r="P356" i="1"/>
  <c r="Y356" i="1" s="1"/>
  <c r="T356" i="1" s="1"/>
  <c r="N356" i="1"/>
  <c r="W356" i="1" s="1"/>
  <c r="R356" i="1" s="1"/>
  <c r="O356" i="1"/>
  <c r="X356" i="1" s="1"/>
  <c r="S356" i="1" s="1"/>
  <c r="M356" i="1"/>
  <c r="M364" i="1"/>
  <c r="N364" i="1"/>
  <c r="P364" i="1"/>
  <c r="O364" i="1"/>
  <c r="M372" i="1"/>
  <c r="N372" i="1"/>
  <c r="O372" i="1"/>
  <c r="X372" i="1" s="1"/>
  <c r="S372" i="1" s="1"/>
  <c r="P372" i="1"/>
  <c r="Y372" i="1" s="1"/>
  <c r="T372" i="1" s="1"/>
  <c r="M380" i="1"/>
  <c r="V380" i="1" s="1"/>
  <c r="Q380" i="1" s="1"/>
  <c r="N380" i="1"/>
  <c r="O380" i="1"/>
  <c r="X380" i="1" s="1"/>
  <c r="S380" i="1" s="1"/>
  <c r="P380" i="1"/>
  <c r="P388" i="1"/>
  <c r="O388" i="1"/>
  <c r="M388" i="1"/>
  <c r="N388" i="1"/>
  <c r="N396" i="1"/>
  <c r="O396" i="1"/>
  <c r="P396" i="1"/>
  <c r="Y396" i="1" s="1"/>
  <c r="T396" i="1" s="1"/>
  <c r="M396" i="1"/>
  <c r="M404" i="1"/>
  <c r="V404" i="1" s="1"/>
  <c r="Q404" i="1" s="1"/>
  <c r="O404" i="1"/>
  <c r="X404" i="1" s="1"/>
  <c r="S404" i="1" s="1"/>
  <c r="P404" i="1"/>
  <c r="Y404" i="1" s="1"/>
  <c r="T404" i="1" s="1"/>
  <c r="N404" i="1"/>
  <c r="M412" i="1"/>
  <c r="O412" i="1"/>
  <c r="P412" i="1"/>
  <c r="N412" i="1"/>
  <c r="N420" i="1"/>
  <c r="W420" i="1" s="1"/>
  <c r="O420" i="1"/>
  <c r="M420" i="1"/>
  <c r="P420" i="1"/>
  <c r="M428" i="1"/>
  <c r="V428" i="1" s="1"/>
  <c r="Q428" i="1" s="1"/>
  <c r="N428" i="1"/>
  <c r="W428" i="1" s="1"/>
  <c r="R428" i="1" s="1"/>
  <c r="O428" i="1"/>
  <c r="X428" i="1" s="1"/>
  <c r="S428" i="1" s="1"/>
  <c r="P428" i="1"/>
  <c r="M436" i="1"/>
  <c r="N436" i="1"/>
  <c r="O436" i="1"/>
  <c r="P436" i="1"/>
  <c r="O444" i="1"/>
  <c r="X444" i="1" s="1"/>
  <c r="S444" i="1" s="1"/>
  <c r="P444" i="1"/>
  <c r="M444" i="1"/>
  <c r="V444" i="1" s="1"/>
  <c r="Q444" i="1" s="1"/>
  <c r="N444" i="1"/>
  <c r="P452" i="1"/>
  <c r="Y452" i="1" s="1"/>
  <c r="T452" i="1" s="1"/>
  <c r="M452" i="1"/>
  <c r="V452" i="1" s="1"/>
  <c r="Q452" i="1" s="1"/>
  <c r="N452" i="1"/>
  <c r="O452" i="1"/>
  <c r="M460" i="1"/>
  <c r="P460" i="1"/>
  <c r="N460" i="1"/>
  <c r="P468" i="1"/>
  <c r="M468" i="1"/>
  <c r="O468" i="1"/>
  <c r="N468" i="1"/>
  <c r="W468" i="1" s="1"/>
  <c r="R468" i="1" s="1"/>
  <c r="N484" i="1"/>
  <c r="W484" i="1" s="1"/>
  <c r="R484" i="1" s="1"/>
  <c r="M484" i="1"/>
  <c r="V484" i="1" s="1"/>
  <c r="Q484" i="1" s="1"/>
  <c r="P484" i="1"/>
  <c r="O484" i="1"/>
  <c r="N492" i="1"/>
  <c r="P492" i="1"/>
  <c r="M492" i="1"/>
  <c r="M500" i="1"/>
  <c r="N500" i="1"/>
  <c r="O500" i="1"/>
  <c r="P500" i="1"/>
  <c r="M508" i="1"/>
  <c r="O508" i="1"/>
  <c r="P508" i="1"/>
  <c r="Y508" i="1" s="1"/>
  <c r="T508" i="1" s="1"/>
  <c r="N508" i="1"/>
  <c r="W508" i="1" s="1"/>
  <c r="R508" i="1" s="1"/>
  <c r="M516" i="1"/>
  <c r="V516" i="1" s="1"/>
  <c r="Q516" i="1" s="1"/>
  <c r="N516" i="1"/>
  <c r="O516" i="1"/>
  <c r="P516" i="1"/>
  <c r="M524" i="1"/>
  <c r="O524" i="1"/>
  <c r="P524" i="1"/>
  <c r="N524" i="1"/>
  <c r="N532" i="1"/>
  <c r="N548" i="1"/>
  <c r="O564" i="1"/>
  <c r="P564" i="1"/>
  <c r="Y564" i="1" s="1"/>
  <c r="T564" i="1" s="1"/>
  <c r="M564" i="1"/>
  <c r="V564" i="1" s="1"/>
  <c r="Q564" i="1" s="1"/>
  <c r="M572" i="1"/>
  <c r="O572" i="1"/>
  <c r="P572" i="1"/>
  <c r="O580" i="1"/>
  <c r="N580" i="1"/>
  <c r="P580" i="1"/>
  <c r="Y580" i="1" s="1"/>
  <c r="T580" i="1" s="1"/>
  <c r="N588" i="1"/>
  <c r="P588" i="1"/>
  <c r="Y588" i="1" s="1"/>
  <c r="T588" i="1" s="1"/>
  <c r="M588" i="1"/>
  <c r="V588" i="1" s="1"/>
  <c r="Q588" i="1" s="1"/>
  <c r="O588" i="1"/>
  <c r="X588" i="1" s="1"/>
  <c r="S588" i="1" s="1"/>
  <c r="M596" i="1"/>
  <c r="V596" i="1" s="1"/>
  <c r="Q596" i="1" s="1"/>
  <c r="O596" i="1"/>
  <c r="P596" i="1"/>
  <c r="N596" i="1"/>
  <c r="O604" i="1"/>
  <c r="M620" i="1"/>
  <c r="O620" i="1"/>
  <c r="P620" i="1"/>
  <c r="N620" i="1"/>
  <c r="W620" i="1" s="1"/>
  <c r="R620" i="1" s="1"/>
  <c r="N628" i="1"/>
  <c r="O628" i="1"/>
  <c r="P628" i="1"/>
  <c r="Y628" i="1" s="1"/>
  <c r="T628" i="1" s="1"/>
  <c r="M628" i="1"/>
  <c r="V628" i="1" s="1"/>
  <c r="Q628" i="1" s="1"/>
  <c r="M636" i="1"/>
  <c r="V636" i="1" s="1"/>
  <c r="Q636" i="1" s="1"/>
  <c r="N636" i="1"/>
  <c r="O636" i="1"/>
  <c r="P636" i="1"/>
  <c r="N644" i="1"/>
  <c r="O644" i="1"/>
  <c r="P652" i="1"/>
  <c r="M668" i="1"/>
  <c r="N668" i="1"/>
  <c r="W668" i="1" s="1"/>
  <c r="R668" i="1" s="1"/>
  <c r="O668" i="1"/>
  <c r="X668" i="1" s="1"/>
  <c r="S668" i="1" s="1"/>
  <c r="P668" i="1"/>
  <c r="Y668" i="1" s="1"/>
  <c r="T668" i="1" s="1"/>
  <c r="M676" i="1"/>
  <c r="V676" i="1" s="1"/>
  <c r="Q676" i="1" s="1"/>
  <c r="N676" i="1"/>
  <c r="O676" i="1"/>
  <c r="P676" i="1"/>
  <c r="P684" i="1"/>
  <c r="M684" i="1"/>
  <c r="N684" i="1"/>
  <c r="O692" i="1"/>
  <c r="X692" i="1" s="1"/>
  <c r="S692" i="1" s="1"/>
  <c r="M692" i="1"/>
  <c r="V692" i="1" s="1"/>
  <c r="Q692" i="1" s="1"/>
  <c r="N692" i="1"/>
  <c r="P692" i="1"/>
  <c r="N700" i="1"/>
  <c r="W700" i="1" s="1"/>
  <c r="R700" i="1" s="1"/>
  <c r="P700" i="1"/>
  <c r="Y700" i="1" s="1"/>
  <c r="T700" i="1" s="1"/>
  <c r="M700" i="1"/>
  <c r="V700" i="1" s="1"/>
  <c r="Q700" i="1" s="1"/>
  <c r="O700" i="1"/>
  <c r="N708" i="1"/>
  <c r="P708" i="1"/>
  <c r="M708" i="1"/>
  <c r="O708" i="1"/>
  <c r="M716" i="1"/>
  <c r="N716" i="1"/>
  <c r="P716" i="1"/>
  <c r="M724" i="1"/>
  <c r="V724" i="1" s="1"/>
  <c r="Q724" i="1" s="1"/>
  <c r="N724" i="1"/>
  <c r="O724" i="1"/>
  <c r="X724" i="1" s="1"/>
  <c r="S724" i="1" s="1"/>
  <c r="P724" i="1"/>
  <c r="M732" i="1"/>
  <c r="N732" i="1"/>
  <c r="O732" i="1"/>
  <c r="P732" i="1"/>
  <c r="O740" i="1"/>
  <c r="P740" i="1"/>
  <c r="N740" i="1"/>
  <c r="N748" i="1"/>
  <c r="W748" i="1" s="1"/>
  <c r="R748" i="1" s="1"/>
  <c r="O748" i="1"/>
  <c r="X748" i="1" s="1"/>
  <c r="S748" i="1" s="1"/>
  <c r="P748" i="1"/>
  <c r="Y748" i="1" s="1"/>
  <c r="T748" i="1" s="1"/>
  <c r="M748" i="1"/>
  <c r="V748" i="1" s="1"/>
  <c r="Q748" i="1" s="1"/>
  <c r="P764" i="1"/>
  <c r="M764" i="1"/>
  <c r="N764" i="1"/>
  <c r="O772" i="1"/>
  <c r="P772" i="1"/>
  <c r="M772" i="1"/>
  <c r="M780" i="1"/>
  <c r="N780" i="1"/>
  <c r="O780" i="1"/>
  <c r="P780" i="1"/>
  <c r="Y780" i="1" s="1"/>
  <c r="T780" i="1" s="1"/>
  <c r="M788" i="1"/>
  <c r="V788" i="1" s="1"/>
  <c r="Q788" i="1" s="1"/>
  <c r="N788" i="1"/>
  <c r="W788" i="1" s="1"/>
  <c r="R788" i="1" s="1"/>
  <c r="O788" i="1"/>
  <c r="P788" i="1"/>
  <c r="M796" i="1"/>
  <c r="N796" i="1"/>
  <c r="O796" i="1"/>
  <c r="P796" i="1"/>
  <c r="O804" i="1"/>
  <c r="P804" i="1"/>
  <c r="M804" i="1"/>
  <c r="V804" i="1" s="1"/>
  <c r="Q804" i="1" s="1"/>
  <c r="N804" i="1"/>
  <c r="N812" i="1"/>
  <c r="W812" i="1" s="1"/>
  <c r="R812" i="1" s="1"/>
  <c r="O812" i="1"/>
  <c r="X812" i="1" s="1"/>
  <c r="S812" i="1" s="1"/>
  <c r="P812" i="1"/>
  <c r="Y812" i="1" s="1"/>
  <c r="T812" i="1" s="1"/>
  <c r="O820" i="1"/>
  <c r="P820" i="1"/>
  <c r="M828" i="1"/>
  <c r="N828" i="1"/>
  <c r="O828" i="1"/>
  <c r="M836" i="1"/>
  <c r="V836" i="1" s="1"/>
  <c r="Q836" i="1" s="1"/>
  <c r="P836" i="1"/>
  <c r="N836" i="1"/>
  <c r="M844" i="1"/>
  <c r="N844" i="1"/>
  <c r="W844" i="1" s="1"/>
  <c r="R844" i="1" s="1"/>
  <c r="O844" i="1"/>
  <c r="X844" i="1" s="1"/>
  <c r="S844" i="1" s="1"/>
  <c r="P844" i="1"/>
  <c r="Y844" i="1" s="1"/>
  <c r="T844" i="1" s="1"/>
  <c r="M852" i="1"/>
  <c r="N852" i="1"/>
  <c r="M860" i="1"/>
  <c r="N860" i="1"/>
  <c r="O860" i="1"/>
  <c r="P860" i="1"/>
  <c r="M868" i="1"/>
  <c r="N868" i="1"/>
  <c r="W868" i="1" s="1"/>
  <c r="R868" i="1" s="1"/>
  <c r="O868" i="1"/>
  <c r="N876" i="1"/>
  <c r="O876" i="1"/>
  <c r="X876" i="1" s="1"/>
  <c r="S876" i="1" s="1"/>
  <c r="P876" i="1"/>
  <c r="Y876" i="1" s="1"/>
  <c r="T876" i="1" s="1"/>
  <c r="N884" i="1"/>
  <c r="O884" i="1"/>
  <c r="P884" i="1"/>
  <c r="M884" i="1"/>
  <c r="M908" i="1"/>
  <c r="M916" i="1"/>
  <c r="N916" i="1"/>
  <c r="O916" i="1"/>
  <c r="X916" i="1" s="1"/>
  <c r="S916" i="1" s="1"/>
  <c r="P916" i="1"/>
  <c r="P924" i="1"/>
  <c r="Y924" i="1" s="1"/>
  <c r="T924" i="1" s="1"/>
  <c r="M924" i="1"/>
  <c r="V924" i="1" s="1"/>
  <c r="Q924" i="1" s="1"/>
  <c r="P932" i="1"/>
  <c r="Y932" i="1" s="1"/>
  <c r="T932" i="1" s="1"/>
  <c r="M940" i="1"/>
  <c r="N940" i="1"/>
  <c r="O940" i="1"/>
  <c r="P940" i="1"/>
  <c r="M948" i="1"/>
  <c r="N948" i="1"/>
  <c r="W948" i="1" s="1"/>
  <c r="R948" i="1" s="1"/>
  <c r="O948" i="1"/>
  <c r="X948" i="1" s="1"/>
  <c r="S948" i="1" s="1"/>
  <c r="P948" i="1"/>
  <c r="N956" i="1"/>
  <c r="W956" i="1" s="1"/>
  <c r="R956" i="1" s="1"/>
  <c r="M956" i="1"/>
  <c r="V956" i="1" s="1"/>
  <c r="Q956" i="1" s="1"/>
  <c r="N964" i="1"/>
  <c r="O964" i="1"/>
  <c r="X964" i="1" s="1"/>
  <c r="S964" i="1" s="1"/>
  <c r="M964" i="1"/>
  <c r="P964" i="1"/>
  <c r="N972" i="1"/>
  <c r="N988" i="1"/>
  <c r="O988" i="1"/>
  <c r="P988" i="1"/>
  <c r="M996" i="1"/>
  <c r="N996" i="1"/>
  <c r="O996" i="1"/>
  <c r="X996" i="1" s="1"/>
  <c r="S996" i="1" s="1"/>
  <c r="O956" i="1"/>
  <c r="X956" i="1" s="1"/>
  <c r="S956" i="1" s="1"/>
  <c r="N924" i="1"/>
  <c r="W924" i="1" s="1"/>
  <c r="R924" i="1" s="1"/>
  <c r="P868" i="1"/>
  <c r="Y868" i="1" s="1"/>
  <c r="T868" i="1" s="1"/>
  <c r="M644" i="1"/>
  <c r="P466" i="1"/>
  <c r="M234" i="1"/>
  <c r="O234" i="1"/>
  <c r="P234" i="1"/>
  <c r="N234" i="1"/>
  <c r="W234" i="1" s="1"/>
  <c r="R234" i="1" s="1"/>
  <c r="M266" i="1"/>
  <c r="N266" i="1"/>
  <c r="P266" i="1"/>
  <c r="Y266" i="1" s="1"/>
  <c r="T266" i="1" s="1"/>
  <c r="O266" i="1"/>
  <c r="X266" i="1" s="1"/>
  <c r="S266" i="1" s="1"/>
  <c r="M298" i="1"/>
  <c r="V298" i="1" s="1"/>
  <c r="Q298" i="1" s="1"/>
  <c r="N298" i="1"/>
  <c r="W298" i="1" s="1"/>
  <c r="R298" i="1" s="1"/>
  <c r="O298" i="1"/>
  <c r="P298" i="1"/>
  <c r="M330" i="1"/>
  <c r="N330" i="1"/>
  <c r="O330" i="1"/>
  <c r="P330" i="1"/>
  <c r="Y330" i="1" s="1"/>
  <c r="T330" i="1" s="1"/>
  <c r="O362" i="1"/>
  <c r="M362" i="1"/>
  <c r="V362" i="1" s="1"/>
  <c r="Q362" i="1" s="1"/>
  <c r="P394" i="1"/>
  <c r="M394" i="1"/>
  <c r="V394" i="1" s="1"/>
  <c r="Q394" i="1" s="1"/>
  <c r="N394" i="1"/>
  <c r="W394" i="1" s="1"/>
  <c r="R394" i="1" s="1"/>
  <c r="O394" i="1"/>
  <c r="M426" i="1"/>
  <c r="O426" i="1"/>
  <c r="P426" i="1"/>
  <c r="N426" i="1"/>
  <c r="M458" i="1"/>
  <c r="N458" i="1"/>
  <c r="O458" i="1"/>
  <c r="P458" i="1"/>
  <c r="Y458" i="1" s="1"/>
  <c r="T458" i="1" s="1"/>
  <c r="O498" i="1"/>
  <c r="X498" i="1" s="1"/>
  <c r="S498" i="1" s="1"/>
  <c r="M498" i="1"/>
  <c r="V498" i="1" s="1"/>
  <c r="Q498" i="1" s="1"/>
  <c r="N498" i="1"/>
  <c r="W498" i="1" s="1"/>
  <c r="R498" i="1" s="1"/>
  <c r="M530" i="1"/>
  <c r="V530" i="1" s="1"/>
  <c r="Q530" i="1" s="1"/>
  <c r="N530" i="1"/>
  <c r="P530" i="1"/>
  <c r="M562" i="1"/>
  <c r="P562" i="1"/>
  <c r="N562" i="1"/>
  <c r="O594" i="1"/>
  <c r="P594" i="1"/>
  <c r="M594" i="1"/>
  <c r="V594" i="1" s="1"/>
  <c r="Q594" i="1" s="1"/>
  <c r="N594" i="1"/>
  <c r="N626" i="1"/>
  <c r="P626" i="1"/>
  <c r="M626" i="1"/>
  <c r="V626" i="1" s="1"/>
  <c r="Q626" i="1" s="1"/>
  <c r="M658" i="1"/>
  <c r="O658" i="1"/>
  <c r="P658" i="1"/>
  <c r="N730" i="1"/>
  <c r="O730" i="1"/>
  <c r="P730" i="1"/>
  <c r="M730" i="1"/>
  <c r="N762" i="1"/>
  <c r="O762" i="1"/>
  <c r="X762" i="1" s="1"/>
  <c r="S762" i="1" s="1"/>
  <c r="P794" i="1"/>
  <c r="Y794" i="1" s="1"/>
  <c r="T794" i="1" s="1"/>
  <c r="N826" i="1"/>
  <c r="W826" i="1" s="1"/>
  <c r="R826" i="1" s="1"/>
  <c r="O826" i="1"/>
  <c r="P826" i="1"/>
  <c r="P858" i="1"/>
  <c r="N858" i="1"/>
  <c r="P890" i="1"/>
  <c r="N890" i="1"/>
  <c r="O930" i="1"/>
  <c r="P930" i="1"/>
  <c r="N930" i="1"/>
  <c r="P970" i="1"/>
  <c r="O986" i="1"/>
  <c r="X986" i="1" s="1"/>
  <c r="S986" i="1" s="1"/>
  <c r="O972" i="1"/>
  <c r="M826" i="1"/>
  <c r="V826" i="1" s="1"/>
  <c r="Q826" i="1" s="1"/>
  <c r="O684" i="1"/>
  <c r="M226" i="1"/>
  <c r="N226" i="1"/>
  <c r="O226" i="1"/>
  <c r="P226" i="1"/>
  <c r="M258" i="1"/>
  <c r="N258" i="1"/>
  <c r="O258" i="1"/>
  <c r="P258" i="1"/>
  <c r="M290" i="1"/>
  <c r="V290" i="1" s="1"/>
  <c r="Q290" i="1" s="1"/>
  <c r="N290" i="1"/>
  <c r="W290" i="1" s="1"/>
  <c r="R290" i="1" s="1"/>
  <c r="O290" i="1"/>
  <c r="X290" i="1" s="1"/>
  <c r="S290" i="1" s="1"/>
  <c r="P290" i="1"/>
  <c r="N322" i="1"/>
  <c r="O322" i="1"/>
  <c r="M322" i="1"/>
  <c r="M378" i="1"/>
  <c r="N410" i="1"/>
  <c r="O410" i="1"/>
  <c r="M410" i="1"/>
  <c r="V410" i="1" s="1"/>
  <c r="Q410" i="1" s="1"/>
  <c r="P410" i="1"/>
  <c r="M474" i="1"/>
  <c r="V474" i="1" s="1"/>
  <c r="Q474" i="1" s="1"/>
  <c r="N474" i="1"/>
  <c r="W474" i="1" s="1"/>
  <c r="R474" i="1" s="1"/>
  <c r="O474" i="1"/>
  <c r="X474" i="1" s="1"/>
  <c r="S474" i="1" s="1"/>
  <c r="P474" i="1"/>
  <c r="M506" i="1"/>
  <c r="O506" i="1"/>
  <c r="P506" i="1"/>
  <c r="N506" i="1"/>
  <c r="N538" i="1"/>
  <c r="O538" i="1"/>
  <c r="P538" i="1"/>
  <c r="M538" i="1"/>
  <c r="V538" i="1" s="1"/>
  <c r="Q538" i="1" s="1"/>
  <c r="M578" i="1"/>
  <c r="V578" i="1" s="1"/>
  <c r="Q578" i="1" s="1"/>
  <c r="N578" i="1"/>
  <c r="W578" i="1" s="1"/>
  <c r="R578" i="1" s="1"/>
  <c r="O578" i="1"/>
  <c r="X578" i="1" s="1"/>
  <c r="S578" i="1" s="1"/>
  <c r="P578" i="1"/>
  <c r="N610" i="1"/>
  <c r="O610" i="1"/>
  <c r="P610" i="1"/>
  <c r="M610" i="1"/>
  <c r="M642" i="1"/>
  <c r="N642" i="1"/>
  <c r="O642" i="1"/>
  <c r="O674" i="1"/>
  <c r="X674" i="1" s="1"/>
  <c r="S674" i="1" s="1"/>
  <c r="P674" i="1"/>
  <c r="Y674" i="1" s="1"/>
  <c r="T674" i="1" s="1"/>
  <c r="M674" i="1"/>
  <c r="V674" i="1" s="1"/>
  <c r="Q674" i="1" s="1"/>
  <c r="N706" i="1"/>
  <c r="W706" i="1" s="1"/>
  <c r="R706" i="1" s="1"/>
  <c r="M738" i="1"/>
  <c r="N738" i="1"/>
  <c r="O738" i="1"/>
  <c r="P770" i="1"/>
  <c r="N770" i="1"/>
  <c r="O802" i="1"/>
  <c r="P802" i="1"/>
  <c r="M802" i="1"/>
  <c r="V802" i="1" s="1"/>
  <c r="Q802" i="1" s="1"/>
  <c r="N802" i="1"/>
  <c r="W802" i="1" s="1"/>
  <c r="R802" i="1" s="1"/>
  <c r="M842" i="1"/>
  <c r="V842" i="1" s="1"/>
  <c r="Q842" i="1" s="1"/>
  <c r="N842" i="1"/>
  <c r="W842" i="1" s="1"/>
  <c r="R842" i="1" s="1"/>
  <c r="O842" i="1"/>
  <c r="P842" i="1"/>
  <c r="M882" i="1"/>
  <c r="M906" i="1"/>
  <c r="N906" i="1"/>
  <c r="O906" i="1"/>
  <c r="P906" i="1"/>
  <c r="N938" i="1"/>
  <c r="O938" i="1"/>
  <c r="P938" i="1"/>
  <c r="N978" i="1"/>
  <c r="M978" i="1"/>
  <c r="V978" i="1" s="1"/>
  <c r="Q978" i="1" s="1"/>
  <c r="M970" i="1"/>
  <c r="V970" i="1" s="1"/>
  <c r="Q970" i="1" s="1"/>
  <c r="M994" i="1"/>
  <c r="P980" i="1"/>
  <c r="M972" i="1"/>
  <c r="M876" i="1"/>
  <c r="N772" i="1"/>
  <c r="P642" i="1"/>
  <c r="M242" i="1"/>
  <c r="P242" i="1"/>
  <c r="N242" i="1"/>
  <c r="W242" i="1" s="1"/>
  <c r="R242" i="1" s="1"/>
  <c r="O242" i="1"/>
  <c r="X242" i="1" s="1"/>
  <c r="S242" i="1" s="1"/>
  <c r="M282" i="1"/>
  <c r="V282" i="1" s="1"/>
  <c r="Q282" i="1" s="1"/>
  <c r="N282" i="1"/>
  <c r="W282" i="1" s="1"/>
  <c r="R282" i="1" s="1"/>
  <c r="O282" i="1"/>
  <c r="P282" i="1"/>
  <c r="O314" i="1"/>
  <c r="P314" i="1"/>
  <c r="M314" i="1"/>
  <c r="N314" i="1"/>
  <c r="P346" i="1"/>
  <c r="M418" i="1"/>
  <c r="V418" i="1" s="1"/>
  <c r="Q418" i="1" s="1"/>
  <c r="N418" i="1"/>
  <c r="W418" i="1" s="1"/>
  <c r="R418" i="1" s="1"/>
  <c r="P418" i="1"/>
  <c r="Y418" i="1" s="1"/>
  <c r="T418" i="1" s="1"/>
  <c r="O418" i="1"/>
  <c r="X418" i="1" s="1"/>
  <c r="S418" i="1" s="1"/>
  <c r="M450" i="1"/>
  <c r="V450" i="1" s="1"/>
  <c r="Q450" i="1" s="1"/>
  <c r="N450" i="1"/>
  <c r="O450" i="1"/>
  <c r="P482" i="1"/>
  <c r="M482" i="1"/>
  <c r="O482" i="1"/>
  <c r="N482" i="1"/>
  <c r="W482" i="1" s="1"/>
  <c r="M514" i="1"/>
  <c r="N514" i="1"/>
  <c r="O514" i="1"/>
  <c r="P514" i="1"/>
  <c r="Y514" i="1" s="1"/>
  <c r="T514" i="1" s="1"/>
  <c r="M546" i="1"/>
  <c r="N546" i="1"/>
  <c r="O546" i="1"/>
  <c r="P546" i="1"/>
  <c r="P586" i="1"/>
  <c r="M586" i="1"/>
  <c r="N586" i="1"/>
  <c r="P618" i="1"/>
  <c r="M618" i="1"/>
  <c r="N618" i="1"/>
  <c r="O618" i="1"/>
  <c r="P650" i="1"/>
  <c r="Y650" i="1" s="1"/>
  <c r="T650" i="1" s="1"/>
  <c r="M650" i="1"/>
  <c r="V650" i="1" s="1"/>
  <c r="Q650" i="1" s="1"/>
  <c r="N650" i="1"/>
  <c r="O650" i="1"/>
  <c r="O682" i="1"/>
  <c r="O714" i="1"/>
  <c r="P714" i="1"/>
  <c r="M714" i="1"/>
  <c r="N746" i="1"/>
  <c r="W746" i="1" s="1"/>
  <c r="R746" i="1" s="1"/>
  <c r="O746" i="1"/>
  <c r="N778" i="1"/>
  <c r="M810" i="1"/>
  <c r="N810" i="1"/>
  <c r="W810" i="1" s="1"/>
  <c r="R810" i="1" s="1"/>
  <c r="M834" i="1"/>
  <c r="V834" i="1" s="1"/>
  <c r="Q834" i="1" s="1"/>
  <c r="N834" i="1"/>
  <c r="W834" i="1" s="1"/>
  <c r="R834" i="1" s="1"/>
  <c r="O834" i="1"/>
  <c r="P834" i="1"/>
  <c r="M850" i="1"/>
  <c r="N850" i="1"/>
  <c r="O850" i="1"/>
  <c r="P850" i="1"/>
  <c r="P874" i="1"/>
  <c r="N874" i="1"/>
  <c r="W874" i="1" s="1"/>
  <c r="R874" i="1" s="1"/>
  <c r="M914" i="1"/>
  <c r="V914" i="1" s="1"/>
  <c r="Q914" i="1" s="1"/>
  <c r="N914" i="1"/>
  <c r="W914" i="1" s="1"/>
  <c r="R914" i="1" s="1"/>
  <c r="O914" i="1"/>
  <c r="P914" i="1"/>
  <c r="Y914" i="1" s="1"/>
  <c r="T914" i="1" s="1"/>
  <c r="O858" i="1"/>
  <c r="O770" i="1"/>
  <c r="P986" i="1"/>
  <c r="P978" i="1"/>
  <c r="M890" i="1"/>
  <c r="O810" i="1"/>
  <c r="M986" i="1"/>
  <c r="O980" i="1"/>
  <c r="X980" i="1" s="1"/>
  <c r="S980" i="1" s="1"/>
  <c r="O970" i="1"/>
  <c r="O836" i="1"/>
  <c r="X836" i="1" s="1"/>
  <c r="S836" i="1" s="1"/>
  <c r="O626" i="1"/>
  <c r="X626" i="1" s="1"/>
  <c r="S626" i="1" s="1"/>
  <c r="N572" i="1"/>
  <c r="W572" i="1" s="1"/>
  <c r="R572" i="1" s="1"/>
  <c r="O530" i="1"/>
  <c r="P67" i="1"/>
  <c r="M75" i="1"/>
  <c r="O75" i="1"/>
  <c r="N75" i="1"/>
  <c r="P75" i="1"/>
  <c r="N83" i="1"/>
  <c r="M83" i="1"/>
  <c r="V83" i="1" s="1"/>
  <c r="Q83" i="1" s="1"/>
  <c r="P83" i="1"/>
  <c r="Y83" i="1" s="1"/>
  <c r="T83" i="1" s="1"/>
  <c r="N91" i="1"/>
  <c r="W91" i="1" s="1"/>
  <c r="O91" i="1"/>
  <c r="X91" i="1" s="1"/>
  <c r="S91" i="1" s="1"/>
  <c r="P91" i="1"/>
  <c r="Y91" i="1" s="1"/>
  <c r="T91" i="1" s="1"/>
  <c r="P99" i="1"/>
  <c r="O99" i="1"/>
  <c r="O107" i="1"/>
  <c r="P107" i="1"/>
  <c r="N107" i="1"/>
  <c r="M107" i="1"/>
  <c r="O115" i="1"/>
  <c r="P115" i="1"/>
  <c r="N115" i="1"/>
  <c r="W115" i="1" s="1"/>
  <c r="R115" i="1" s="1"/>
  <c r="M115" i="1"/>
  <c r="V115" i="1" s="1"/>
  <c r="Q115" i="1" s="1"/>
  <c r="N123" i="1"/>
  <c r="M131" i="1"/>
  <c r="V131" i="1" s="1"/>
  <c r="Q131" i="1" s="1"/>
  <c r="N131" i="1"/>
  <c r="P131" i="1"/>
  <c r="O131" i="1"/>
  <c r="N139" i="1"/>
  <c r="P139" i="1"/>
  <c r="M139" i="1"/>
  <c r="V139" i="1" s="1"/>
  <c r="Q139" i="1" s="1"/>
  <c r="O139" i="1"/>
  <c r="M147" i="1"/>
  <c r="N147" i="1"/>
  <c r="W147" i="1" s="1"/>
  <c r="R147" i="1" s="1"/>
  <c r="P147" i="1"/>
  <c r="O147" i="1"/>
  <c r="X147" i="1" s="1"/>
  <c r="S147" i="1" s="1"/>
  <c r="P155" i="1"/>
  <c r="Y155" i="1" s="1"/>
  <c r="T155" i="1" s="1"/>
  <c r="M155" i="1"/>
  <c r="N155" i="1"/>
  <c r="O155" i="1"/>
  <c r="O163" i="1"/>
  <c r="P163" i="1"/>
  <c r="N163" i="1"/>
  <c r="W163" i="1" s="1"/>
  <c r="R163" i="1" s="1"/>
  <c r="M163" i="1"/>
  <c r="V163" i="1" s="1"/>
  <c r="Q163" i="1" s="1"/>
  <c r="O171" i="1"/>
  <c r="P171" i="1"/>
  <c r="Y171" i="1" s="1"/>
  <c r="T171" i="1" s="1"/>
  <c r="M171" i="1"/>
  <c r="V171" i="1" s="1"/>
  <c r="Q171" i="1" s="1"/>
  <c r="N171" i="1"/>
  <c r="W171" i="1" s="1"/>
  <c r="R171" i="1" s="1"/>
  <c r="M179" i="1"/>
  <c r="V179" i="1" s="1"/>
  <c r="Q179" i="1" s="1"/>
  <c r="N179" i="1"/>
  <c r="O179" i="1"/>
  <c r="P179" i="1"/>
  <c r="M187" i="1"/>
  <c r="N187" i="1"/>
  <c r="O187" i="1"/>
  <c r="X187" i="1" s="1"/>
  <c r="S187" i="1" s="1"/>
  <c r="P187" i="1"/>
  <c r="Y187" i="1" s="1"/>
  <c r="T187" i="1" s="1"/>
  <c r="G195" i="1"/>
  <c r="D195" i="1"/>
  <c r="O203" i="1"/>
  <c r="M211" i="1"/>
  <c r="V211" i="1" s="1"/>
  <c r="Q211" i="1" s="1"/>
  <c r="N211" i="1"/>
  <c r="W211" i="1" s="1"/>
  <c r="R211" i="1" s="1"/>
  <c r="O211" i="1"/>
  <c r="P211" i="1"/>
  <c r="M219" i="1"/>
  <c r="N219" i="1"/>
  <c r="O219" i="1"/>
  <c r="P219" i="1"/>
  <c r="Y219" i="1" s="1"/>
  <c r="T219" i="1" s="1"/>
  <c r="M227" i="1"/>
  <c r="N227" i="1"/>
  <c r="O227" i="1"/>
  <c r="P227" i="1"/>
  <c r="Y227" i="1" s="1"/>
  <c r="T227" i="1" s="1"/>
  <c r="P235" i="1"/>
  <c r="Y235" i="1" s="1"/>
  <c r="T235" i="1" s="1"/>
  <c r="M235" i="1"/>
  <c r="V235" i="1" s="1"/>
  <c r="Q235" i="1" s="1"/>
  <c r="N235" i="1"/>
  <c r="P243" i="1"/>
  <c r="M243" i="1"/>
  <c r="N243" i="1"/>
  <c r="P251" i="1"/>
  <c r="N251" i="1"/>
  <c r="O251" i="1"/>
  <c r="P259" i="1"/>
  <c r="Y259" i="1" s="1"/>
  <c r="T259" i="1" s="1"/>
  <c r="M259" i="1"/>
  <c r="V259" i="1" s="1"/>
  <c r="Q259" i="1" s="1"/>
  <c r="O259" i="1"/>
  <c r="X259" i="1" s="1"/>
  <c r="S259" i="1" s="1"/>
  <c r="N267" i="1"/>
  <c r="W267" i="1" s="1"/>
  <c r="R267" i="1" s="1"/>
  <c r="O267" i="1"/>
  <c r="X267" i="1" s="1"/>
  <c r="S267" i="1" s="1"/>
  <c r="P267" i="1"/>
  <c r="M267" i="1"/>
  <c r="M275" i="1"/>
  <c r="N275" i="1"/>
  <c r="O275" i="1"/>
  <c r="P275" i="1"/>
  <c r="M291" i="1"/>
  <c r="V291" i="1" s="1"/>
  <c r="Q291" i="1" s="1"/>
  <c r="N291" i="1"/>
  <c r="O291" i="1"/>
  <c r="X291" i="1" s="1"/>
  <c r="S291" i="1" s="1"/>
  <c r="P291" i="1"/>
  <c r="Y291" i="1" s="1"/>
  <c r="T291" i="1" s="1"/>
  <c r="N299" i="1"/>
  <c r="O299" i="1"/>
  <c r="X299" i="1" s="1"/>
  <c r="S299" i="1" s="1"/>
  <c r="M299" i="1"/>
  <c r="P299" i="1"/>
  <c r="O307" i="1"/>
  <c r="P307" i="1"/>
  <c r="M307" i="1"/>
  <c r="N315" i="1"/>
  <c r="W315" i="1" s="1"/>
  <c r="R315" i="1" s="1"/>
  <c r="O315" i="1"/>
  <c r="P315" i="1"/>
  <c r="Y315" i="1" s="1"/>
  <c r="T315" i="1" s="1"/>
  <c r="M315" i="1"/>
  <c r="G315" i="1"/>
  <c r="D315" i="1"/>
  <c r="M339" i="1"/>
  <c r="V339" i="1" s="1"/>
  <c r="Q339" i="1" s="1"/>
  <c r="N339" i="1"/>
  <c r="P339" i="1"/>
  <c r="O339" i="1"/>
  <c r="N347" i="1"/>
  <c r="O347" i="1"/>
  <c r="M347" i="1"/>
  <c r="P347" i="1"/>
  <c r="M355" i="1"/>
  <c r="N355" i="1"/>
  <c r="W355" i="1" s="1"/>
  <c r="R355" i="1" s="1"/>
  <c r="N363" i="1"/>
  <c r="W363" i="1" s="1"/>
  <c r="R363" i="1" s="1"/>
  <c r="O363" i="1"/>
  <c r="X363" i="1" s="1"/>
  <c r="S363" i="1" s="1"/>
  <c r="M363" i="1"/>
  <c r="V363" i="1" s="1"/>
  <c r="Q363" i="1" s="1"/>
  <c r="P363" i="1"/>
  <c r="M371" i="1"/>
  <c r="G371" i="1"/>
  <c r="D371" i="1"/>
  <c r="N371" i="1"/>
  <c r="P371" i="1"/>
  <c r="O371" i="1"/>
  <c r="M379" i="1"/>
  <c r="V379" i="1" s="1"/>
  <c r="Q379" i="1" s="1"/>
  <c r="M387" i="1"/>
  <c r="V387" i="1" s="1"/>
  <c r="Q387" i="1" s="1"/>
  <c r="N387" i="1"/>
  <c r="W387" i="1" s="1"/>
  <c r="R387" i="1" s="1"/>
  <c r="O387" i="1"/>
  <c r="P387" i="1"/>
  <c r="O395" i="1"/>
  <c r="P395" i="1"/>
  <c r="N395" i="1"/>
  <c r="M395" i="1"/>
  <c r="M403" i="1"/>
  <c r="N403" i="1"/>
  <c r="W403" i="1" s="1"/>
  <c r="R403" i="1" s="1"/>
  <c r="P403" i="1"/>
  <c r="O403" i="1"/>
  <c r="X403" i="1" s="1"/>
  <c r="S403" i="1" s="1"/>
  <c r="M411" i="1"/>
  <c r="V411" i="1" s="1"/>
  <c r="Q411" i="1" s="1"/>
  <c r="N411" i="1"/>
  <c r="W411" i="1" s="1"/>
  <c r="R411" i="1" s="1"/>
  <c r="P411" i="1"/>
  <c r="Y411" i="1" s="1"/>
  <c r="T411" i="1" s="1"/>
  <c r="M419" i="1"/>
  <c r="V419" i="1" s="1"/>
  <c r="Q419" i="1" s="1"/>
  <c r="O419" i="1"/>
  <c r="P419" i="1"/>
  <c r="N419" i="1"/>
  <c r="M427" i="1"/>
  <c r="N427" i="1"/>
  <c r="P427" i="1"/>
  <c r="O443" i="1"/>
  <c r="P443" i="1"/>
  <c r="M443" i="1"/>
  <c r="V443" i="1" s="1"/>
  <c r="Q443" i="1" s="1"/>
  <c r="N443" i="1"/>
  <c r="W443" i="1" s="1"/>
  <c r="R443" i="1" s="1"/>
  <c r="M451" i="1"/>
  <c r="O451" i="1"/>
  <c r="X451" i="1" s="1"/>
  <c r="S451" i="1" s="1"/>
  <c r="P451" i="1"/>
  <c r="M459" i="1"/>
  <c r="N459" i="1"/>
  <c r="O459" i="1"/>
  <c r="P459" i="1"/>
  <c r="M467" i="1"/>
  <c r="N467" i="1"/>
  <c r="W467" i="1" s="1"/>
  <c r="R467" i="1" s="1"/>
  <c r="O475" i="1"/>
  <c r="P475" i="1"/>
  <c r="Y475" i="1" s="1"/>
  <c r="T475" i="1" s="1"/>
  <c r="M475" i="1"/>
  <c r="V475" i="1" s="1"/>
  <c r="Q475" i="1" s="1"/>
  <c r="N475" i="1"/>
  <c r="W475" i="1" s="1"/>
  <c r="R475" i="1" s="1"/>
  <c r="P483" i="1"/>
  <c r="Y483" i="1" s="1"/>
  <c r="T483" i="1" s="1"/>
  <c r="O491" i="1"/>
  <c r="M491" i="1"/>
  <c r="N491" i="1"/>
  <c r="N499" i="1"/>
  <c r="M499" i="1"/>
  <c r="O499" i="1"/>
  <c r="P499" i="1"/>
  <c r="M507" i="1"/>
  <c r="O507" i="1"/>
  <c r="P507" i="1"/>
  <c r="Y507" i="1" s="1"/>
  <c r="T507" i="1" s="1"/>
  <c r="M515" i="1"/>
  <c r="V515" i="1" s="1"/>
  <c r="Q515" i="1" s="1"/>
  <c r="M523" i="1"/>
  <c r="V523" i="1" s="1"/>
  <c r="Q523" i="1" s="1"/>
  <c r="O523" i="1"/>
  <c r="P523" i="1"/>
  <c r="M531" i="1"/>
  <c r="O531" i="1"/>
  <c r="P531" i="1"/>
  <c r="M539" i="1"/>
  <c r="V539" i="1" s="1"/>
  <c r="Q539" i="1" s="1"/>
  <c r="N539" i="1"/>
  <c r="O539" i="1"/>
  <c r="X539" i="1" s="1"/>
  <c r="S539" i="1" s="1"/>
  <c r="P539" i="1"/>
  <c r="Y539" i="1" s="1"/>
  <c r="T539" i="1" s="1"/>
  <c r="P547" i="1"/>
  <c r="M547" i="1"/>
  <c r="V547" i="1" s="1"/>
  <c r="Q547" i="1" s="1"/>
  <c r="P555" i="1"/>
  <c r="Y555" i="1" s="1"/>
  <c r="T555" i="1" s="1"/>
  <c r="O555" i="1"/>
  <c r="N563" i="1"/>
  <c r="O563" i="1"/>
  <c r="O571" i="1"/>
  <c r="P571" i="1"/>
  <c r="G571" i="1"/>
  <c r="D571" i="1"/>
  <c r="P579" i="1"/>
  <c r="Y579" i="1" s="1"/>
  <c r="T579" i="1" s="1"/>
  <c r="M579" i="1"/>
  <c r="V579" i="1" s="1"/>
  <c r="Q579" i="1" s="1"/>
  <c r="N579" i="1"/>
  <c r="W579" i="1" s="1"/>
  <c r="R579" i="1" s="1"/>
  <c r="U579" i="1" s="1"/>
  <c r="O587" i="1"/>
  <c r="X587" i="1" s="1"/>
  <c r="S587" i="1" s="1"/>
  <c r="N587" i="1"/>
  <c r="W587" i="1" s="1"/>
  <c r="R587" i="1" s="1"/>
  <c r="P587" i="1"/>
  <c r="N595" i="1"/>
  <c r="P595" i="1"/>
  <c r="M595" i="1"/>
  <c r="N603" i="1"/>
  <c r="O603" i="1"/>
  <c r="X603" i="1" s="1"/>
  <c r="S603" i="1" s="1"/>
  <c r="P603" i="1"/>
  <c r="M611" i="1"/>
  <c r="N611" i="1"/>
  <c r="W611" i="1" s="1"/>
  <c r="R611" i="1" s="1"/>
  <c r="N619" i="1"/>
  <c r="W619" i="1" s="1"/>
  <c r="R619" i="1" s="1"/>
  <c r="M627" i="1"/>
  <c r="V627" i="1" s="1"/>
  <c r="Q627" i="1" s="1"/>
  <c r="O627" i="1"/>
  <c r="P627" i="1"/>
  <c r="N627" i="1"/>
  <c r="N635" i="1"/>
  <c r="O635" i="1"/>
  <c r="P635" i="1"/>
  <c r="M643" i="1"/>
  <c r="N643" i="1"/>
  <c r="O643" i="1"/>
  <c r="X643" i="1" s="1"/>
  <c r="S643" i="1" s="1"/>
  <c r="P643" i="1"/>
  <c r="Y643" i="1" s="1"/>
  <c r="T643" i="1" s="1"/>
  <c r="O651" i="1"/>
  <c r="N659" i="1"/>
  <c r="O659" i="1"/>
  <c r="X659" i="1" s="1"/>
  <c r="S659" i="1" s="1"/>
  <c r="P659" i="1"/>
  <c r="M659" i="1"/>
  <c r="N667" i="1"/>
  <c r="O667" i="1"/>
  <c r="M675" i="1"/>
  <c r="N675" i="1"/>
  <c r="O675" i="1"/>
  <c r="M683" i="1"/>
  <c r="V683" i="1" s="1"/>
  <c r="Q683" i="1" s="1"/>
  <c r="N683" i="1"/>
  <c r="W683" i="1" s="1"/>
  <c r="R683" i="1" s="1"/>
  <c r="O683" i="1"/>
  <c r="X683" i="1" s="1"/>
  <c r="S683" i="1" s="1"/>
  <c r="P683" i="1"/>
  <c r="P691" i="1"/>
  <c r="Y691" i="1" s="1"/>
  <c r="T691" i="1" s="1"/>
  <c r="O699" i="1"/>
  <c r="M699" i="1"/>
  <c r="N699" i="1"/>
  <c r="P699" i="1"/>
  <c r="O707" i="1"/>
  <c r="N715" i="1"/>
  <c r="P715" i="1"/>
  <c r="M715" i="1"/>
  <c r="O715" i="1"/>
  <c r="M723" i="1"/>
  <c r="V723" i="1" s="1"/>
  <c r="Q723" i="1" s="1"/>
  <c r="N723" i="1"/>
  <c r="O723" i="1"/>
  <c r="X723" i="1" s="1"/>
  <c r="S723" i="1" s="1"/>
  <c r="M731" i="1"/>
  <c r="N731" i="1"/>
  <c r="O731" i="1"/>
  <c r="P739" i="1"/>
  <c r="M739" i="1"/>
  <c r="O747" i="1"/>
  <c r="P747" i="1"/>
  <c r="M755" i="1"/>
  <c r="G755" i="1"/>
  <c r="D755" i="1"/>
  <c r="M763" i="1"/>
  <c r="V763" i="1" s="1"/>
  <c r="Q763" i="1" s="1"/>
  <c r="N763" i="1"/>
  <c r="N779" i="1"/>
  <c r="M787" i="1"/>
  <c r="N787" i="1"/>
  <c r="O787" i="1"/>
  <c r="M795" i="1"/>
  <c r="N795" i="1"/>
  <c r="O795" i="1"/>
  <c r="P795" i="1"/>
  <c r="Y795" i="1" s="1"/>
  <c r="T795" i="1" s="1"/>
  <c r="O803" i="1"/>
  <c r="X803" i="1" s="1"/>
  <c r="S803" i="1" s="1"/>
  <c r="P803" i="1"/>
  <c r="Y803" i="1" s="1"/>
  <c r="T803" i="1" s="1"/>
  <c r="O811" i="1"/>
  <c r="X811" i="1" s="1"/>
  <c r="S811" i="1" s="1"/>
  <c r="P811" i="1"/>
  <c r="N819" i="1"/>
  <c r="O819" i="1"/>
  <c r="P819" i="1"/>
  <c r="M827" i="1"/>
  <c r="N827" i="1"/>
  <c r="O827" i="1"/>
  <c r="P827" i="1"/>
  <c r="M835" i="1"/>
  <c r="V835" i="1" s="1"/>
  <c r="Q835" i="1" s="1"/>
  <c r="N835" i="1"/>
  <c r="W835" i="1" s="1"/>
  <c r="R835" i="1" s="1"/>
  <c r="M843" i="1"/>
  <c r="V843" i="1" s="1"/>
  <c r="Q843" i="1" s="1"/>
  <c r="M851" i="1"/>
  <c r="V851" i="1" s="1"/>
  <c r="Q851" i="1" s="1"/>
  <c r="M867" i="1"/>
  <c r="V867" i="1" s="1"/>
  <c r="Q867" i="1" s="1"/>
  <c r="O875" i="1"/>
  <c r="O883" i="1"/>
  <c r="P883" i="1"/>
  <c r="O891" i="1"/>
  <c r="P891" i="1"/>
  <c r="N899" i="1"/>
  <c r="O899" i="1"/>
  <c r="P899" i="1"/>
  <c r="Y899" i="1" s="1"/>
  <c r="T899" i="1" s="1"/>
  <c r="M907" i="1"/>
  <c r="V907" i="1" s="1"/>
  <c r="Q907" i="1" s="1"/>
  <c r="N907" i="1"/>
  <c r="O907" i="1"/>
  <c r="M915" i="1"/>
  <c r="V915" i="1" s="1"/>
  <c r="Q915" i="1" s="1"/>
  <c r="N915" i="1"/>
  <c r="M923" i="1"/>
  <c r="N931" i="1"/>
  <c r="O931" i="1"/>
  <c r="P931" i="1"/>
  <c r="M939" i="1"/>
  <c r="V939" i="1" s="1"/>
  <c r="Q939" i="1" s="1"/>
  <c r="N939" i="1"/>
  <c r="O939" i="1"/>
  <c r="N947" i="1"/>
  <c r="W947" i="1" s="1"/>
  <c r="R947" i="1" s="1"/>
  <c r="O963" i="1"/>
  <c r="X963" i="1" s="1"/>
  <c r="S963" i="1" s="1"/>
  <c r="P963" i="1"/>
  <c r="Y963" i="1" s="1"/>
  <c r="T963" i="1" s="1"/>
  <c r="O947" i="1"/>
  <c r="X947" i="1" s="1"/>
  <c r="S947" i="1" s="1"/>
  <c r="N891" i="1"/>
  <c r="P835" i="1"/>
  <c r="O771" i="1"/>
  <c r="O763" i="1"/>
  <c r="M707" i="1"/>
  <c r="N691" i="1"/>
  <c r="W691" i="1" s="1"/>
  <c r="R691" i="1" s="1"/>
  <c r="O595" i="1"/>
  <c r="M555" i="1"/>
  <c r="V555" i="1" s="1"/>
  <c r="Q555" i="1" s="1"/>
  <c r="P515" i="1"/>
  <c r="N963" i="1"/>
  <c r="W963" i="1" s="1"/>
  <c r="R963" i="1" s="1"/>
  <c r="P907" i="1"/>
  <c r="Y907" i="1" s="1"/>
  <c r="T907" i="1" s="1"/>
  <c r="M891" i="1"/>
  <c r="V891" i="1" s="1"/>
  <c r="Q891" i="1" s="1"/>
  <c r="O835" i="1"/>
  <c r="N771" i="1"/>
  <c r="N747" i="1"/>
  <c r="M691" i="1"/>
  <c r="P651" i="1"/>
  <c r="O579" i="1"/>
  <c r="O515" i="1"/>
  <c r="O427" i="1"/>
  <c r="M963" i="1"/>
  <c r="V963" i="1" s="1"/>
  <c r="Q963" i="1" s="1"/>
  <c r="N811" i="1"/>
  <c r="W811" i="1" s="1"/>
  <c r="R811" i="1" s="1"/>
  <c r="M771" i="1"/>
  <c r="V771" i="1" s="1"/>
  <c r="Q771" i="1" s="1"/>
  <c r="P755" i="1"/>
  <c r="M747" i="1"/>
  <c r="N651" i="1"/>
  <c r="M619" i="1"/>
  <c r="N515" i="1"/>
  <c r="P355" i="1"/>
  <c r="N307" i="1"/>
  <c r="P923" i="1"/>
  <c r="P851" i="1"/>
  <c r="M811" i="1"/>
  <c r="V811" i="1" s="1"/>
  <c r="Q811" i="1" s="1"/>
  <c r="O755" i="1"/>
  <c r="X755" i="1" s="1"/>
  <c r="S755" i="1" s="1"/>
  <c r="P731" i="1"/>
  <c r="M667" i="1"/>
  <c r="V667" i="1" s="1"/>
  <c r="Q667" i="1" s="1"/>
  <c r="M651" i="1"/>
  <c r="M635" i="1"/>
  <c r="M603" i="1"/>
  <c r="O547" i="1"/>
  <c r="N531" i="1"/>
  <c r="O355" i="1"/>
  <c r="E680" i="1"/>
  <c r="E440" i="1"/>
  <c r="E993" i="1"/>
  <c r="E983" i="1"/>
  <c r="E782" i="1"/>
  <c r="E928" i="1"/>
  <c r="E912" i="1"/>
  <c r="E872" i="1"/>
  <c r="E720" i="1"/>
  <c r="E455" i="1"/>
  <c r="E569" i="1"/>
  <c r="E480" i="1"/>
  <c r="E193" i="1"/>
  <c r="E959" i="1"/>
  <c r="E845" i="1"/>
  <c r="E759" i="1"/>
  <c r="E848" i="1"/>
  <c r="E941" i="1"/>
  <c r="E709" i="1"/>
  <c r="E441" i="1"/>
  <c r="E704" i="1"/>
  <c r="E529" i="1"/>
  <c r="E695" i="1"/>
  <c r="E669" i="1"/>
  <c r="E432" i="1"/>
  <c r="E248" i="1"/>
  <c r="E243" i="1"/>
  <c r="E69" i="1"/>
  <c r="E133" i="1"/>
  <c r="E255" i="1"/>
  <c r="E47" i="1"/>
  <c r="E41" i="1"/>
  <c r="E987" i="1"/>
  <c r="E726" i="1"/>
  <c r="E950" i="1"/>
  <c r="E793" i="1"/>
  <c r="E977" i="1"/>
  <c r="E878" i="1"/>
  <c r="E934" i="1"/>
  <c r="E760" i="1"/>
  <c r="E663" i="1"/>
  <c r="E295" i="1"/>
  <c r="E712" i="1"/>
  <c r="E854" i="1"/>
  <c r="E822" i="1"/>
  <c r="E798" i="1"/>
  <c r="E953" i="1"/>
  <c r="E913" i="1"/>
  <c r="E889" i="1"/>
  <c r="E873" i="1"/>
  <c r="E801" i="1"/>
  <c r="E734" i="1"/>
  <c r="E369" i="1"/>
  <c r="E361" i="1"/>
  <c r="E672" i="1"/>
  <c r="E560" i="1"/>
  <c r="E501" i="1"/>
  <c r="E575" i="1"/>
  <c r="E305" i="1"/>
  <c r="E694" i="1"/>
  <c r="E625" i="1"/>
  <c r="E537" i="1"/>
  <c r="E678" i="1"/>
  <c r="E576" i="1"/>
  <c r="E497" i="1"/>
  <c r="E520" i="1"/>
  <c r="E353" i="1"/>
  <c r="E705" i="1"/>
  <c r="E527" i="1"/>
  <c r="E632" i="1"/>
  <c r="E465" i="1"/>
  <c r="E616" i="1"/>
  <c r="E473" i="1"/>
  <c r="E377" i="1"/>
  <c r="E510" i="1"/>
  <c r="E279" i="1"/>
  <c r="E127" i="1"/>
  <c r="E311" i="1"/>
  <c r="E304" i="1"/>
  <c r="E424" i="1"/>
  <c r="E303" i="1"/>
  <c r="E273" i="1"/>
  <c r="E253" i="1"/>
  <c r="E241" i="1"/>
  <c r="E201" i="1"/>
  <c r="E287" i="1"/>
  <c r="E313" i="1"/>
  <c r="E229" i="1"/>
  <c r="E189" i="1"/>
  <c r="E113" i="1"/>
  <c r="E137" i="1"/>
  <c r="E185" i="1"/>
  <c r="E56" i="1"/>
  <c r="E143" i="1"/>
  <c r="E16" i="1"/>
  <c r="E119" i="1"/>
  <c r="E53" i="1"/>
  <c r="E23" i="1"/>
  <c r="E55" i="1"/>
  <c r="E217" i="1"/>
  <c r="E213" i="1"/>
  <c r="E8" i="1"/>
  <c r="O65" i="1"/>
  <c r="P65" i="1"/>
  <c r="P69" i="1"/>
  <c r="O81" i="1"/>
  <c r="P81" i="1"/>
  <c r="M81" i="1"/>
  <c r="V81" i="1" s="1"/>
  <c r="Q81" i="1" s="1"/>
  <c r="N85" i="1"/>
  <c r="M89" i="1"/>
  <c r="V89" i="1" s="1"/>
  <c r="N89" i="1"/>
  <c r="O89" i="1"/>
  <c r="X89" i="1" s="1"/>
  <c r="M335" i="1"/>
  <c r="N335" i="1"/>
  <c r="O335" i="1"/>
  <c r="N343" i="1"/>
  <c r="O343" i="1"/>
  <c r="P343" i="1"/>
  <c r="P351" i="1"/>
  <c r="M351" i="1"/>
  <c r="N351" i="1"/>
  <c r="O359" i="1"/>
  <c r="X359" i="1" s="1"/>
  <c r="S359" i="1" s="1"/>
  <c r="P359" i="1"/>
  <c r="Y359" i="1" s="1"/>
  <c r="T359" i="1" s="1"/>
  <c r="M359" i="1"/>
  <c r="V359" i="1" s="1"/>
  <c r="Q359" i="1" s="1"/>
  <c r="G359" i="1"/>
  <c r="D359" i="1"/>
  <c r="P367" i="1"/>
  <c r="M367" i="1"/>
  <c r="N367" i="1"/>
  <c r="O375" i="1"/>
  <c r="P375" i="1"/>
  <c r="M375" i="1"/>
  <c r="E375" i="1"/>
  <c r="O737" i="1"/>
  <c r="X737" i="1" s="1"/>
  <c r="S737" i="1" s="1"/>
  <c r="G733" i="1"/>
  <c r="D733" i="1"/>
  <c r="N729" i="1"/>
  <c r="W729" i="1" s="1"/>
  <c r="R729" i="1" s="1"/>
  <c r="O725" i="1"/>
  <c r="P657" i="1"/>
  <c r="G343" i="1"/>
  <c r="D343" i="1"/>
  <c r="P89" i="1"/>
  <c r="N81" i="1"/>
  <c r="O73" i="1"/>
  <c r="M69" i="1"/>
  <c r="O328" i="1"/>
  <c r="P328" i="1"/>
  <c r="Y328" i="1" s="1"/>
  <c r="T328" i="1" s="1"/>
  <c r="M328" i="1"/>
  <c r="V328" i="1" s="1"/>
  <c r="Q328" i="1" s="1"/>
  <c r="G328" i="1"/>
  <c r="D328" i="1"/>
  <c r="N737" i="1"/>
  <c r="M729" i="1"/>
  <c r="O657" i="1"/>
  <c r="O653" i="1"/>
  <c r="G638" i="1"/>
  <c r="D638" i="1"/>
  <c r="N375" i="1"/>
  <c r="N359" i="1"/>
  <c r="W359" i="1" s="1"/>
  <c r="R359" i="1" s="1"/>
  <c r="M343" i="1"/>
  <c r="N65" i="1"/>
  <c r="W65" i="1" s="1"/>
  <c r="R65" i="1" s="1"/>
  <c r="O257" i="1"/>
  <c r="X257" i="1" s="1"/>
  <c r="S257" i="1" s="1"/>
  <c r="P257" i="1"/>
  <c r="Y257" i="1" s="1"/>
  <c r="T257" i="1" s="1"/>
  <c r="M257" i="1"/>
  <c r="P265" i="1"/>
  <c r="M265" i="1"/>
  <c r="N265" i="1"/>
  <c r="O269" i="1"/>
  <c r="P269" i="1"/>
  <c r="N273" i="1"/>
  <c r="O273" i="1"/>
  <c r="X273" i="1" s="1"/>
  <c r="S273" i="1" s="1"/>
  <c r="P273" i="1"/>
  <c r="M277" i="1"/>
  <c r="V277" i="1" s="1"/>
  <c r="Q277" i="1" s="1"/>
  <c r="N277" i="1"/>
  <c r="M281" i="1"/>
  <c r="V281" i="1" s="1"/>
  <c r="Q281" i="1" s="1"/>
  <c r="N281" i="1"/>
  <c r="O281" i="1"/>
  <c r="P289" i="1"/>
  <c r="M289" i="1"/>
  <c r="N289" i="1"/>
  <c r="O297" i="1"/>
  <c r="P297" i="1"/>
  <c r="M297" i="1"/>
  <c r="V297" i="1" s="1"/>
  <c r="Q297" i="1" s="1"/>
  <c r="N301" i="1"/>
  <c r="O301" i="1"/>
  <c r="X301" i="1" s="1"/>
  <c r="S301" i="1" s="1"/>
  <c r="P301" i="1"/>
  <c r="Y301" i="1" s="1"/>
  <c r="T301" i="1" s="1"/>
  <c r="N305" i="1"/>
  <c r="W305" i="1" s="1"/>
  <c r="R305" i="1" s="1"/>
  <c r="O305" i="1"/>
  <c r="P305" i="1"/>
  <c r="O309" i="1"/>
  <c r="N313" i="1"/>
  <c r="O313" i="1"/>
  <c r="P313" i="1"/>
  <c r="O321" i="1"/>
  <c r="P321" i="1"/>
  <c r="Y321" i="1" s="1"/>
  <c r="T321" i="1" s="1"/>
  <c r="M321" i="1"/>
  <c r="V321" i="1" s="1"/>
  <c r="Q321" i="1" s="1"/>
  <c r="E415" i="1"/>
  <c r="O415" i="1"/>
  <c r="X415" i="1" s="1"/>
  <c r="S415" i="1" s="1"/>
  <c r="N423" i="1"/>
  <c r="W423" i="1" s="1"/>
  <c r="R423" i="1" s="1"/>
  <c r="P423" i="1"/>
  <c r="M431" i="1"/>
  <c r="O431" i="1"/>
  <c r="E737" i="1"/>
  <c r="O638" i="1"/>
  <c r="O367" i="1"/>
  <c r="O351" i="1"/>
  <c r="P335" i="1"/>
  <c r="Y335" i="1" s="1"/>
  <c r="T335" i="1" s="1"/>
  <c r="O104" i="1"/>
  <c r="P104" i="1"/>
  <c r="Y104" i="1" s="1"/>
  <c r="T104" i="1" s="1"/>
  <c r="M104" i="1"/>
  <c r="V104" i="1" s="1"/>
  <c r="Q104" i="1" s="1"/>
  <c r="O111" i="1"/>
  <c r="X111" i="1" s="1"/>
  <c r="S111" i="1" s="1"/>
  <c r="P111" i="1"/>
  <c r="M111" i="1"/>
  <c r="N119" i="1"/>
  <c r="O119" i="1"/>
  <c r="P119" i="1"/>
  <c r="N127" i="1"/>
  <c r="O127" i="1"/>
  <c r="P127" i="1"/>
  <c r="Y127" i="1" s="1"/>
  <c r="T127" i="1" s="1"/>
  <c r="M135" i="1"/>
  <c r="V135" i="1" s="1"/>
  <c r="Q135" i="1" s="1"/>
  <c r="N135" i="1"/>
  <c r="O135" i="1"/>
  <c r="X135" i="1" s="1"/>
  <c r="S135" i="1" s="1"/>
  <c r="O143" i="1"/>
  <c r="X143" i="1" s="1"/>
  <c r="S143" i="1" s="1"/>
  <c r="P143" i="1"/>
  <c r="M143" i="1"/>
  <c r="M151" i="1"/>
  <c r="N151" i="1"/>
  <c r="O151" i="1"/>
  <c r="M159" i="1"/>
  <c r="N159" i="1"/>
  <c r="O159" i="1"/>
  <c r="M167" i="1"/>
  <c r="V167" i="1" s="1"/>
  <c r="Q167" i="1" s="1"/>
  <c r="N167" i="1"/>
  <c r="O167" i="1"/>
  <c r="P175" i="1"/>
  <c r="Y175" i="1" s="1"/>
  <c r="T175" i="1" s="1"/>
  <c r="M175" i="1"/>
  <c r="N175" i="1"/>
  <c r="N183" i="1"/>
  <c r="O183" i="1"/>
  <c r="P183" i="1"/>
  <c r="O191" i="1"/>
  <c r="P191" i="1"/>
  <c r="M191" i="1"/>
  <c r="V191" i="1" s="1"/>
  <c r="Q191" i="1" s="1"/>
  <c r="M199" i="1"/>
  <c r="V199" i="1" s="1"/>
  <c r="Q199" i="1" s="1"/>
  <c r="N199" i="1"/>
  <c r="O199" i="1"/>
  <c r="O207" i="1"/>
  <c r="X207" i="1" s="1"/>
  <c r="S207" i="1" s="1"/>
  <c r="P207" i="1"/>
  <c r="M207" i="1"/>
  <c r="O215" i="1"/>
  <c r="P215" i="1"/>
  <c r="M215" i="1"/>
  <c r="M223" i="1"/>
  <c r="N223" i="1"/>
  <c r="W223" i="1" s="1"/>
  <c r="R223" i="1" s="1"/>
  <c r="O223" i="1"/>
  <c r="X223" i="1" s="1"/>
  <c r="S223" i="1" s="1"/>
  <c r="O231" i="1"/>
  <c r="P231" i="1"/>
  <c r="Y231" i="1" s="1"/>
  <c r="T231" i="1" s="1"/>
  <c r="M231" i="1"/>
  <c r="V231" i="1" s="1"/>
  <c r="Q231" i="1" s="1"/>
  <c r="N400" i="1"/>
  <c r="W400" i="1" s="1"/>
  <c r="R400" i="1" s="1"/>
  <c r="P400" i="1"/>
  <c r="N408" i="1"/>
  <c r="P408" i="1"/>
  <c r="G71" i="1"/>
  <c r="D71" i="1"/>
  <c r="P63" i="1"/>
  <c r="E917" i="1"/>
  <c r="G1001" i="1"/>
  <c r="D1001" i="1"/>
  <c r="E1001" i="1"/>
  <c r="G993" i="1"/>
  <c r="D993" i="1"/>
  <c r="G983" i="1"/>
  <c r="D983" i="1"/>
  <c r="G937" i="1"/>
  <c r="D937" i="1"/>
  <c r="E937" i="1"/>
  <c r="G816" i="1"/>
  <c r="D816" i="1"/>
  <c r="G798" i="1"/>
  <c r="D798" i="1"/>
  <c r="G240" i="1"/>
  <c r="D240" i="1"/>
  <c r="E240" i="1"/>
  <c r="G121" i="1"/>
  <c r="D121" i="1"/>
  <c r="G39" i="1"/>
  <c r="D39" i="1"/>
  <c r="G143" i="1"/>
  <c r="D143" i="1"/>
  <c r="G942" i="1"/>
  <c r="D942" i="1"/>
  <c r="E942" i="1"/>
  <c r="E789" i="1"/>
  <c r="E606" i="1"/>
  <c r="G584" i="1"/>
  <c r="D584" i="1"/>
  <c r="E329" i="1"/>
  <c r="G296" i="1"/>
  <c r="D296" i="1"/>
  <c r="E296" i="1"/>
  <c r="G280" i="1"/>
  <c r="D280" i="1"/>
  <c r="E280" i="1"/>
  <c r="G856" i="1"/>
  <c r="D856" i="1"/>
  <c r="G840" i="1"/>
  <c r="D840" i="1"/>
  <c r="G790" i="1"/>
  <c r="D790" i="1"/>
  <c r="G537" i="1"/>
  <c r="D537" i="1"/>
  <c r="G480" i="1"/>
  <c r="D480" i="1"/>
  <c r="G341" i="1"/>
  <c r="D341" i="1"/>
  <c r="G255" i="1"/>
  <c r="D255" i="1"/>
  <c r="E886" i="1"/>
  <c r="E880" i="1"/>
  <c r="E649" i="1"/>
  <c r="E840" i="1"/>
  <c r="E856" i="1"/>
  <c r="E239" i="1"/>
  <c r="G975" i="1"/>
  <c r="D975" i="1"/>
  <c r="E975" i="1"/>
  <c r="G934" i="1"/>
  <c r="D934" i="1"/>
  <c r="G921" i="1"/>
  <c r="D921" i="1"/>
  <c r="E921" i="1"/>
  <c r="G753" i="1"/>
  <c r="D753" i="1"/>
  <c r="E656" i="1"/>
  <c r="G609" i="1"/>
  <c r="D609" i="1"/>
  <c r="E609" i="1"/>
  <c r="E601" i="1"/>
  <c r="E400" i="1"/>
  <c r="E743" i="1"/>
  <c r="E427" i="1"/>
  <c r="E745" i="1"/>
  <c r="E781" i="1"/>
  <c r="E877" i="1"/>
  <c r="E216" i="1"/>
  <c r="E183" i="1"/>
  <c r="E960" i="1"/>
  <c r="G913" i="1"/>
  <c r="D913" i="1"/>
  <c r="G855" i="1"/>
  <c r="D855" i="1"/>
  <c r="G848" i="1"/>
  <c r="D848" i="1"/>
  <c r="E591" i="1"/>
  <c r="G424" i="1"/>
  <c r="D424" i="1"/>
  <c r="G365" i="1"/>
  <c r="D365" i="1"/>
  <c r="G295" i="1"/>
  <c r="D295" i="1"/>
  <c r="G153" i="1"/>
  <c r="D153" i="1"/>
  <c r="G224" i="1"/>
  <c r="D224" i="1"/>
  <c r="E224" i="1"/>
  <c r="G176" i="1"/>
  <c r="D176" i="1"/>
  <c r="E646" i="1"/>
  <c r="E998" i="1"/>
  <c r="E349" i="1"/>
  <c r="E176" i="1"/>
  <c r="G312" i="1"/>
  <c r="D312" i="1"/>
  <c r="N859" i="1"/>
  <c r="O859" i="1"/>
  <c r="M859" i="1"/>
  <c r="P859" i="1"/>
  <c r="M895" i="1"/>
  <c r="V895" i="1" s="1"/>
  <c r="Q895" i="1" s="1"/>
  <c r="N895" i="1"/>
  <c r="O895" i="1"/>
  <c r="P895" i="1"/>
  <c r="M902" i="1"/>
  <c r="P910" i="1"/>
  <c r="N910" i="1"/>
  <c r="O910" i="1"/>
  <c r="O918" i="1"/>
  <c r="N932" i="1"/>
  <c r="O932" i="1"/>
  <c r="X932" i="1" s="1"/>
  <c r="S932" i="1" s="1"/>
  <c r="M932" i="1"/>
  <c r="V932" i="1" s="1"/>
  <c r="Q932" i="1" s="1"/>
  <c r="E968" i="1"/>
  <c r="O968" i="1"/>
  <c r="X968" i="1" s="1"/>
  <c r="S968" i="1" s="1"/>
  <c r="M968" i="1"/>
  <c r="E919" i="1"/>
  <c r="E985" i="1"/>
  <c r="P968" i="1"/>
  <c r="G319" i="1"/>
  <c r="D319" i="1"/>
  <c r="E312" i="1"/>
  <c r="G767" i="1"/>
  <c r="D767" i="1"/>
  <c r="E767" i="1"/>
  <c r="G765" i="1"/>
  <c r="D765" i="1"/>
  <c r="E765" i="1"/>
  <c r="G759" i="1"/>
  <c r="D759" i="1"/>
  <c r="G704" i="1"/>
  <c r="D704" i="1"/>
  <c r="G696" i="1"/>
  <c r="D696" i="1"/>
  <c r="E696" i="1"/>
  <c r="G381" i="1"/>
  <c r="D381" i="1"/>
  <c r="E381" i="1"/>
  <c r="G37" i="1"/>
  <c r="D37" i="1"/>
  <c r="G919" i="1"/>
  <c r="D919" i="1"/>
  <c r="N946" i="1"/>
  <c r="M946" i="1"/>
  <c r="O946" i="1"/>
  <c r="X946" i="1" s="1"/>
  <c r="S946" i="1" s="1"/>
  <c r="P946" i="1"/>
  <c r="N954" i="1"/>
  <c r="O954" i="1"/>
  <c r="M954" i="1"/>
  <c r="V954" i="1" s="1"/>
  <c r="Q954" i="1" s="1"/>
  <c r="P954" i="1"/>
  <c r="Y954" i="1" s="1"/>
  <c r="T954" i="1" s="1"/>
  <c r="O961" i="1"/>
  <c r="X961" i="1" s="1"/>
  <c r="S961" i="1" s="1"/>
  <c r="P961" i="1"/>
  <c r="M961" i="1"/>
  <c r="N961" i="1"/>
  <c r="N976" i="1"/>
  <c r="O976" i="1"/>
  <c r="P976" i="1"/>
  <c r="G976" i="1"/>
  <c r="D976" i="1"/>
  <c r="M976" i="1"/>
  <c r="V976" i="1" s="1"/>
  <c r="Q976" i="1" s="1"/>
  <c r="G862" i="1"/>
  <c r="D862" i="1"/>
  <c r="E862" i="1"/>
  <c r="G825" i="1"/>
  <c r="D825" i="1"/>
  <c r="G817" i="1"/>
  <c r="D817" i="1"/>
  <c r="E825" i="1"/>
  <c r="G966" i="1"/>
  <c r="D966" i="1"/>
  <c r="E966" i="1"/>
  <c r="G534" i="1"/>
  <c r="D534" i="1"/>
  <c r="G879" i="1"/>
  <c r="D879" i="1"/>
  <c r="G865" i="1"/>
  <c r="D865" i="1"/>
  <c r="G749" i="1"/>
  <c r="D749" i="1"/>
  <c r="G512" i="1"/>
  <c r="D512" i="1"/>
  <c r="E509" i="1"/>
  <c r="G56" i="1"/>
  <c r="D56" i="1"/>
  <c r="G17" i="1"/>
  <c r="D17" i="1"/>
  <c r="P80" i="1"/>
  <c r="Y80" i="1" s="1"/>
  <c r="T80" i="1" s="1"/>
  <c r="O80" i="1"/>
  <c r="N80" i="1"/>
  <c r="M80" i="1"/>
  <c r="O110" i="1"/>
  <c r="O126" i="1"/>
  <c r="N134" i="1"/>
  <c r="M142" i="1"/>
  <c r="N190" i="1"/>
  <c r="N198" i="1"/>
  <c r="W198" i="1" s="1"/>
  <c r="R198" i="1" s="1"/>
  <c r="O245" i="1"/>
  <c r="X245" i="1" s="1"/>
  <c r="S245" i="1" s="1"/>
  <c r="P245" i="1"/>
  <c r="Y245" i="1" s="1"/>
  <c r="T245" i="1" s="1"/>
  <c r="N245" i="1"/>
  <c r="M252" i="1"/>
  <c r="N252" i="1"/>
  <c r="M268" i="1"/>
  <c r="N268" i="1"/>
  <c r="O276" i="1"/>
  <c r="P276" i="1"/>
  <c r="M284" i="1"/>
  <c r="O284" i="1"/>
  <c r="M292" i="1"/>
  <c r="V292" i="1" s="1"/>
  <c r="Q292" i="1" s="1"/>
  <c r="O292" i="1"/>
  <c r="X292" i="1" s="1"/>
  <c r="S292" i="1" s="1"/>
  <c r="N300" i="1"/>
  <c r="W300" i="1" s="1"/>
  <c r="R300" i="1" s="1"/>
  <c r="O300" i="1"/>
  <c r="X300" i="1" s="1"/>
  <c r="S300" i="1" s="1"/>
  <c r="N308" i="1"/>
  <c r="M316" i="1"/>
  <c r="N316" i="1"/>
  <c r="M323" i="1"/>
  <c r="N338" i="1"/>
  <c r="O338" i="1"/>
  <c r="M346" i="1"/>
  <c r="V346" i="1" s="1"/>
  <c r="Q346" i="1" s="1"/>
  <c r="O354" i="1"/>
  <c r="N362" i="1"/>
  <c r="P362" i="1"/>
  <c r="Y362" i="1" s="1"/>
  <c r="T362" i="1" s="1"/>
  <c r="M370" i="1"/>
  <c r="V370" i="1" s="1"/>
  <c r="Q370" i="1" s="1"/>
  <c r="P370" i="1"/>
  <c r="Y370" i="1" s="1"/>
  <c r="T370" i="1" s="1"/>
  <c r="P378" i="1"/>
  <c r="N378" i="1"/>
  <c r="O453" i="1"/>
  <c r="P453" i="1"/>
  <c r="N461" i="1"/>
  <c r="P477" i="1"/>
  <c r="N485" i="1"/>
  <c r="W485" i="1" s="1"/>
  <c r="R485" i="1" s="1"/>
  <c r="M599" i="1"/>
  <c r="N599" i="1"/>
  <c r="W599" i="1" s="1"/>
  <c r="R599" i="1" s="1"/>
  <c r="G599" i="1"/>
  <c r="D599" i="1"/>
  <c r="O599" i="1"/>
  <c r="M607" i="1"/>
  <c r="N607" i="1"/>
  <c r="O607" i="1"/>
  <c r="M614" i="1"/>
  <c r="M629" i="1"/>
  <c r="N629" i="1"/>
  <c r="O629" i="1"/>
  <c r="G637" i="1"/>
  <c r="D637" i="1"/>
  <c r="P665" i="1"/>
  <c r="M665" i="1"/>
  <c r="V665" i="1" s="1"/>
  <c r="Q665" i="1" s="1"/>
  <c r="N665" i="1"/>
  <c r="O665" i="1"/>
  <c r="N681" i="1"/>
  <c r="O681" i="1"/>
  <c r="P681" i="1"/>
  <c r="P746" i="1"/>
  <c r="M746" i="1"/>
  <c r="V746" i="1" s="1"/>
  <c r="Q746" i="1" s="1"/>
  <c r="M754" i="1"/>
  <c r="V754" i="1" s="1"/>
  <c r="Q754" i="1" s="1"/>
  <c r="O754" i="1"/>
  <c r="X754" i="1" s="1"/>
  <c r="S754" i="1" s="1"/>
  <c r="M762" i="1"/>
  <c r="V762" i="1" s="1"/>
  <c r="Q762" i="1" s="1"/>
  <c r="P762" i="1"/>
  <c r="Y762" i="1" s="1"/>
  <c r="T762" i="1" s="1"/>
  <c r="O769" i="1"/>
  <c r="O776" i="1"/>
  <c r="X776" i="1" s="1"/>
  <c r="S776" i="1" s="1"/>
  <c r="P776" i="1"/>
  <c r="N776" i="1"/>
  <c r="N784" i="1"/>
  <c r="O784" i="1"/>
  <c r="P784" i="1"/>
  <c r="M791" i="1"/>
  <c r="N791" i="1"/>
  <c r="W791" i="1" s="1"/>
  <c r="R791" i="1" s="1"/>
  <c r="O791" i="1"/>
  <c r="P791" i="1"/>
  <c r="M799" i="1"/>
  <c r="V799" i="1" s="1"/>
  <c r="Q799" i="1" s="1"/>
  <c r="N799" i="1"/>
  <c r="W799" i="1" s="1"/>
  <c r="R799" i="1" s="1"/>
  <c r="O799" i="1"/>
  <c r="X799" i="1" s="1"/>
  <c r="S799" i="1" s="1"/>
  <c r="P799" i="1"/>
  <c r="N807" i="1"/>
  <c r="M807" i="1"/>
  <c r="O807" i="1"/>
  <c r="P807" i="1"/>
  <c r="M820" i="1"/>
  <c r="N820" i="1"/>
  <c r="O847" i="1"/>
  <c r="X847" i="1" s="1"/>
  <c r="S847" i="1" s="1"/>
  <c r="P847" i="1"/>
  <c r="Y847" i="1" s="1"/>
  <c r="T847" i="1" s="1"/>
  <c r="N853" i="1"/>
  <c r="W853" i="1" s="1"/>
  <c r="R853" i="1" s="1"/>
  <c r="P947" i="1"/>
  <c r="M947" i="1"/>
  <c r="V947" i="1" s="1"/>
  <c r="Q947" i="1" s="1"/>
  <c r="U947" i="1" s="1"/>
  <c r="M969" i="1"/>
  <c r="N969" i="1"/>
  <c r="O969" i="1"/>
  <c r="P969" i="1"/>
  <c r="G982" i="1"/>
  <c r="D982" i="1"/>
  <c r="E982" i="1"/>
  <c r="G967" i="1"/>
  <c r="D967" i="1"/>
  <c r="E967" i="1"/>
  <c r="M769" i="1"/>
  <c r="V769" i="1" s="1"/>
  <c r="Q769" i="1" s="1"/>
  <c r="G712" i="1"/>
  <c r="D712" i="1"/>
  <c r="M681" i="1"/>
  <c r="P379" i="1"/>
  <c r="N379" i="1"/>
  <c r="O379" i="1"/>
  <c r="N386" i="1"/>
  <c r="O386" i="1"/>
  <c r="X386" i="1" s="1"/>
  <c r="S386" i="1" s="1"/>
  <c r="P386" i="1"/>
  <c r="M386" i="1"/>
  <c r="N393" i="1"/>
  <c r="W393" i="1" s="1"/>
  <c r="R393" i="1" s="1"/>
  <c r="M393" i="1"/>
  <c r="V393" i="1" s="1"/>
  <c r="Q393" i="1" s="1"/>
  <c r="O393" i="1"/>
  <c r="X393" i="1" s="1"/>
  <c r="S393" i="1" s="1"/>
  <c r="P393" i="1"/>
  <c r="P417" i="1"/>
  <c r="M417" i="1"/>
  <c r="N417" i="1"/>
  <c r="M425" i="1"/>
  <c r="N425" i="1"/>
  <c r="O425" i="1"/>
  <c r="P425" i="1"/>
  <c r="M433" i="1"/>
  <c r="V433" i="1" s="1"/>
  <c r="P433" i="1"/>
  <c r="Y433" i="1" s="1"/>
  <c r="T433" i="1" s="1"/>
  <c r="O433" i="1"/>
  <c r="X433" i="1" s="1"/>
  <c r="S433" i="1" s="1"/>
  <c r="G433" i="1"/>
  <c r="D433" i="1"/>
  <c r="N433" i="1"/>
  <c r="N439" i="1"/>
  <c r="P439" i="1"/>
  <c r="M447" i="1"/>
  <c r="N447" i="1"/>
  <c r="P447" i="1"/>
  <c r="M502" i="1"/>
  <c r="V502" i="1" s="1"/>
  <c r="Q502" i="1" s="1"/>
  <c r="O502" i="1"/>
  <c r="P526" i="1"/>
  <c r="M534" i="1"/>
  <c r="V534" i="1" s="1"/>
  <c r="Q534" i="1" s="1"/>
  <c r="N534" i="1"/>
  <c r="N542" i="1"/>
  <c r="G542" i="1"/>
  <c r="D542" i="1"/>
  <c r="N556" i="1"/>
  <c r="P563" i="1"/>
  <c r="M563" i="1"/>
  <c r="V563" i="1" s="1"/>
  <c r="Q563" i="1" s="1"/>
  <c r="M571" i="1"/>
  <c r="N571" i="1"/>
  <c r="N592" i="1"/>
  <c r="W592" i="1" s="1"/>
  <c r="R592" i="1" s="1"/>
  <c r="O592" i="1"/>
  <c r="X592" i="1" s="1"/>
  <c r="S592" i="1" s="1"/>
  <c r="P592" i="1"/>
  <c r="Y592" i="1" s="1"/>
  <c r="T592" i="1" s="1"/>
  <c r="O600" i="1"/>
  <c r="X600" i="1" s="1"/>
  <c r="S600" i="1" s="1"/>
  <c r="P600" i="1"/>
  <c r="P608" i="1"/>
  <c r="M608" i="1"/>
  <c r="O608" i="1"/>
  <c r="N615" i="1"/>
  <c r="O615" i="1"/>
  <c r="P615" i="1"/>
  <c r="M615" i="1"/>
  <c r="V615" i="1" s="1"/>
  <c r="Q615" i="1" s="1"/>
  <c r="O622" i="1"/>
  <c r="X622" i="1" s="1"/>
  <c r="S622" i="1" s="1"/>
  <c r="E622" i="1"/>
  <c r="P630" i="1"/>
  <c r="Y630" i="1" s="1"/>
  <c r="T630" i="1" s="1"/>
  <c r="M630" i="1"/>
  <c r="V630" i="1" s="1"/>
  <c r="Q630" i="1" s="1"/>
  <c r="N645" i="1"/>
  <c r="M652" i="1"/>
  <c r="O652" i="1"/>
  <c r="N652" i="1"/>
  <c r="P682" i="1"/>
  <c r="M682" i="1"/>
  <c r="V682" i="1" s="1"/>
  <c r="Q682" i="1" s="1"/>
  <c r="N690" i="1"/>
  <c r="N739" i="1"/>
  <c r="W739" i="1" s="1"/>
  <c r="R739" i="1" s="1"/>
  <c r="O739" i="1"/>
  <c r="X739" i="1" s="1"/>
  <c r="S739" i="1" s="1"/>
  <c r="M777" i="1"/>
  <c r="V777" i="1" s="1"/>
  <c r="Q777" i="1" s="1"/>
  <c r="O777" i="1"/>
  <c r="N777" i="1"/>
  <c r="W777" i="1" s="1"/>
  <c r="R777" i="1" s="1"/>
  <c r="G777" i="1"/>
  <c r="D777" i="1"/>
  <c r="M785" i="1"/>
  <c r="N785" i="1"/>
  <c r="O785" i="1"/>
  <c r="P785" i="1"/>
  <c r="N792" i="1"/>
  <c r="O792" i="1"/>
  <c r="P792" i="1"/>
  <c r="Y792" i="1" s="1"/>
  <c r="T792" i="1" s="1"/>
  <c r="P800" i="1"/>
  <c r="O808" i="1"/>
  <c r="X808" i="1" s="1"/>
  <c r="S808" i="1" s="1"/>
  <c r="P808" i="1"/>
  <c r="Y808" i="1" s="1"/>
  <c r="T808" i="1" s="1"/>
  <c r="M808" i="1"/>
  <c r="M814" i="1"/>
  <c r="P875" i="1"/>
  <c r="N875" i="1"/>
  <c r="M875" i="1"/>
  <c r="N882" i="1"/>
  <c r="O882" i="1"/>
  <c r="P882" i="1"/>
  <c r="M985" i="1"/>
  <c r="N985" i="1"/>
  <c r="W985" i="1" s="1"/>
  <c r="R985" i="1" s="1"/>
  <c r="O985" i="1"/>
  <c r="X985" i="1" s="1"/>
  <c r="S985" i="1" s="1"/>
  <c r="M991" i="1"/>
  <c r="V991" i="1" s="1"/>
  <c r="Q991" i="1" s="1"/>
  <c r="N999" i="1"/>
  <c r="O999" i="1"/>
  <c r="P999" i="1"/>
  <c r="E257" i="1"/>
  <c r="N370" i="1"/>
  <c r="G869" i="1"/>
  <c r="D869" i="1"/>
  <c r="E869" i="1"/>
  <c r="G229" i="1"/>
  <c r="D229" i="1"/>
  <c r="G197" i="1"/>
  <c r="D197" i="1"/>
  <c r="E667" i="1"/>
  <c r="O378" i="1"/>
  <c r="M300" i="1"/>
  <c r="N276" i="1"/>
  <c r="O252" i="1"/>
  <c r="P338" i="1"/>
  <c r="N222" i="1"/>
  <c r="P182" i="1"/>
  <c r="M792" i="1"/>
  <c r="V792" i="1" s="1"/>
  <c r="Q792" i="1" s="1"/>
  <c r="P454" i="1"/>
  <c r="Y454" i="1" s="1"/>
  <c r="T454" i="1" s="1"/>
  <c r="G873" i="1"/>
  <c r="D873" i="1"/>
  <c r="G465" i="1"/>
  <c r="D465" i="1"/>
  <c r="N112" i="1"/>
  <c r="O112" i="1"/>
  <c r="P112" i="1"/>
  <c r="O120" i="1"/>
  <c r="N120" i="1"/>
  <c r="P120" i="1"/>
  <c r="Y120" i="1" s="1"/>
  <c r="T120" i="1" s="1"/>
  <c r="G120" i="1"/>
  <c r="D120" i="1"/>
  <c r="M120" i="1"/>
  <c r="V120" i="1" s="1"/>
  <c r="Q120" i="1" s="1"/>
  <c r="N128" i="1"/>
  <c r="W128" i="1" s="1"/>
  <c r="R128" i="1" s="1"/>
  <c r="P128" i="1"/>
  <c r="E128" i="1"/>
  <c r="N136" i="1"/>
  <c r="G136" i="1"/>
  <c r="D136" i="1"/>
  <c r="M136" i="1"/>
  <c r="O136" i="1"/>
  <c r="O144" i="1"/>
  <c r="X144" i="1" s="1"/>
  <c r="S144" i="1" s="1"/>
  <c r="P144" i="1"/>
  <c r="Y144" i="1" s="1"/>
  <c r="T144" i="1" s="1"/>
  <c r="M144" i="1"/>
  <c r="V144" i="1" s="1"/>
  <c r="Q144" i="1" s="1"/>
  <c r="N144" i="1"/>
  <c r="P152" i="1"/>
  <c r="E152" i="1"/>
  <c r="M152" i="1"/>
  <c r="O160" i="1"/>
  <c r="P160" i="1"/>
  <c r="P168" i="1"/>
  <c r="M168" i="1"/>
  <c r="N168" i="1"/>
  <c r="O168" i="1"/>
  <c r="P176" i="1"/>
  <c r="Y176" i="1" s="1"/>
  <c r="T176" i="1" s="1"/>
  <c r="O176" i="1"/>
  <c r="N184" i="1"/>
  <c r="W184" i="1" s="1"/>
  <c r="R184" i="1" s="1"/>
  <c r="P184" i="1"/>
  <c r="M184" i="1"/>
  <c r="N192" i="1"/>
  <c r="M192" i="1"/>
  <c r="G192" i="1"/>
  <c r="D192" i="1"/>
  <c r="O192" i="1"/>
  <c r="P192" i="1"/>
  <c r="N200" i="1"/>
  <c r="M200" i="1"/>
  <c r="V200" i="1" s="1"/>
  <c r="Q200" i="1" s="1"/>
  <c r="O200" i="1"/>
  <c r="X200" i="1" s="1"/>
  <c r="S200" i="1" s="1"/>
  <c r="M208" i="1"/>
  <c r="N208" i="1"/>
  <c r="W208" i="1" s="1"/>
  <c r="R208" i="1" s="1"/>
  <c r="O208" i="1"/>
  <c r="P208" i="1"/>
  <c r="M216" i="1"/>
  <c r="N216" i="1"/>
  <c r="O216" i="1"/>
  <c r="M224" i="1"/>
  <c r="V224" i="1" s="1"/>
  <c r="Q224" i="1" s="1"/>
  <c r="N224" i="1"/>
  <c r="O224" i="1"/>
  <c r="P224" i="1"/>
  <c r="M232" i="1"/>
  <c r="V232" i="1" s="1"/>
  <c r="Q232" i="1" s="1"/>
  <c r="N232" i="1"/>
  <c r="O232" i="1"/>
  <c r="X232" i="1" s="1"/>
  <c r="S232" i="1" s="1"/>
  <c r="P232" i="1"/>
  <c r="N239" i="1"/>
  <c r="O239" i="1"/>
  <c r="P239" i="1"/>
  <c r="M239" i="1"/>
  <c r="M247" i="1"/>
  <c r="O247" i="1"/>
  <c r="X247" i="1" s="1"/>
  <c r="S247" i="1" s="1"/>
  <c r="N247" i="1"/>
  <c r="P247" i="1"/>
  <c r="Y247" i="1" s="1"/>
  <c r="T247" i="1" s="1"/>
  <c r="M278" i="1"/>
  <c r="V278" i="1" s="1"/>
  <c r="Q278" i="1" s="1"/>
  <c r="O278" i="1"/>
  <c r="X278" i="1" s="1"/>
  <c r="S278" i="1" s="1"/>
  <c r="P325" i="1"/>
  <c r="Y325" i="1" s="1"/>
  <c r="T325" i="1" s="1"/>
  <c r="O511" i="1"/>
  <c r="P511" i="1"/>
  <c r="E511" i="1"/>
  <c r="O519" i="1"/>
  <c r="G519" i="1"/>
  <c r="D519" i="1"/>
  <c r="M721" i="1"/>
  <c r="V721" i="1" s="1"/>
  <c r="Q721" i="1" s="1"/>
  <c r="O721" i="1"/>
  <c r="G721" i="1"/>
  <c r="D721" i="1"/>
  <c r="N727" i="1"/>
  <c r="W727" i="1" s="1"/>
  <c r="R727" i="1" s="1"/>
  <c r="O727" i="1"/>
  <c r="X727" i="1" s="1"/>
  <c r="S727" i="1" s="1"/>
  <c r="P727" i="1"/>
  <c r="N862" i="1"/>
  <c r="M862" i="1"/>
  <c r="N105" i="1"/>
  <c r="P105" i="1"/>
  <c r="M105" i="1"/>
  <c r="O105" i="1"/>
  <c r="M496" i="1"/>
  <c r="V496" i="1" s="1"/>
  <c r="Q496" i="1" s="1"/>
  <c r="N496" i="1"/>
  <c r="W496" i="1" s="1"/>
  <c r="R496" i="1" s="1"/>
  <c r="N528" i="1"/>
  <c r="O528" i="1"/>
  <c r="X528" i="1" s="1"/>
  <c r="S528" i="1" s="1"/>
  <c r="P528" i="1"/>
  <c r="Y528" i="1" s="1"/>
  <c r="T528" i="1" s="1"/>
  <c r="M528" i="1"/>
  <c r="O536" i="1"/>
  <c r="P536" i="1"/>
  <c r="E536" i="1"/>
  <c r="N544" i="1"/>
  <c r="M544" i="1"/>
  <c r="O544" i="1"/>
  <c r="P544" i="1"/>
  <c r="Y544" i="1" s="1"/>
  <c r="T544" i="1" s="1"/>
  <c r="P551" i="1"/>
  <c r="M551" i="1"/>
  <c r="V551" i="1" s="1"/>
  <c r="Q551" i="1" s="1"/>
  <c r="G623" i="1"/>
  <c r="D623" i="1"/>
  <c r="P87" i="1"/>
  <c r="M465" i="1"/>
  <c r="N465" i="1"/>
  <c r="O465" i="1"/>
  <c r="N473" i="1"/>
  <c r="O473" i="1"/>
  <c r="X473" i="1" s="1"/>
  <c r="S473" i="1" s="1"/>
  <c r="P473" i="1"/>
  <c r="O481" i="1"/>
  <c r="X481" i="1" s="1"/>
  <c r="S481" i="1" s="1"/>
  <c r="P481" i="1"/>
  <c r="Y481" i="1" s="1"/>
  <c r="T481" i="1" s="1"/>
  <c r="O489" i="1"/>
  <c r="X489" i="1" s="1"/>
  <c r="S489" i="1" s="1"/>
  <c r="P489" i="1"/>
  <c r="Y489" i="1" s="1"/>
  <c r="T489" i="1" s="1"/>
  <c r="M513" i="1"/>
  <c r="V513" i="1" s="1"/>
  <c r="Q513" i="1" s="1"/>
  <c r="N513" i="1"/>
  <c r="O513" i="1"/>
  <c r="P521" i="1"/>
  <c r="M521" i="1"/>
  <c r="M633" i="1"/>
  <c r="P633" i="1"/>
  <c r="M640" i="1"/>
  <c r="P640" i="1"/>
  <c r="Y640" i="1" s="1"/>
  <c r="T640" i="1" s="1"/>
  <c r="M647" i="1"/>
  <c r="P647" i="1"/>
  <c r="Y647" i="1" s="1"/>
  <c r="T647" i="1" s="1"/>
  <c r="O655" i="1"/>
  <c r="X655" i="1" s="1"/>
  <c r="S655" i="1" s="1"/>
  <c r="P655" i="1"/>
  <c r="Y655" i="1" s="1"/>
  <c r="T655" i="1" s="1"/>
  <c r="P429" i="1"/>
  <c r="E429" i="1"/>
  <c r="M429" i="1"/>
  <c r="N759" i="1"/>
  <c r="P759" i="1"/>
  <c r="N437" i="1"/>
  <c r="M695" i="1"/>
  <c r="O695" i="1"/>
  <c r="N710" i="1"/>
  <c r="W710" i="1" s="1"/>
  <c r="R710" i="1" s="1"/>
  <c r="P710" i="1"/>
  <c r="Y710" i="1" s="1"/>
  <c r="T710" i="1" s="1"/>
  <c r="M744" i="1"/>
  <c r="V744" i="1" s="1"/>
  <c r="Q744" i="1" s="1"/>
  <c r="O744" i="1"/>
  <c r="G117" i="1"/>
  <c r="D117" i="1"/>
  <c r="O87" i="1"/>
  <c r="M109" i="1"/>
  <c r="E109" i="1"/>
  <c r="M384" i="1"/>
  <c r="V384" i="1" s="1"/>
  <c r="Q384" i="1" s="1"/>
  <c r="P384" i="1"/>
  <c r="M391" i="1"/>
  <c r="V391" i="1" s="1"/>
  <c r="Q391" i="1" s="1"/>
  <c r="P391" i="1"/>
  <c r="Y391" i="1" s="1"/>
  <c r="T391" i="1" s="1"/>
  <c r="O399" i="1"/>
  <c r="X399" i="1" s="1"/>
  <c r="S399" i="1" s="1"/>
  <c r="P399" i="1"/>
  <c r="Y399" i="1" s="1"/>
  <c r="T399" i="1" s="1"/>
  <c r="M407" i="1"/>
  <c r="V407" i="1" s="1"/>
  <c r="Q407" i="1" s="1"/>
  <c r="N407" i="1"/>
  <c r="N688" i="1"/>
  <c r="M704" i="1"/>
  <c r="O704" i="1"/>
  <c r="M96" i="1"/>
  <c r="N103" i="1"/>
  <c r="W103" i="1" s="1"/>
  <c r="M71" i="1"/>
  <c r="N71" i="1"/>
  <c r="P96" i="1"/>
  <c r="M64" i="1"/>
  <c r="V64" i="1" s="1"/>
  <c r="Q64" i="1" s="1"/>
  <c r="G321" i="1"/>
  <c r="D321" i="1"/>
  <c r="G281" i="1"/>
  <c r="D281" i="1"/>
  <c r="G61" i="1"/>
  <c r="D61" i="1"/>
  <c r="E267" i="1"/>
  <c r="G779" i="1"/>
  <c r="D779" i="1"/>
  <c r="G899" i="1"/>
  <c r="D899" i="1"/>
  <c r="E899" i="1"/>
  <c r="E571" i="1"/>
  <c r="G592" i="1"/>
  <c r="D592" i="1"/>
  <c r="E592" i="1"/>
  <c r="G715" i="1"/>
  <c r="D715" i="1"/>
  <c r="G915" i="1"/>
  <c r="D915" i="1"/>
  <c r="E915" i="1"/>
  <c r="G719" i="1"/>
  <c r="D719" i="1"/>
  <c r="G702" i="1"/>
  <c r="D702" i="1"/>
  <c r="E702" i="1"/>
  <c r="G693" i="1"/>
  <c r="D693" i="1"/>
  <c r="E693" i="1"/>
  <c r="G624" i="1"/>
  <c r="D624" i="1"/>
  <c r="E315" i="1"/>
  <c r="G683" i="1"/>
  <c r="D683" i="1"/>
  <c r="G507" i="1"/>
  <c r="D507" i="1"/>
  <c r="E507" i="1"/>
  <c r="G990" i="1"/>
  <c r="D990" i="1"/>
  <c r="E990" i="1"/>
  <c r="G99" i="1"/>
  <c r="D99" i="1"/>
  <c r="G909" i="1"/>
  <c r="D909" i="1"/>
  <c r="G841" i="1"/>
  <c r="D841" i="1"/>
  <c r="E841" i="1"/>
  <c r="G31" i="1"/>
  <c r="D31" i="1"/>
  <c r="G13" i="1"/>
  <c r="D13" i="1"/>
  <c r="E579" i="1"/>
  <c r="G739" i="1"/>
  <c r="D739" i="1"/>
  <c r="G857" i="1"/>
  <c r="D857" i="1"/>
  <c r="G387" i="1"/>
  <c r="D387" i="1"/>
  <c r="E888" i="1"/>
  <c r="E731" i="1"/>
  <c r="G131" i="1"/>
  <c r="D131" i="1"/>
  <c r="G984" i="1"/>
  <c r="D984" i="1"/>
  <c r="G912" i="1"/>
  <c r="D912" i="1"/>
  <c r="G903" i="1"/>
  <c r="D903" i="1"/>
  <c r="E903" i="1"/>
  <c r="G861" i="1"/>
  <c r="D861" i="1"/>
  <c r="E861" i="1"/>
  <c r="G127" i="1"/>
  <c r="D127" i="1"/>
  <c r="E619" i="1"/>
  <c r="E902" i="1"/>
  <c r="E73" i="1"/>
  <c r="E131" i="1"/>
  <c r="E43" i="1"/>
  <c r="E838" i="1"/>
  <c r="E920" i="1"/>
  <c r="G907" i="1"/>
  <c r="D907" i="1"/>
  <c r="G27" i="1"/>
  <c r="D27" i="1"/>
  <c r="G478" i="1"/>
  <c r="D478" i="1"/>
  <c r="E478" i="1"/>
  <c r="G761" i="1"/>
  <c r="D761" i="1"/>
  <c r="G654" i="1"/>
  <c r="D654" i="1"/>
  <c r="E654" i="1"/>
  <c r="G589" i="1"/>
  <c r="D589" i="1"/>
  <c r="E589" i="1"/>
  <c r="G48" i="1"/>
  <c r="D48" i="1"/>
  <c r="E48" i="1"/>
  <c r="G943" i="1"/>
  <c r="D943" i="1"/>
  <c r="E943" i="1"/>
  <c r="E107" i="1"/>
  <c r="E638" i="1"/>
  <c r="E733" i="1"/>
  <c r="E299" i="1"/>
  <c r="G377" i="1"/>
  <c r="D377" i="1"/>
  <c r="G305" i="1"/>
  <c r="D305" i="1"/>
  <c r="G920" i="1"/>
  <c r="D920" i="1"/>
  <c r="E857" i="1"/>
  <c r="G783" i="1"/>
  <c r="D783" i="1"/>
  <c r="G750" i="1"/>
  <c r="D750" i="1"/>
  <c r="E750" i="1"/>
  <c r="G710" i="1"/>
  <c r="D710" i="1"/>
  <c r="G681" i="1"/>
  <c r="D681" i="1"/>
  <c r="E681" i="1"/>
  <c r="G621" i="1"/>
  <c r="D621" i="1"/>
  <c r="G520" i="1"/>
  <c r="D520" i="1"/>
  <c r="G165" i="1"/>
  <c r="D165" i="1"/>
  <c r="E165" i="1"/>
  <c r="G63" i="1"/>
  <c r="D63" i="1"/>
  <c r="E63" i="1"/>
  <c r="E752" i="1"/>
  <c r="G803" i="1"/>
  <c r="D803" i="1"/>
  <c r="G695" i="1"/>
  <c r="D695" i="1"/>
  <c r="G607" i="1"/>
  <c r="D607" i="1"/>
  <c r="E607" i="1"/>
  <c r="G471" i="1"/>
  <c r="D471" i="1"/>
  <c r="E471" i="1"/>
  <c r="G264" i="1"/>
  <c r="D264" i="1"/>
  <c r="G201" i="1"/>
  <c r="D201" i="1"/>
  <c r="G273" i="1"/>
  <c r="D273" i="1"/>
  <c r="G811" i="1"/>
  <c r="D811" i="1"/>
  <c r="G917" i="1"/>
  <c r="D917" i="1"/>
  <c r="G583" i="1"/>
  <c r="D583" i="1"/>
  <c r="E583" i="1"/>
  <c r="G337" i="1"/>
  <c r="D337" i="1"/>
  <c r="G53" i="1"/>
  <c r="D53" i="1"/>
  <c r="G24" i="1"/>
  <c r="D24" i="1"/>
  <c r="E169" i="1"/>
  <c r="G697" i="1"/>
  <c r="D697" i="1"/>
  <c r="E553" i="1"/>
  <c r="E697" i="1"/>
  <c r="G307" i="1"/>
  <c r="D307" i="1"/>
  <c r="G896" i="1"/>
  <c r="D896" i="1"/>
  <c r="E896" i="1"/>
  <c r="G837" i="1"/>
  <c r="D837" i="1"/>
  <c r="E832" i="1"/>
  <c r="G823" i="1"/>
  <c r="D823" i="1"/>
  <c r="G744" i="1"/>
  <c r="D744" i="1"/>
  <c r="G694" i="1"/>
  <c r="D694" i="1"/>
  <c r="G685" i="1"/>
  <c r="D685" i="1"/>
  <c r="E685" i="1"/>
  <c r="G657" i="1"/>
  <c r="D657" i="1"/>
  <c r="G456" i="1"/>
  <c r="D456" i="1"/>
  <c r="E456" i="1"/>
  <c r="G441" i="1"/>
  <c r="D441" i="1"/>
  <c r="G437" i="1"/>
  <c r="D437" i="1"/>
  <c r="G707" i="1"/>
  <c r="D707" i="1"/>
  <c r="E799" i="1"/>
  <c r="G741" i="1"/>
  <c r="D741" i="1"/>
  <c r="G558" i="1"/>
  <c r="D558" i="1"/>
  <c r="E558" i="1"/>
  <c r="E111" i="1"/>
  <c r="E499" i="1"/>
  <c r="G593" i="1"/>
  <c r="D593" i="1"/>
  <c r="G561" i="1"/>
  <c r="D561" i="1"/>
  <c r="E561" i="1"/>
  <c r="G846" i="1"/>
  <c r="D846" i="1"/>
  <c r="G809" i="1"/>
  <c r="D809" i="1"/>
  <c r="E809" i="1"/>
  <c r="E613" i="1"/>
  <c r="G927" i="1"/>
  <c r="D927" i="1"/>
  <c r="E755" i="1"/>
  <c r="E670" i="1"/>
  <c r="G251" i="1"/>
  <c r="D251" i="1"/>
  <c r="G974" i="1"/>
  <c r="D974" i="1"/>
  <c r="G953" i="1"/>
  <c r="D953" i="1"/>
  <c r="G950" i="1"/>
  <c r="D950" i="1"/>
  <c r="G944" i="1"/>
  <c r="D944" i="1"/>
  <c r="G849" i="1"/>
  <c r="D849" i="1"/>
  <c r="G838" i="1"/>
  <c r="D838" i="1"/>
  <c r="G830" i="1"/>
  <c r="D830" i="1"/>
  <c r="E830" i="1"/>
  <c r="G824" i="1"/>
  <c r="D824" i="1"/>
  <c r="G502" i="1"/>
  <c r="D502" i="1"/>
  <c r="G905" i="1"/>
  <c r="D905" i="1"/>
  <c r="E905" i="1"/>
  <c r="E459" i="1"/>
  <c r="E145" i="1"/>
  <c r="E657" i="1"/>
  <c r="G646" i="1"/>
  <c r="D646" i="1"/>
  <c r="G243" i="1"/>
  <c r="D243" i="1"/>
  <c r="G936" i="1"/>
  <c r="D936" i="1"/>
  <c r="E936" i="1"/>
  <c r="G200" i="1"/>
  <c r="D200" i="1"/>
  <c r="G69" i="1"/>
  <c r="D69" i="1"/>
  <c r="G670" i="1"/>
  <c r="D670" i="1"/>
  <c r="G585" i="1"/>
  <c r="D585" i="1"/>
  <c r="E233" i="1"/>
  <c r="E336" i="1"/>
  <c r="G1000" i="1"/>
  <c r="D1000" i="1"/>
  <c r="E1000" i="1"/>
  <c r="G902" i="1"/>
  <c r="D902" i="1"/>
  <c r="G815" i="1"/>
  <c r="D815" i="1"/>
  <c r="G581" i="1"/>
  <c r="D581" i="1"/>
  <c r="E581" i="1"/>
  <c r="E344" i="1"/>
  <c r="E585" i="1"/>
  <c r="G771" i="1"/>
  <c r="D771" i="1"/>
  <c r="E741" i="1"/>
  <c r="E448" i="1"/>
  <c r="G155" i="1"/>
  <c r="D155" i="1"/>
  <c r="G527" i="1"/>
  <c r="D527" i="1"/>
  <c r="G389" i="1"/>
  <c r="D389" i="1"/>
  <c r="G333" i="1"/>
  <c r="D333" i="1"/>
  <c r="G239" i="1"/>
  <c r="D239" i="1"/>
  <c r="G119" i="1"/>
  <c r="D119" i="1"/>
  <c r="G79" i="1"/>
  <c r="D79" i="1"/>
  <c r="G595" i="1"/>
  <c r="D595" i="1"/>
  <c r="G979" i="1"/>
  <c r="D979" i="1"/>
  <c r="G553" i="1"/>
  <c r="D553" i="1"/>
  <c r="G383" i="1"/>
  <c r="D383" i="1"/>
  <c r="G247" i="1"/>
  <c r="D247" i="1"/>
  <c r="E541" i="1"/>
  <c r="G785" i="1"/>
  <c r="D785" i="1"/>
  <c r="G567" i="1"/>
  <c r="D567" i="1"/>
  <c r="E567" i="1"/>
  <c r="E136" i="1"/>
  <c r="E846" i="1"/>
  <c r="E995" i="1"/>
  <c r="E823" i="1"/>
  <c r="E593" i="1"/>
  <c r="G787" i="1"/>
  <c r="D787" i="1"/>
  <c r="E736" i="1"/>
  <c r="G664" i="1"/>
  <c r="D664" i="1"/>
  <c r="G405" i="1"/>
  <c r="D405" i="1"/>
  <c r="G368" i="1"/>
  <c r="D368" i="1"/>
  <c r="E360" i="1"/>
  <c r="G113" i="1"/>
  <c r="D113" i="1"/>
  <c r="G992" i="1"/>
  <c r="D992" i="1"/>
  <c r="E992" i="1"/>
  <c r="G999" i="1"/>
  <c r="D999" i="1"/>
  <c r="G801" i="1"/>
  <c r="D801" i="1"/>
  <c r="E451" i="1"/>
  <c r="G72" i="1"/>
  <c r="D72" i="1"/>
  <c r="E72" i="1"/>
  <c r="G357" i="1"/>
  <c r="D357" i="1"/>
  <c r="E357" i="1"/>
  <c r="E742" i="1"/>
  <c r="E184" i="1"/>
  <c r="E39" i="1"/>
  <c r="E494" i="1"/>
  <c r="E984" i="1"/>
  <c r="E904" i="1"/>
  <c r="E319" i="1"/>
  <c r="N6" i="17"/>
  <c r="N9" i="17"/>
  <c r="N7" i="17"/>
  <c r="N11" i="17"/>
  <c r="N15" i="17"/>
  <c r="N19" i="17"/>
  <c r="N23" i="17"/>
  <c r="G665" i="1"/>
  <c r="D665" i="1"/>
  <c r="E791" i="1"/>
  <c r="F116" i="6"/>
  <c r="J91" i="6"/>
  <c r="B111" i="6"/>
  <c r="H17" i="14"/>
  <c r="G526" i="1"/>
  <c r="D526" i="1"/>
  <c r="E526" i="1"/>
  <c r="G799" i="1"/>
  <c r="D799" i="1"/>
  <c r="G49" i="1"/>
  <c r="D49" i="1"/>
  <c r="E49" i="1"/>
  <c r="E96" i="1"/>
  <c r="G96" i="1"/>
  <c r="D96" i="1"/>
  <c r="E15" i="1"/>
  <c r="G853" i="1"/>
  <c r="D853" i="1"/>
  <c r="E853" i="1"/>
  <c r="G9" i="1"/>
  <c r="D9" i="1"/>
  <c r="E769" i="1"/>
  <c r="E637" i="1"/>
  <c r="G910" i="1"/>
  <c r="D910" i="1"/>
  <c r="E795" i="1"/>
  <c r="E88" i="1"/>
  <c r="G88" i="1"/>
  <c r="D88" i="1"/>
  <c r="E891" i="1"/>
  <c r="G891" i="1"/>
  <c r="D891" i="1"/>
  <c r="G417" i="1"/>
  <c r="D417" i="1"/>
  <c r="G605" i="1"/>
  <c r="D605" i="1"/>
  <c r="E605" i="1"/>
  <c r="G717" i="1"/>
  <c r="D717" i="1"/>
  <c r="E717" i="1"/>
  <c r="G57" i="1"/>
  <c r="D57" i="1"/>
  <c r="E597" i="1"/>
  <c r="G597" i="1"/>
  <c r="D597" i="1"/>
  <c r="G103" i="1"/>
  <c r="D103" i="1"/>
  <c r="E103" i="1"/>
  <c r="G795" i="1"/>
  <c r="D795" i="1"/>
  <c r="E831" i="1"/>
  <c r="G831" i="1"/>
  <c r="D831" i="1"/>
  <c r="E963" i="1"/>
  <c r="G963" i="1"/>
  <c r="D963" i="1"/>
  <c r="G67" i="1"/>
  <c r="D67" i="1"/>
  <c r="E67" i="1"/>
  <c r="G969" i="1"/>
  <c r="D969" i="1"/>
  <c r="E483" i="1"/>
  <c r="G651" i="1"/>
  <c r="D651" i="1"/>
  <c r="E651" i="1"/>
  <c r="E192" i="1"/>
  <c r="G363" i="1"/>
  <c r="D363" i="1"/>
  <c r="E847" i="1"/>
  <c r="G338" i="1"/>
  <c r="D338" i="1"/>
  <c r="E923" i="1"/>
  <c r="G847" i="1"/>
  <c r="D847" i="1"/>
  <c r="G109" i="1"/>
  <c r="D109" i="1"/>
  <c r="E363" i="1"/>
  <c r="G151" i="1"/>
  <c r="D151" i="1"/>
  <c r="E151" i="1"/>
  <c r="E890" i="1"/>
  <c r="G881" i="1"/>
  <c r="D881" i="1"/>
  <c r="G870" i="1"/>
  <c r="D870" i="1"/>
  <c r="E125" i="1"/>
  <c r="E101" i="1"/>
  <c r="G112" i="1"/>
  <c r="D112" i="1"/>
  <c r="E849" i="1"/>
  <c r="E881" i="1"/>
  <c r="G643" i="1"/>
  <c r="D643" i="1"/>
  <c r="E893" i="1"/>
  <c r="G893" i="1"/>
  <c r="D893" i="1"/>
  <c r="E864" i="1"/>
  <c r="G854" i="1"/>
  <c r="D854" i="1"/>
  <c r="G640" i="1"/>
  <c r="D640" i="1"/>
  <c r="E784" i="1"/>
  <c r="E665" i="1"/>
  <c r="G667" i="1"/>
  <c r="D667" i="1"/>
  <c r="G125" i="1"/>
  <c r="D125" i="1"/>
  <c r="G985" i="1"/>
  <c r="D985" i="1"/>
  <c r="E195" i="1"/>
  <c r="E328" i="1"/>
  <c r="E343" i="1"/>
  <c r="G747" i="1"/>
  <c r="D747" i="1"/>
  <c r="E747" i="1"/>
  <c r="G423" i="1"/>
  <c r="D423" i="1"/>
  <c r="E423" i="1"/>
  <c r="G288" i="1"/>
  <c r="D288" i="1"/>
  <c r="E288" i="1"/>
  <c r="G47" i="1"/>
  <c r="D47" i="1"/>
  <c r="G523" i="1"/>
  <c r="D523" i="1"/>
  <c r="E75" i="1"/>
  <c r="G75" i="1"/>
  <c r="D75" i="1"/>
  <c r="G631" i="1"/>
  <c r="D631" i="1"/>
  <c r="G473" i="1"/>
  <c r="D473" i="1"/>
  <c r="G486" i="1"/>
  <c r="D486" i="1"/>
  <c r="E486" i="1"/>
  <c r="E599" i="1"/>
  <c r="G271" i="1"/>
  <c r="D271" i="1"/>
  <c r="E271" i="1"/>
  <c r="E264" i="1"/>
  <c r="G107" i="1"/>
  <c r="D107" i="1"/>
  <c r="G647" i="1"/>
  <c r="D647" i="1"/>
  <c r="E647" i="1"/>
  <c r="G495" i="1"/>
  <c r="D495" i="1"/>
  <c r="E495" i="1"/>
  <c r="E237" i="1"/>
  <c r="G635" i="1"/>
  <c r="D635" i="1"/>
  <c r="G418" i="1"/>
  <c r="D418" i="1"/>
  <c r="E191" i="1"/>
  <c r="E21" i="1"/>
  <c r="E207" i="1"/>
  <c r="E677" i="1"/>
  <c r="G521" i="1"/>
  <c r="D521" i="1"/>
  <c r="G835" i="1"/>
  <c r="D835" i="1"/>
  <c r="E835" i="1"/>
  <c r="E739" i="1"/>
  <c r="G95" i="1"/>
  <c r="D95" i="1"/>
  <c r="G167" i="1"/>
  <c r="D167" i="1"/>
  <c r="G590" i="1"/>
  <c r="D590" i="1"/>
  <c r="G173" i="1"/>
  <c r="D173" i="1"/>
  <c r="E173" i="1"/>
  <c r="G2" i="1"/>
  <c r="D2" i="1"/>
  <c r="G483" i="1"/>
  <c r="D483" i="1"/>
  <c r="E630" i="1"/>
  <c r="G552" i="1"/>
  <c r="D552" i="1"/>
  <c r="E552" i="1"/>
  <c r="G505" i="1"/>
  <c r="D505" i="1"/>
  <c r="E505" i="1"/>
  <c r="G901" i="1"/>
  <c r="D901" i="1"/>
  <c r="E901" i="1"/>
  <c r="G633" i="1"/>
  <c r="D633" i="1"/>
  <c r="G249" i="1"/>
  <c r="D249" i="1"/>
  <c r="E249" i="1"/>
  <c r="E955" i="1"/>
  <c r="G952" i="1"/>
  <c r="D952" i="1"/>
  <c r="E952" i="1"/>
  <c r="E633" i="1"/>
  <c r="G711" i="1"/>
  <c r="D711" i="1"/>
  <c r="E711" i="1"/>
  <c r="G935" i="1"/>
  <c r="D935" i="1"/>
  <c r="G353" i="1"/>
  <c r="D353" i="1"/>
  <c r="G189" i="1"/>
  <c r="D189" i="1"/>
  <c r="D4" i="17"/>
  <c r="I4" i="17" s="1"/>
  <c r="E4" i="17" s="1"/>
  <c r="J4" i="17" s="1"/>
  <c r="E688" i="1"/>
  <c r="E206" i="1"/>
  <c r="G206" i="1"/>
  <c r="D206" i="1"/>
  <c r="E362" i="1"/>
  <c r="E251" i="1"/>
  <c r="G123" i="1"/>
  <c r="D123" i="1"/>
  <c r="E3" i="1"/>
  <c r="G87" i="1"/>
  <c r="D87" i="1"/>
  <c r="E87" i="1"/>
  <c r="G544" i="1"/>
  <c r="D544" i="1"/>
  <c r="E544" i="1"/>
  <c r="G511" i="1"/>
  <c r="D511" i="1"/>
  <c r="G261" i="1"/>
  <c r="D261" i="1"/>
  <c r="E819" i="1"/>
  <c r="E883" i="1"/>
  <c r="E594" i="1"/>
  <c r="G426" i="1"/>
  <c r="D426" i="1"/>
  <c r="E949" i="1"/>
  <c r="G949" i="1"/>
  <c r="D949" i="1"/>
  <c r="E929" i="1"/>
  <c r="G839" i="1"/>
  <c r="D839" i="1"/>
  <c r="G829" i="1"/>
  <c r="D829" i="1"/>
  <c r="E829" i="1"/>
  <c r="G797" i="1"/>
  <c r="D797" i="1"/>
  <c r="E797" i="1"/>
  <c r="E783" i="1"/>
  <c r="G576" i="1"/>
  <c r="D576" i="1"/>
  <c r="G535" i="1"/>
  <c r="D535" i="1"/>
  <c r="E535" i="1"/>
  <c r="E547" i="1"/>
  <c r="E235" i="1"/>
  <c r="G714" i="1"/>
  <c r="D714" i="1"/>
  <c r="G563" i="1"/>
  <c r="D563" i="1"/>
  <c r="E563" i="1"/>
  <c r="E397" i="1"/>
  <c r="G385" i="1"/>
  <c r="D385" i="1"/>
  <c r="E385" i="1"/>
  <c r="G329" i="1"/>
  <c r="D329" i="1"/>
  <c r="E320" i="1"/>
  <c r="G320" i="1"/>
  <c r="D320" i="1"/>
  <c r="G205" i="1"/>
  <c r="D205" i="1"/>
  <c r="E205" i="1"/>
  <c r="E181" i="1"/>
  <c r="G181" i="1"/>
  <c r="D181" i="1"/>
  <c r="G600" i="1"/>
  <c r="D600" i="1"/>
  <c r="E439" i="1"/>
  <c r="G439" i="1"/>
  <c r="D439" i="1"/>
  <c r="G791" i="1"/>
  <c r="D791" i="1"/>
  <c r="E976" i="1"/>
  <c r="E409" i="1"/>
  <c r="G409" i="1"/>
  <c r="D409" i="1"/>
  <c r="G379" i="1"/>
  <c r="D379" i="1"/>
  <c r="E488" i="1"/>
  <c r="E449" i="1"/>
  <c r="G449" i="1"/>
  <c r="D449" i="1"/>
  <c r="G566" i="1"/>
  <c r="D566" i="1"/>
  <c r="E566" i="1"/>
  <c r="G735" i="1"/>
  <c r="D735" i="1"/>
  <c r="E735" i="1"/>
  <c r="G728" i="1"/>
  <c r="D728" i="1"/>
  <c r="E728" i="1"/>
  <c r="E710" i="1"/>
  <c r="G677" i="1"/>
  <c r="D677" i="1"/>
  <c r="G671" i="1"/>
  <c r="D671" i="1"/>
  <c r="E671" i="1"/>
  <c r="E648" i="1"/>
  <c r="G648" i="1"/>
  <c r="D648" i="1"/>
  <c r="G493" i="1"/>
  <c r="D493" i="1"/>
  <c r="E463" i="1"/>
  <c r="G457" i="1"/>
  <c r="D457" i="1"/>
  <c r="E457" i="1"/>
  <c r="E513" i="1"/>
  <c r="G736" i="1"/>
  <c r="D736" i="1"/>
  <c r="G15" i="1"/>
  <c r="D15" i="1"/>
  <c r="G488" i="1"/>
  <c r="D488" i="1"/>
  <c r="E565" i="1"/>
  <c r="E77" i="1"/>
  <c r="G485" i="1"/>
  <c r="D485" i="1"/>
  <c r="E93" i="1"/>
  <c r="G397" i="1"/>
  <c r="D397" i="1"/>
  <c r="E503" i="1"/>
  <c r="E600" i="1"/>
  <c r="G547" i="1"/>
  <c r="D547" i="1"/>
  <c r="E222" i="1"/>
  <c r="E815" i="1"/>
  <c r="G513" i="1"/>
  <c r="D513" i="1"/>
  <c r="G230" i="1"/>
  <c r="D230" i="1"/>
  <c r="G191" i="1"/>
  <c r="D191" i="1"/>
  <c r="G587" i="1"/>
  <c r="D587" i="1"/>
  <c r="E587" i="1"/>
  <c r="E662" i="1"/>
  <c r="G662" i="1"/>
  <c r="D662" i="1"/>
  <c r="E774" i="1"/>
  <c r="G703" i="1"/>
  <c r="D703" i="1"/>
  <c r="E703" i="1"/>
  <c r="G568" i="1"/>
  <c r="D568" i="1"/>
  <c r="G450" i="1"/>
  <c r="D450" i="1"/>
  <c r="G266" i="1"/>
  <c r="D266" i="1"/>
  <c r="G851" i="1"/>
  <c r="D851" i="1"/>
  <c r="E851" i="1"/>
  <c r="E523" i="1"/>
  <c r="E935" i="1"/>
  <c r="G832" i="1"/>
  <c r="D832" i="1"/>
  <c r="G101" i="1"/>
  <c r="D101" i="1"/>
  <c r="G555" i="1"/>
  <c r="D555" i="1"/>
  <c r="E555" i="1"/>
  <c r="G539" i="1"/>
  <c r="D539" i="1"/>
  <c r="G962" i="1"/>
  <c r="D962" i="1"/>
  <c r="G987" i="1"/>
  <c r="D987" i="1"/>
  <c r="E139" i="1"/>
  <c r="G139" i="1"/>
  <c r="D139" i="1"/>
  <c r="G185" i="1"/>
  <c r="D185" i="1"/>
  <c r="G545" i="1"/>
  <c r="D545" i="1"/>
  <c r="E545" i="1"/>
  <c r="G425" i="1"/>
  <c r="D425" i="1"/>
  <c r="E425" i="1"/>
  <c r="E272" i="1"/>
  <c r="G272" i="1"/>
  <c r="D272" i="1"/>
  <c r="E209" i="1"/>
  <c r="G209" i="1"/>
  <c r="D209" i="1"/>
  <c r="G179" i="1"/>
  <c r="D179" i="1"/>
  <c r="E179" i="1"/>
  <c r="G699" i="1"/>
  <c r="D699" i="1"/>
  <c r="E699" i="1"/>
  <c r="E763" i="1"/>
  <c r="G763" i="1"/>
  <c r="D763" i="1"/>
  <c r="G515" i="1"/>
  <c r="D515" i="1"/>
  <c r="G939" i="1"/>
  <c r="D939" i="1"/>
  <c r="E939" i="1"/>
  <c r="G611" i="1"/>
  <c r="D611" i="1"/>
  <c r="E611" i="1"/>
  <c r="G128" i="1"/>
  <c r="D128" i="1"/>
  <c r="G737" i="1"/>
  <c r="D737" i="1"/>
  <c r="G291" i="1"/>
  <c r="D291" i="1"/>
  <c r="E291" i="1"/>
  <c r="E211" i="1"/>
  <c r="E245" i="1"/>
  <c r="G245" i="1"/>
  <c r="D245" i="1"/>
  <c r="G491" i="1"/>
  <c r="D491" i="1"/>
  <c r="E491" i="1"/>
  <c r="E40" i="1"/>
  <c r="G40" i="1"/>
  <c r="D40" i="1"/>
  <c r="G250" i="1"/>
  <c r="D250" i="1"/>
  <c r="G645" i="1"/>
  <c r="D645" i="1"/>
  <c r="E645" i="1"/>
  <c r="G393" i="1"/>
  <c r="D393" i="1"/>
  <c r="E393" i="1"/>
  <c r="E81" i="1"/>
  <c r="G991" i="1"/>
  <c r="D991" i="1"/>
  <c r="E729" i="1"/>
  <c r="G729" i="1"/>
  <c r="D729" i="1"/>
  <c r="G83" i="1"/>
  <c r="D83" i="1"/>
  <c r="E83" i="1"/>
  <c r="E35" i="1"/>
  <c r="G35" i="1"/>
  <c r="D35" i="1"/>
  <c r="E442" i="1"/>
  <c r="G536" i="1"/>
  <c r="D536" i="1"/>
  <c r="G784" i="1"/>
  <c r="D784" i="1"/>
  <c r="E11" i="1"/>
  <c r="G11" i="1"/>
  <c r="D11" i="1"/>
  <c r="E9" i="1"/>
  <c r="E814" i="1"/>
  <c r="G223" i="1"/>
  <c r="D223" i="1"/>
  <c r="G810" i="1"/>
  <c r="D810" i="1"/>
  <c r="E770" i="1"/>
  <c r="E614" i="1"/>
  <c r="G614" i="1"/>
  <c r="D614" i="1"/>
  <c r="G29" i="1"/>
  <c r="D29" i="1"/>
  <c r="E29" i="1"/>
  <c r="E97" i="1"/>
  <c r="G675" i="1"/>
  <c r="D675" i="1"/>
  <c r="E675" i="1"/>
  <c r="G627" i="1"/>
  <c r="D627" i="1"/>
  <c r="E627" i="1"/>
  <c r="E411" i="1"/>
  <c r="E99" i="1"/>
  <c r="G19" i="1"/>
  <c r="D19" i="1"/>
  <c r="E906" i="1"/>
  <c r="G698" i="1"/>
  <c r="D698" i="1"/>
  <c r="E490" i="1"/>
  <c r="E707" i="1"/>
  <c r="G603" i="1"/>
  <c r="D603" i="1"/>
  <c r="E603" i="1"/>
  <c r="G499" i="1"/>
  <c r="D499" i="1"/>
  <c r="E467" i="1"/>
  <c r="G219" i="1"/>
  <c r="D219" i="1"/>
  <c r="E219" i="1"/>
  <c r="E242" i="1"/>
  <c r="G904" i="1"/>
  <c r="D904" i="1"/>
  <c r="E839" i="1"/>
  <c r="G792" i="1"/>
  <c r="D792" i="1"/>
  <c r="E417" i="1"/>
  <c r="E969" i="1"/>
  <c r="G859" i="1"/>
  <c r="D859" i="1"/>
  <c r="E71" i="1"/>
  <c r="G269" i="1"/>
  <c r="D269" i="1"/>
  <c r="E269" i="1"/>
  <c r="G827" i="1"/>
  <c r="D827" i="1"/>
  <c r="G774" i="1"/>
  <c r="D774" i="1"/>
  <c r="G689" i="1"/>
  <c r="D689" i="1"/>
  <c r="G21" i="1"/>
  <c r="D21" i="1"/>
  <c r="G378" i="1"/>
  <c r="D378" i="1"/>
  <c r="E167" i="1"/>
  <c r="E277" i="1"/>
  <c r="E779" i="1"/>
  <c r="G267" i="1"/>
  <c r="D267" i="1"/>
  <c r="G994" i="1"/>
  <c r="D994" i="1"/>
  <c r="E994" i="1"/>
  <c r="G833" i="1"/>
  <c r="D833" i="1"/>
  <c r="E821" i="1"/>
  <c r="G821" i="1"/>
  <c r="D821" i="1"/>
  <c r="G656" i="1"/>
  <c r="D656" i="1"/>
  <c r="E640" i="1"/>
  <c r="E811" i="1"/>
  <c r="E159" i="1"/>
  <c r="G187" i="1"/>
  <c r="D187" i="1"/>
  <c r="G842" i="1"/>
  <c r="D842" i="1"/>
  <c r="G866" i="1"/>
  <c r="D866" i="1"/>
  <c r="E522" i="1"/>
  <c r="G494" i="1"/>
  <c r="D494" i="1"/>
  <c r="E753" i="1"/>
  <c r="E147" i="1"/>
  <c r="G730" i="1"/>
  <c r="D730" i="1"/>
  <c r="E817" i="1"/>
  <c r="G632" i="1"/>
  <c r="D632" i="1"/>
  <c r="G560" i="1"/>
  <c r="D560" i="1"/>
  <c r="E32" i="1"/>
  <c r="G619" i="1"/>
  <c r="D619" i="1"/>
  <c r="G427" i="1"/>
  <c r="D427" i="1"/>
  <c r="E403" i="1"/>
  <c r="G403" i="1"/>
  <c r="D403" i="1"/>
  <c r="E123" i="1"/>
  <c r="G930" i="1"/>
  <c r="D930" i="1"/>
  <c r="E598" i="1"/>
  <c r="G598" i="1"/>
  <c r="D598" i="1"/>
  <c r="E999" i="1"/>
  <c r="G929" i="1"/>
  <c r="D929" i="1"/>
  <c r="E925" i="1"/>
  <c r="G925" i="1"/>
  <c r="D925" i="1"/>
  <c r="G497" i="1"/>
  <c r="D497" i="1"/>
  <c r="G479" i="1"/>
  <c r="D479" i="1"/>
  <c r="E479" i="1"/>
  <c r="E683" i="1"/>
  <c r="E371" i="1"/>
  <c r="G299" i="1"/>
  <c r="D299" i="1"/>
  <c r="G51" i="1"/>
  <c r="D51" i="1"/>
  <c r="E51" i="1"/>
  <c r="E623" i="1"/>
  <c r="E568" i="1"/>
  <c r="G680" i="1"/>
  <c r="D680" i="1"/>
  <c r="G177" i="1"/>
  <c r="D177" i="1"/>
  <c r="E177" i="1"/>
  <c r="N34" i="17"/>
  <c r="N37" i="17"/>
  <c r="N36" i="17"/>
  <c r="D35" i="17"/>
  <c r="I35" i="17" s="1"/>
  <c r="E35" i="17" s="1"/>
  <c r="J35" i="17" s="1"/>
  <c r="N24" i="17"/>
  <c r="N32" i="17"/>
  <c r="N27" i="17"/>
  <c r="N33" i="17"/>
  <c r="E223" i="1"/>
  <c r="G718" i="1"/>
  <c r="D718" i="1"/>
  <c r="G617" i="1"/>
  <c r="D617" i="1"/>
  <c r="E617" i="1"/>
  <c r="G504" i="1"/>
  <c r="D504" i="1"/>
  <c r="E416" i="1"/>
  <c r="G416" i="1"/>
  <c r="D416" i="1"/>
  <c r="G256" i="1"/>
  <c r="D256" i="1"/>
  <c r="E256" i="1"/>
  <c r="E504" i="1"/>
  <c r="E661" i="1"/>
  <c r="E551" i="1"/>
  <c r="E464" i="1"/>
  <c r="E639" i="1"/>
  <c r="E487" i="1"/>
  <c r="G551" i="1"/>
  <c r="D551" i="1"/>
  <c r="E231" i="1"/>
  <c r="G317" i="1"/>
  <c r="D317" i="1"/>
  <c r="E317" i="1"/>
  <c r="G309" i="1"/>
  <c r="D309" i="1"/>
  <c r="E309" i="1"/>
  <c r="G265" i="1"/>
  <c r="D265" i="1"/>
  <c r="E265" i="1"/>
  <c r="G93" i="1"/>
  <c r="D93" i="1"/>
  <c r="G65" i="1"/>
  <c r="D65" i="1"/>
  <c r="E65" i="1"/>
  <c r="E297" i="1"/>
  <c r="E517" i="1"/>
  <c r="E408" i="1"/>
  <c r="G347" i="1"/>
  <c r="D347" i="1"/>
  <c r="E347" i="1"/>
  <c r="E339" i="1"/>
  <c r="G339" i="1"/>
  <c r="D339" i="1"/>
  <c r="E673" i="1"/>
  <c r="G673" i="1"/>
  <c r="D673" i="1"/>
  <c r="G641" i="1"/>
  <c r="D641" i="1"/>
  <c r="G557" i="1"/>
  <c r="D557" i="1"/>
  <c r="E525" i="1"/>
  <c r="G525" i="1"/>
  <c r="D525" i="1"/>
  <c r="E419" i="1"/>
  <c r="E135" i="1"/>
  <c r="G135" i="1"/>
  <c r="D135" i="1"/>
  <c r="G608" i="1"/>
  <c r="D608" i="1"/>
  <c r="E718" i="1"/>
  <c r="E435" i="1"/>
  <c r="G961" i="1"/>
  <c r="D961" i="1"/>
  <c r="E961" i="1"/>
  <c r="E859" i="1"/>
  <c r="G768" i="1"/>
  <c r="D768" i="1"/>
  <c r="E768" i="1"/>
  <c r="G758" i="1"/>
  <c r="D758" i="1"/>
  <c r="E758" i="1"/>
  <c r="G653" i="1"/>
  <c r="D653" i="1"/>
  <c r="G577" i="1"/>
  <c r="D577" i="1"/>
  <c r="E577" i="1"/>
  <c r="G472" i="1"/>
  <c r="D472" i="1"/>
  <c r="E472" i="1"/>
  <c r="G445" i="1"/>
  <c r="D445" i="1"/>
  <c r="E445" i="1"/>
  <c r="E376" i="1"/>
  <c r="G376" i="1"/>
  <c r="D376" i="1"/>
  <c r="G33" i="1"/>
  <c r="D33" i="1"/>
  <c r="E33" i="1"/>
  <c r="G231" i="1"/>
  <c r="D231" i="1"/>
  <c r="E355" i="1"/>
  <c r="E713" i="1"/>
  <c r="G713" i="1"/>
  <c r="D713" i="1"/>
  <c r="G559" i="1"/>
  <c r="D559" i="1"/>
  <c r="E559" i="1"/>
  <c r="E550" i="1"/>
  <c r="G297" i="1"/>
  <c r="D297" i="1"/>
  <c r="G355" i="1"/>
  <c r="D355" i="1"/>
  <c r="G45" i="1"/>
  <c r="D45" i="1"/>
  <c r="G435" i="1"/>
  <c r="D435" i="1"/>
  <c r="G814" i="1"/>
  <c r="D814" i="1"/>
  <c r="G447" i="1"/>
  <c r="D447" i="1"/>
  <c r="E447" i="1"/>
  <c r="G207" i="1"/>
  <c r="D207" i="1"/>
  <c r="E175" i="1"/>
  <c r="G175" i="1"/>
  <c r="D175" i="1"/>
  <c r="G293" i="1"/>
  <c r="D293" i="1"/>
  <c r="E293" i="1"/>
  <c r="G25" i="1"/>
  <c r="D25" i="1"/>
  <c r="E25" i="1"/>
  <c r="G97" i="1"/>
  <c r="D97" i="1"/>
  <c r="E61" i="1"/>
  <c r="E701" i="1"/>
  <c r="E775" i="1"/>
  <c r="G775" i="1"/>
  <c r="D775" i="1"/>
  <c r="E624" i="1"/>
  <c r="E543" i="1"/>
  <c r="G408" i="1"/>
  <c r="D408" i="1"/>
  <c r="G327" i="1"/>
  <c r="D327" i="1"/>
  <c r="E327" i="1"/>
  <c r="E64" i="1"/>
  <c r="E407" i="1"/>
  <c r="G489" i="1"/>
  <c r="D489" i="1"/>
  <c r="G955" i="1"/>
  <c r="D955" i="1"/>
  <c r="E931" i="1"/>
  <c r="G931" i="1"/>
  <c r="D931" i="1"/>
  <c r="G419" i="1"/>
  <c r="D419" i="1"/>
  <c r="E582" i="1"/>
  <c r="G582" i="1"/>
  <c r="D582" i="1"/>
  <c r="G528" i="1"/>
  <c r="D528" i="1"/>
  <c r="E528" i="1"/>
  <c r="G215" i="1"/>
  <c r="D215" i="1"/>
  <c r="E359" i="1"/>
  <c r="E469" i="1"/>
  <c r="G487" i="1"/>
  <c r="D487" i="1"/>
  <c r="E557" i="1"/>
  <c r="G622" i="1"/>
  <c r="D622" i="1"/>
  <c r="G323" i="1"/>
  <c r="D323" i="1"/>
  <c r="G701" i="1"/>
  <c r="D701" i="1"/>
  <c r="E641" i="1"/>
  <c r="G257" i="1"/>
  <c r="D257" i="1"/>
  <c r="G443" i="1"/>
  <c r="D443" i="1"/>
  <c r="E443" i="1"/>
  <c r="G615" i="1"/>
  <c r="D615" i="1"/>
  <c r="E615" i="1"/>
  <c r="G769" i="1"/>
  <c r="D769" i="1"/>
  <c r="E562" i="1"/>
  <c r="G968" i="1"/>
  <c r="D968" i="1"/>
  <c r="G766" i="1"/>
  <c r="D766" i="1"/>
  <c r="E766" i="1"/>
  <c r="G895" i="1"/>
  <c r="D895" i="1"/>
  <c r="E895" i="1"/>
  <c r="G883" i="1"/>
  <c r="D883" i="1"/>
  <c r="E643" i="1"/>
  <c r="E584" i="1"/>
  <c r="E512" i="1"/>
  <c r="G752" i="1"/>
  <c r="D752" i="1"/>
  <c r="E744" i="1"/>
  <c r="G742" i="1"/>
  <c r="D742" i="1"/>
  <c r="E368" i="1"/>
  <c r="G301" i="1"/>
  <c r="D301" i="1"/>
  <c r="E301" i="1"/>
  <c r="G279" i="1"/>
  <c r="D279" i="1"/>
  <c r="E24" i="1"/>
  <c r="G16" i="1"/>
  <c r="D16" i="1"/>
  <c r="G225" i="1"/>
  <c r="D225" i="1"/>
  <c r="E225" i="1"/>
  <c r="E221" i="1"/>
  <c r="G221" i="1"/>
  <c r="D221" i="1"/>
  <c r="E161" i="1"/>
  <c r="G161" i="1"/>
  <c r="D161" i="1"/>
  <c r="G157" i="1"/>
  <c r="D157" i="1"/>
  <c r="E157" i="1"/>
  <c r="G129" i="1"/>
  <c r="D129" i="1"/>
  <c r="E129" i="1"/>
  <c r="G800" i="1"/>
  <c r="D800" i="1"/>
  <c r="E800" i="1"/>
  <c r="G104" i="1"/>
  <c r="D104" i="1"/>
  <c r="E104" i="1"/>
  <c r="G431" i="1"/>
  <c r="D431" i="1"/>
  <c r="E285" i="1"/>
  <c r="G277" i="1"/>
  <c r="D277" i="1"/>
  <c r="E261" i="1"/>
  <c r="G367" i="1"/>
  <c r="D367" i="1"/>
  <c r="E367" i="1"/>
  <c r="G351" i="1"/>
  <c r="D351" i="1"/>
  <c r="G335" i="1"/>
  <c r="D335" i="1"/>
  <c r="G89" i="1"/>
  <c r="D89" i="1"/>
  <c r="E89" i="1"/>
  <c r="G413" i="1"/>
  <c r="D413" i="1"/>
  <c r="E413" i="1"/>
  <c r="G978" i="1"/>
  <c r="D978" i="1"/>
  <c r="G996" i="1"/>
  <c r="D996" i="1"/>
  <c r="E996" i="1"/>
  <c r="E110" i="1"/>
  <c r="G110" i="1"/>
  <c r="D110" i="1"/>
  <c r="G546" i="1"/>
  <c r="D546" i="1"/>
  <c r="E546" i="1"/>
  <c r="G482" i="1"/>
  <c r="D482" i="1"/>
  <c r="E482" i="1"/>
  <c r="G126" i="1"/>
  <c r="D126" i="1"/>
  <c r="E126" i="1"/>
  <c r="E91" i="1"/>
  <c r="G686" i="1"/>
  <c r="D686" i="1"/>
  <c r="E686" i="1"/>
  <c r="E792" i="1"/>
  <c r="G948" i="1"/>
  <c r="D948" i="1"/>
  <c r="G399" i="1"/>
  <c r="D399" i="1"/>
  <c r="E721" i="1"/>
  <c r="E399" i="1"/>
  <c r="G91" i="1"/>
  <c r="D91" i="1"/>
  <c r="G565" i="1"/>
  <c r="D565" i="1"/>
  <c r="E727" i="1"/>
  <c r="G926" i="1"/>
  <c r="D926" i="1"/>
  <c r="E926" i="1"/>
  <c r="E418" i="1"/>
  <c r="G578" i="1"/>
  <c r="D578" i="1"/>
  <c r="G858" i="1"/>
  <c r="D858" i="1"/>
  <c r="G73" i="1"/>
  <c r="D73" i="1"/>
  <c r="G659" i="1"/>
  <c r="D659" i="1"/>
  <c r="G725" i="1"/>
  <c r="D725" i="1"/>
  <c r="G727" i="1"/>
  <c r="D727" i="1"/>
  <c r="G947" i="1"/>
  <c r="D947" i="1"/>
  <c r="E679" i="1"/>
  <c r="E725" i="1"/>
  <c r="G391" i="1"/>
  <c r="D391" i="1"/>
  <c r="E991" i="1"/>
  <c r="E813" i="1"/>
  <c r="G813" i="1"/>
  <c r="D813" i="1"/>
  <c r="G469" i="1"/>
  <c r="D469" i="1"/>
  <c r="E80" i="1"/>
  <c r="G80" i="1"/>
  <c r="D80" i="1"/>
  <c r="E910" i="1"/>
  <c r="E289" i="1"/>
  <c r="G289" i="1"/>
  <c r="D289" i="1"/>
  <c r="G496" i="1"/>
  <c r="D496" i="1"/>
  <c r="E496" i="1"/>
  <c r="E286" i="1"/>
  <c r="G237" i="1"/>
  <c r="D237" i="1"/>
  <c r="G199" i="1"/>
  <c r="D199" i="1"/>
  <c r="E199" i="1"/>
  <c r="G415" i="1"/>
  <c r="D415" i="1"/>
  <c r="E2" i="1"/>
  <c r="G286" i="1"/>
  <c r="D286" i="1"/>
  <c r="G688" i="1"/>
  <c r="D688" i="1"/>
  <c r="G429" i="1"/>
  <c r="D429" i="1"/>
  <c r="E608" i="1"/>
  <c r="G77" i="1"/>
  <c r="D77" i="1"/>
  <c r="E321" i="1"/>
  <c r="G922" i="1"/>
  <c r="D922" i="1"/>
  <c r="G867" i="1"/>
  <c r="D867" i="1"/>
  <c r="E586" i="1"/>
  <c r="E762" i="1"/>
  <c r="E867" i="1"/>
  <c r="E331" i="1"/>
  <c r="G81" i="1"/>
  <c r="D81" i="1"/>
  <c r="G679" i="1"/>
  <c r="D679" i="1"/>
  <c r="G331" i="1"/>
  <c r="D331" i="1"/>
  <c r="E461" i="1"/>
  <c r="G461" i="1"/>
  <c r="D461" i="1"/>
  <c r="E379" i="1"/>
  <c r="E323" i="1"/>
  <c r="E635" i="1"/>
  <c r="G531" i="1"/>
  <c r="D531" i="1"/>
  <c r="E531" i="1"/>
  <c r="G411" i="1"/>
  <c r="D411" i="1"/>
  <c r="E634" i="1"/>
  <c r="G706" i="1"/>
  <c r="D706" i="1"/>
  <c r="G258" i="1"/>
  <c r="D258" i="1"/>
  <c r="G407" i="1"/>
  <c r="D407" i="1"/>
  <c r="E489" i="1"/>
  <c r="G211" i="1"/>
  <c r="D211" i="1"/>
  <c r="E485" i="1"/>
  <c r="G778" i="1"/>
  <c r="D778" i="1"/>
  <c r="E610" i="1"/>
  <c r="G218" i="1"/>
  <c r="D218" i="1"/>
  <c r="E218" i="1"/>
  <c r="G863" i="1"/>
  <c r="D863" i="1"/>
  <c r="E863" i="1"/>
  <c r="E837" i="1"/>
  <c r="G569" i="1"/>
  <c r="D569" i="1"/>
  <c r="G997" i="1"/>
  <c r="D997" i="1"/>
  <c r="E997" i="1"/>
  <c r="G989" i="1"/>
  <c r="D989" i="1"/>
  <c r="G965" i="1"/>
  <c r="D965" i="1"/>
  <c r="E894" i="1"/>
  <c r="G894" i="1"/>
  <c r="D894" i="1"/>
  <c r="E824" i="1"/>
  <c r="G606" i="1"/>
  <c r="D606" i="1"/>
  <c r="G601" i="1"/>
  <c r="D601" i="1"/>
  <c r="E493" i="1"/>
  <c r="G169" i="1"/>
  <c r="D169" i="1"/>
  <c r="E37" i="1"/>
  <c r="E827" i="1"/>
  <c r="E7" i="1"/>
  <c r="G7" i="1"/>
  <c r="D7" i="1"/>
  <c r="E807" i="1"/>
  <c r="G807" i="1"/>
  <c r="D807" i="1"/>
  <c r="E481" i="1"/>
  <c r="G481" i="1"/>
  <c r="D481" i="1"/>
  <c r="E808" i="1"/>
  <c r="E875" i="1"/>
  <c r="G875" i="1"/>
  <c r="D875" i="1"/>
  <c r="G59" i="1"/>
  <c r="D59" i="1"/>
  <c r="E59" i="1"/>
  <c r="G543" i="1"/>
  <c r="D543" i="1"/>
  <c r="G263" i="1"/>
  <c r="D263" i="1"/>
  <c r="E263" i="1"/>
  <c r="G655" i="1"/>
  <c r="D655" i="1"/>
  <c r="E655" i="1"/>
  <c r="G573" i="1"/>
  <c r="D573" i="1"/>
  <c r="E573" i="1"/>
  <c r="G144" i="1"/>
  <c r="D144" i="1"/>
  <c r="E144" i="1"/>
  <c r="E112" i="1"/>
  <c r="G208" i="1"/>
  <c r="D208" i="1"/>
  <c r="E208" i="1"/>
  <c r="G222" i="1"/>
  <c r="D222" i="1"/>
  <c r="E475" i="1"/>
  <c r="G475" i="1"/>
  <c r="D475" i="1"/>
  <c r="G395" i="1"/>
  <c r="D395" i="1"/>
  <c r="G468" i="1"/>
  <c r="D468" i="1"/>
  <c r="E45" i="1"/>
  <c r="G159" i="1"/>
  <c r="D159" i="1"/>
  <c r="E85" i="1"/>
  <c r="G85" i="1"/>
  <c r="D85" i="1"/>
  <c r="E275" i="1"/>
  <c r="G275" i="1"/>
  <c r="D275" i="1"/>
  <c r="G227" i="1"/>
  <c r="D227" i="1"/>
  <c r="E227" i="1"/>
  <c r="G115" i="1"/>
  <c r="D115" i="1"/>
  <c r="E115" i="1"/>
  <c r="E19" i="1"/>
  <c r="E290" i="1"/>
  <c r="G290" i="1"/>
  <c r="D290" i="1"/>
  <c r="E730" i="1"/>
  <c r="G64" i="1"/>
  <c r="D64" i="1"/>
  <c r="E947" i="1"/>
  <c r="E776" i="1"/>
  <c r="G776" i="1"/>
  <c r="D776" i="1"/>
  <c r="E629" i="1"/>
  <c r="G629" i="1"/>
  <c r="D629" i="1"/>
  <c r="E421" i="1"/>
  <c r="E232" i="1"/>
  <c r="G232" i="1"/>
  <c r="D232" i="1"/>
  <c r="E168" i="1"/>
  <c r="G168" i="1"/>
  <c r="D168" i="1"/>
  <c r="E453" i="1"/>
  <c r="E230" i="1"/>
  <c r="E283" i="1"/>
  <c r="G283" i="1"/>
  <c r="D283" i="1"/>
  <c r="G235" i="1"/>
  <c r="D235" i="1"/>
  <c r="G661" i="1"/>
  <c r="D661" i="1"/>
  <c r="E57" i="1"/>
  <c r="E17" i="1"/>
  <c r="E215" i="1"/>
  <c r="G285" i="1"/>
  <c r="D285" i="1"/>
  <c r="G152" i="1"/>
  <c r="D152" i="1"/>
  <c r="E120" i="1"/>
  <c r="G882" i="1"/>
  <c r="D882" i="1"/>
  <c r="E843" i="1"/>
  <c r="G843" i="1"/>
  <c r="D843" i="1"/>
  <c r="G691" i="1"/>
  <c r="D691" i="1"/>
  <c r="E691" i="1"/>
  <c r="E281" i="1"/>
  <c r="E973" i="1"/>
  <c r="G957" i="1"/>
  <c r="D957" i="1"/>
  <c r="E957" i="1"/>
  <c r="G945" i="1"/>
  <c r="D945" i="1"/>
  <c r="E945" i="1"/>
  <c r="G141" i="1"/>
  <c r="D141" i="1"/>
  <c r="E338" i="1"/>
  <c r="G105" i="1"/>
  <c r="D105" i="1"/>
  <c r="E105" i="1"/>
  <c r="E141" i="1"/>
  <c r="G723" i="1"/>
  <c r="D723" i="1"/>
  <c r="E723" i="1"/>
  <c r="E258" i="1"/>
  <c r="G977" i="1"/>
  <c r="D977" i="1"/>
  <c r="E951" i="1"/>
  <c r="E897" i="1"/>
  <c r="E885" i="1"/>
  <c r="E879" i="1"/>
  <c r="E865" i="1"/>
  <c r="E855" i="1"/>
  <c r="G55" i="1"/>
  <c r="D55" i="1"/>
  <c r="G518" i="1"/>
  <c r="D518" i="1"/>
  <c r="E518" i="1"/>
  <c r="G575" i="1"/>
  <c r="D575" i="1"/>
  <c r="G392" i="1"/>
  <c r="D392" i="1"/>
  <c r="E392" i="1"/>
  <c r="G384" i="1"/>
  <c r="D384" i="1"/>
  <c r="E171" i="1"/>
  <c r="G171" i="1"/>
  <c r="D171" i="1"/>
  <c r="G941" i="1"/>
  <c r="D941" i="1"/>
  <c r="G625" i="1"/>
  <c r="D625" i="1"/>
  <c r="G361" i="1"/>
  <c r="D361" i="1"/>
  <c r="G345" i="1"/>
  <c r="D345" i="1"/>
  <c r="E345" i="1"/>
  <c r="E337" i="1"/>
  <c r="E595" i="1"/>
  <c r="G533" i="1"/>
  <c r="D533" i="1"/>
  <c r="E533" i="1"/>
  <c r="G864" i="1"/>
  <c r="D864" i="1"/>
  <c r="G510" i="1"/>
  <c r="D510" i="1"/>
  <c r="G529" i="1"/>
  <c r="D529" i="1"/>
  <c r="E477" i="1"/>
  <c r="G477" i="1"/>
  <c r="D477" i="1"/>
  <c r="G354" i="1"/>
  <c r="D354" i="1"/>
  <c r="E354" i="1"/>
  <c r="E95" i="1"/>
  <c r="G375" i="1"/>
  <c r="D375" i="1"/>
  <c r="E433" i="1"/>
  <c r="G808" i="1"/>
  <c r="D808" i="1"/>
  <c r="E556" i="1"/>
  <c r="E542" i="1"/>
  <c r="E519" i="1"/>
  <c r="E521" i="1"/>
  <c r="E777" i="1"/>
  <c r="E907" i="1"/>
  <c r="G731" i="1"/>
  <c r="D731" i="1"/>
  <c r="E351" i="1"/>
  <c r="E335" i="1"/>
  <c r="E754" i="1"/>
  <c r="E395" i="1"/>
  <c r="G163" i="1"/>
  <c r="D163" i="1"/>
  <c r="E163" i="1"/>
  <c r="E387" i="1"/>
  <c r="E431" i="1"/>
  <c r="G32" i="1"/>
  <c r="D32" i="1"/>
  <c r="G234" i="1"/>
  <c r="D234" i="1"/>
  <c r="E986" i="1"/>
  <c r="E203" i="1"/>
  <c r="G203" i="1"/>
  <c r="D203" i="1"/>
  <c r="G674" i="1"/>
  <c r="D674" i="1"/>
  <c r="N77" i="1"/>
  <c r="M77" i="1"/>
  <c r="P77" i="1"/>
  <c r="M85" i="1"/>
  <c r="O85" i="1"/>
  <c r="M125" i="1"/>
  <c r="O125" i="1"/>
  <c r="X125" i="1" s="1"/>
  <c r="S125" i="1" s="1"/>
  <c r="P125" i="1"/>
  <c r="N125" i="1"/>
  <c r="W125" i="1" s="1"/>
  <c r="R125" i="1" s="1"/>
  <c r="N325" i="1"/>
  <c r="W325" i="1" s="1"/>
  <c r="R325" i="1" s="1"/>
  <c r="O325" i="1"/>
  <c r="M333" i="1"/>
  <c r="N333" i="1"/>
  <c r="O333" i="1"/>
  <c r="P333" i="1"/>
  <c r="M341" i="1"/>
  <c r="N341" i="1"/>
  <c r="W341" i="1" s="1"/>
  <c r="R341" i="1" s="1"/>
  <c r="P341" i="1"/>
  <c r="Y341" i="1" s="1"/>
  <c r="T341" i="1" s="1"/>
  <c r="O341" i="1"/>
  <c r="O349" i="1"/>
  <c r="P349" i="1"/>
  <c r="Y349" i="1" s="1"/>
  <c r="T349" i="1" s="1"/>
  <c r="M349" i="1"/>
  <c r="V349" i="1" s="1"/>
  <c r="Q349" i="1" s="1"/>
  <c r="M357" i="1"/>
  <c r="V357" i="1" s="1"/>
  <c r="Q357" i="1" s="1"/>
  <c r="U357" i="1" s="1"/>
  <c r="O357" i="1"/>
  <c r="N357" i="1"/>
  <c r="N365" i="1"/>
  <c r="O365" i="1"/>
  <c r="P365" i="1"/>
  <c r="M381" i="1"/>
  <c r="V381" i="1" s="1"/>
  <c r="Q381" i="1" s="1"/>
  <c r="N381" i="1"/>
  <c r="W381" i="1" s="1"/>
  <c r="R381" i="1" s="1"/>
  <c r="O381" i="1"/>
  <c r="X381" i="1" s="1"/>
  <c r="S381" i="1" s="1"/>
  <c r="M397" i="1"/>
  <c r="V397" i="1" s="1"/>
  <c r="Q397" i="1" s="1"/>
  <c r="N397" i="1"/>
  <c r="W397" i="1" s="1"/>
  <c r="R397" i="1" s="1"/>
  <c r="O397" i="1"/>
  <c r="X397" i="1" s="1"/>
  <c r="S397" i="1" s="1"/>
  <c r="M421" i="1"/>
  <c r="V421" i="1" s="1"/>
  <c r="Q421" i="1" s="1"/>
  <c r="O421" i="1"/>
  <c r="P421" i="1"/>
  <c r="N501" i="1"/>
  <c r="O501" i="1"/>
  <c r="P501" i="1"/>
  <c r="N525" i="1"/>
  <c r="O525" i="1"/>
  <c r="P525" i="1"/>
  <c r="P573" i="1"/>
  <c r="Y573" i="1" s="1"/>
  <c r="T573" i="1" s="1"/>
  <c r="M573" i="1"/>
  <c r="V573" i="1" s="1"/>
  <c r="Q573" i="1" s="1"/>
  <c r="O573" i="1"/>
  <c r="X573" i="1" s="1"/>
  <c r="S573" i="1" s="1"/>
  <c r="M797" i="1"/>
  <c r="V797" i="1" s="1"/>
  <c r="Q797" i="1" s="1"/>
  <c r="N797" i="1"/>
  <c r="O797" i="1"/>
  <c r="P821" i="1"/>
  <c r="M821" i="1"/>
  <c r="N821" i="1"/>
  <c r="O821" i="1"/>
  <c r="P837" i="1"/>
  <c r="M837" i="1"/>
  <c r="V837" i="1" s="1"/>
  <c r="Q837" i="1" s="1"/>
  <c r="N837" i="1"/>
  <c r="W837" i="1" s="1"/>
  <c r="R837" i="1" s="1"/>
  <c r="O837" i="1"/>
  <c r="N957" i="1"/>
  <c r="W957" i="1" s="1"/>
  <c r="R957" i="1" s="1"/>
  <c r="O957" i="1"/>
  <c r="X957" i="1" s="1"/>
  <c r="S957" i="1" s="1"/>
  <c r="P957" i="1"/>
  <c r="M989" i="1"/>
  <c r="N989" i="1"/>
  <c r="N421" i="1"/>
  <c r="P413" i="1"/>
  <c r="M637" i="1"/>
  <c r="V637" i="1" s="1"/>
  <c r="Q637" i="1" s="1"/>
  <c r="N309" i="1"/>
  <c r="N285" i="1"/>
  <c r="W285" i="1" s="1"/>
  <c r="R285" i="1" s="1"/>
  <c r="M581" i="1"/>
  <c r="V581" i="1" s="1"/>
  <c r="Q581" i="1" s="1"/>
  <c r="P381" i="1"/>
  <c r="Y381" i="1" s="1"/>
  <c r="T381" i="1" s="1"/>
  <c r="U381" i="1" s="1"/>
  <c r="P373" i="1"/>
  <c r="M365" i="1"/>
  <c r="V365" i="1" s="1"/>
  <c r="Q365" i="1" s="1"/>
  <c r="P357" i="1"/>
  <c r="P213" i="1"/>
  <c r="N653" i="1"/>
  <c r="O845" i="1"/>
  <c r="O598" i="1"/>
  <c r="M598" i="1"/>
  <c r="V598" i="1" s="1"/>
  <c r="Q598" i="1" s="1"/>
  <c r="N598" i="1"/>
  <c r="P598" i="1"/>
  <c r="N718" i="1"/>
  <c r="W718" i="1" s="1"/>
  <c r="R718" i="1" s="1"/>
  <c r="M718" i="1"/>
  <c r="V718" i="1" s="1"/>
  <c r="Q718" i="1" s="1"/>
  <c r="O718" i="1"/>
  <c r="X718" i="1" s="1"/>
  <c r="S718" i="1" s="1"/>
  <c r="P718" i="1"/>
  <c r="Y718" i="1" s="1"/>
  <c r="T718" i="1" s="1"/>
  <c r="M726" i="1"/>
  <c r="N726" i="1"/>
  <c r="O726" i="1"/>
  <c r="M750" i="1"/>
  <c r="N750" i="1"/>
  <c r="O750" i="1"/>
  <c r="P750" i="1"/>
  <c r="M830" i="1"/>
  <c r="V830" i="1" s="1"/>
  <c r="Q830" i="1" s="1"/>
  <c r="N830" i="1"/>
  <c r="W830" i="1" s="1"/>
  <c r="R830" i="1" s="1"/>
  <c r="O830" i="1"/>
  <c r="X830" i="1" s="1"/>
  <c r="S830" i="1" s="1"/>
  <c r="P830" i="1"/>
  <c r="Y830" i="1" s="1"/>
  <c r="T830" i="1" s="1"/>
  <c r="O846" i="1"/>
  <c r="X846" i="1" s="1"/>
  <c r="S846" i="1" s="1"/>
  <c r="P846" i="1"/>
  <c r="O854" i="1"/>
  <c r="P854" i="1"/>
  <c r="M878" i="1"/>
  <c r="N878" i="1"/>
  <c r="M934" i="1"/>
  <c r="V934" i="1" s="1"/>
  <c r="Q934" i="1" s="1"/>
  <c r="N934" i="1"/>
  <c r="O934" i="1"/>
  <c r="X934" i="1" s="1"/>
  <c r="S934" i="1" s="1"/>
  <c r="P934" i="1"/>
  <c r="O990" i="1"/>
  <c r="X990" i="1" s="1"/>
  <c r="S990" i="1" s="1"/>
  <c r="P990" i="1"/>
  <c r="Y990" i="1" s="1"/>
  <c r="T990" i="1" s="1"/>
  <c r="O413" i="1"/>
  <c r="X413" i="1" s="1"/>
  <c r="S413" i="1" s="1"/>
  <c r="N734" i="1"/>
  <c r="M318" i="1"/>
  <c r="M477" i="1"/>
  <c r="O630" i="1"/>
  <c r="M549" i="1"/>
  <c r="O534" i="1"/>
  <c r="P813" i="1"/>
  <c r="P637" i="1"/>
  <c r="Y637" i="1" s="1"/>
  <c r="T637" i="1" s="1"/>
  <c r="P469" i="1"/>
  <c r="Y469" i="1" s="1"/>
  <c r="T469" i="1" s="1"/>
  <c r="M453" i="1"/>
  <c r="V453" i="1" s="1"/>
  <c r="Q453" i="1" s="1"/>
  <c r="N237" i="1"/>
  <c r="P926" i="1"/>
  <c r="M309" i="1"/>
  <c r="N253" i="1"/>
  <c r="P101" i="1"/>
  <c r="O558" i="1"/>
  <c r="O950" i="1"/>
  <c r="N894" i="1"/>
  <c r="P797" i="1"/>
  <c r="P789" i="1"/>
  <c r="N717" i="1"/>
  <c r="W717" i="1" s="1"/>
  <c r="R717" i="1" s="1"/>
  <c r="N702" i="1"/>
  <c r="W702" i="1" s="1"/>
  <c r="R702" i="1" s="1"/>
  <c r="O654" i="1"/>
  <c r="X654" i="1" s="1"/>
  <c r="S654" i="1" s="1"/>
  <c r="O373" i="1"/>
  <c r="X373" i="1" s="1"/>
  <c r="S373" i="1" s="1"/>
  <c r="O213" i="1"/>
  <c r="N413" i="1"/>
  <c r="P117" i="1"/>
  <c r="O117" i="1"/>
  <c r="M117" i="1"/>
  <c r="N117" i="1"/>
  <c r="M133" i="1"/>
  <c r="N133" i="1"/>
  <c r="W133" i="1" s="1"/>
  <c r="R133" i="1" s="1"/>
  <c r="P133" i="1"/>
  <c r="N149" i="1"/>
  <c r="W149" i="1" s="1"/>
  <c r="R149" i="1" s="1"/>
  <c r="O149" i="1"/>
  <c r="X149" i="1" s="1"/>
  <c r="S149" i="1" s="1"/>
  <c r="P149" i="1"/>
  <c r="Y149" i="1" s="1"/>
  <c r="T149" i="1" s="1"/>
  <c r="M149" i="1"/>
  <c r="M157" i="1"/>
  <c r="P157" i="1"/>
  <c r="N157" i="1"/>
  <c r="O157" i="1"/>
  <c r="P165" i="1"/>
  <c r="N165" i="1"/>
  <c r="M165" i="1"/>
  <c r="V165" i="1" s="1"/>
  <c r="Q165" i="1" s="1"/>
  <c r="O165" i="1"/>
  <c r="M181" i="1"/>
  <c r="V181" i="1" s="1"/>
  <c r="Q181" i="1" s="1"/>
  <c r="O181" i="1"/>
  <c r="X181" i="1" s="1"/>
  <c r="S181" i="1" s="1"/>
  <c r="N189" i="1"/>
  <c r="W189" i="1" s="1"/>
  <c r="R189" i="1" s="1"/>
  <c r="O189" i="1"/>
  <c r="P189" i="1"/>
  <c r="M197" i="1"/>
  <c r="N197" i="1"/>
  <c r="P197" i="1"/>
  <c r="M205" i="1"/>
  <c r="N205" i="1"/>
  <c r="O205" i="1"/>
  <c r="P205" i="1"/>
  <c r="Y205" i="1" s="1"/>
  <c r="T205" i="1" s="1"/>
  <c r="M229" i="1"/>
  <c r="V229" i="1" s="1"/>
  <c r="Q229" i="1" s="1"/>
  <c r="N229" i="1"/>
  <c r="P229" i="1"/>
  <c r="O229" i="1"/>
  <c r="N589" i="1"/>
  <c r="P589" i="1"/>
  <c r="M589" i="1"/>
  <c r="N597" i="1"/>
  <c r="P597" i="1"/>
  <c r="Y597" i="1" s="1"/>
  <c r="T597" i="1" s="1"/>
  <c r="O597" i="1"/>
  <c r="N605" i="1"/>
  <c r="P605" i="1"/>
  <c r="M605" i="1"/>
  <c r="V605" i="1" s="1"/>
  <c r="Q605" i="1" s="1"/>
  <c r="O605" i="1"/>
  <c r="N613" i="1"/>
  <c r="W613" i="1" s="1"/>
  <c r="R613" i="1" s="1"/>
  <c r="M613" i="1"/>
  <c r="O613" i="1"/>
  <c r="P613" i="1"/>
  <c r="N621" i="1"/>
  <c r="P621" i="1"/>
  <c r="O661" i="1"/>
  <c r="X661" i="1" s="1"/>
  <c r="S661" i="1" s="1"/>
  <c r="P661" i="1"/>
  <c r="M677" i="1"/>
  <c r="N677" i="1"/>
  <c r="W677" i="1" s="1"/>
  <c r="R677" i="1" s="1"/>
  <c r="O677" i="1"/>
  <c r="X677" i="1" s="1"/>
  <c r="S677" i="1" s="1"/>
  <c r="P677" i="1"/>
  <c r="N701" i="1"/>
  <c r="W701" i="1" s="1"/>
  <c r="R701" i="1" s="1"/>
  <c r="O701" i="1"/>
  <c r="P701" i="1"/>
  <c r="M805" i="1"/>
  <c r="N805" i="1"/>
  <c r="O805" i="1"/>
  <c r="P805" i="1"/>
  <c r="M869" i="1"/>
  <c r="V869" i="1" s="1"/>
  <c r="Q869" i="1" s="1"/>
  <c r="N869" i="1"/>
  <c r="W869" i="1" s="1"/>
  <c r="R869" i="1" s="1"/>
  <c r="O869" i="1"/>
  <c r="X869" i="1" s="1"/>
  <c r="S869" i="1" s="1"/>
  <c r="P869" i="1"/>
  <c r="Y869" i="1" s="1"/>
  <c r="T869" i="1" s="1"/>
  <c r="O877" i="1"/>
  <c r="P877" i="1"/>
  <c r="M893" i="1"/>
  <c r="N893" i="1"/>
  <c r="O893" i="1"/>
  <c r="O917" i="1"/>
  <c r="P917" i="1"/>
  <c r="M949" i="1"/>
  <c r="N949" i="1"/>
  <c r="W949" i="1" s="1"/>
  <c r="R949" i="1" s="1"/>
  <c r="O949" i="1"/>
  <c r="P949" i="1"/>
  <c r="Y949" i="1" s="1"/>
  <c r="T949" i="1" s="1"/>
  <c r="O981" i="1"/>
  <c r="X981" i="1" s="1"/>
  <c r="S981" i="1" s="1"/>
  <c r="P981" i="1"/>
  <c r="Y981" i="1" s="1"/>
  <c r="T981" i="1" s="1"/>
  <c r="N573" i="1"/>
  <c r="M325" i="1"/>
  <c r="N469" i="1"/>
  <c r="P253" i="1"/>
  <c r="M733" i="1"/>
  <c r="O109" i="1"/>
  <c r="O494" i="1"/>
  <c r="N494" i="1"/>
  <c r="G550" i="1"/>
  <c r="D550" i="1"/>
  <c r="M550" i="1"/>
  <c r="V550" i="1" s="1"/>
  <c r="Q550" i="1" s="1"/>
  <c r="N550" i="1"/>
  <c r="W550" i="1" s="1"/>
  <c r="R550" i="1" s="1"/>
  <c r="O550" i="1"/>
  <c r="P550" i="1"/>
  <c r="M574" i="1"/>
  <c r="N574" i="1"/>
  <c r="P574" i="1"/>
  <c r="O606" i="1"/>
  <c r="N606" i="1"/>
  <c r="P606" i="1"/>
  <c r="Y606" i="1" s="1"/>
  <c r="T606" i="1" s="1"/>
  <c r="M606" i="1"/>
  <c r="M646" i="1"/>
  <c r="V646" i="1" s="1"/>
  <c r="Q646" i="1" s="1"/>
  <c r="N646" i="1"/>
  <c r="P646" i="1"/>
  <c r="O862" i="1"/>
  <c r="X862" i="1" s="1"/>
  <c r="S862" i="1" s="1"/>
  <c r="P862" i="1"/>
  <c r="O942" i="1"/>
  <c r="P942" i="1"/>
  <c r="O966" i="1"/>
  <c r="P966" i="1"/>
  <c r="M998" i="1"/>
  <c r="V998" i="1" s="1"/>
  <c r="N998" i="1"/>
  <c r="O766" i="1"/>
  <c r="P669" i="1"/>
  <c r="M565" i="1"/>
  <c r="V565" i="1" s="1"/>
  <c r="Q565" i="1" s="1"/>
  <c r="O734" i="1"/>
  <c r="N733" i="1"/>
  <c r="W733" i="1" s="1"/>
  <c r="R733" i="1" s="1"/>
  <c r="P645" i="1"/>
  <c r="O469" i="1"/>
  <c r="M237" i="1"/>
  <c r="O926" i="1"/>
  <c r="N317" i="1"/>
  <c r="O261" i="1"/>
  <c r="N101" i="1"/>
  <c r="O101" i="1"/>
  <c r="O77" i="1"/>
  <c r="X77" i="1" s="1"/>
  <c r="S77" i="1" s="1"/>
  <c r="M558" i="1"/>
  <c r="V558" i="1" s="1"/>
  <c r="Q558" i="1" s="1"/>
  <c r="P494" i="1"/>
  <c r="Y494" i="1" s="1"/>
  <c r="T494" i="1" s="1"/>
  <c r="P998" i="1"/>
  <c r="Y998" i="1" s="1"/>
  <c r="T998" i="1" s="1"/>
  <c r="N990" i="1"/>
  <c r="N950" i="1"/>
  <c r="N942" i="1"/>
  <c r="M894" i="1"/>
  <c r="N846" i="1"/>
  <c r="O838" i="1"/>
  <c r="P829" i="1"/>
  <c r="O789" i="1"/>
  <c r="M717" i="1"/>
  <c r="V717" i="1" s="1"/>
  <c r="Q717" i="1" s="1"/>
  <c r="P709" i="1"/>
  <c r="Y709" i="1" s="1"/>
  <c r="T709" i="1" s="1"/>
  <c r="M701" i="1"/>
  <c r="V701" i="1" s="1"/>
  <c r="Q701" i="1" s="1"/>
  <c r="O621" i="1"/>
  <c r="X621" i="1" s="1"/>
  <c r="S621" i="1" s="1"/>
  <c r="M526" i="1"/>
  <c r="P397" i="1"/>
  <c r="N373" i="1"/>
  <c r="N213" i="1"/>
  <c r="O133" i="1"/>
  <c r="N221" i="1"/>
  <c r="W221" i="1" s="1"/>
  <c r="R221" i="1" s="1"/>
  <c r="O221" i="1"/>
  <c r="P221" i="1"/>
  <c r="M509" i="1"/>
  <c r="N509" i="1"/>
  <c r="W509" i="1" s="1"/>
  <c r="R509" i="1" s="1"/>
  <c r="O509" i="1"/>
  <c r="X509" i="1" s="1"/>
  <c r="S509" i="1" s="1"/>
  <c r="O533" i="1"/>
  <c r="X533" i="1" s="1"/>
  <c r="S533" i="1" s="1"/>
  <c r="P533" i="1"/>
  <c r="P557" i="1"/>
  <c r="M557" i="1"/>
  <c r="N557" i="1"/>
  <c r="M725" i="1"/>
  <c r="P725" i="1"/>
  <c r="Y725" i="1" s="1"/>
  <c r="T725" i="1" s="1"/>
  <c r="M901" i="1"/>
  <c r="N901" i="1"/>
  <c r="O901" i="1"/>
  <c r="X901" i="1" s="1"/>
  <c r="S901" i="1" s="1"/>
  <c r="M925" i="1"/>
  <c r="V925" i="1" s="1"/>
  <c r="Q925" i="1" s="1"/>
  <c r="N925" i="1"/>
  <c r="W925" i="1" s="1"/>
  <c r="R925" i="1" s="1"/>
  <c r="O925" i="1"/>
  <c r="X925" i="1" s="1"/>
  <c r="S925" i="1" s="1"/>
  <c r="P925" i="1"/>
  <c r="M965" i="1"/>
  <c r="N965" i="1"/>
  <c r="O997" i="1"/>
  <c r="P997" i="1"/>
  <c r="N549" i="1"/>
  <c r="O477" i="1"/>
  <c r="O717" i="1"/>
  <c r="M693" i="1"/>
  <c r="N486" i="1"/>
  <c r="M486" i="1"/>
  <c r="V486" i="1" s="1"/>
  <c r="Q486" i="1" s="1"/>
  <c r="O486" i="1"/>
  <c r="X486" i="1" s="1"/>
  <c r="S486" i="1" s="1"/>
  <c r="P486" i="1"/>
  <c r="M510" i="1"/>
  <c r="N510" i="1"/>
  <c r="O510" i="1"/>
  <c r="O518" i="1"/>
  <c r="M518" i="1"/>
  <c r="P638" i="1"/>
  <c r="N638" i="1"/>
  <c r="W638" i="1" s="1"/>
  <c r="R638" i="1" s="1"/>
  <c r="M638" i="1"/>
  <c r="V638" i="1" s="1"/>
  <c r="Q638" i="1" s="1"/>
  <c r="M662" i="1"/>
  <c r="V662" i="1" s="1"/>
  <c r="Q662" i="1" s="1"/>
  <c r="O662" i="1"/>
  <c r="X662" i="1" s="1"/>
  <c r="S662" i="1" s="1"/>
  <c r="N662" i="1"/>
  <c r="P662" i="1"/>
  <c r="M670" i="1"/>
  <c r="N670" i="1"/>
  <c r="O670" i="1"/>
  <c r="P670" i="1"/>
  <c r="P686" i="1"/>
  <c r="N686" i="1"/>
  <c r="O686" i="1"/>
  <c r="M694" i="1"/>
  <c r="V694" i="1" s="1"/>
  <c r="Q694" i="1" s="1"/>
  <c r="N694" i="1"/>
  <c r="W694" i="1" s="1"/>
  <c r="R694" i="1" s="1"/>
  <c r="O694" i="1"/>
  <c r="X694" i="1" s="1"/>
  <c r="S694" i="1" s="1"/>
  <c r="N814" i="1"/>
  <c r="O814" i="1"/>
  <c r="P814" i="1"/>
  <c r="M982" i="1"/>
  <c r="N982" i="1"/>
  <c r="P549" i="1"/>
  <c r="O637" i="1"/>
  <c r="N614" i="1"/>
  <c r="O853" i="1"/>
  <c r="X853" i="1" s="1"/>
  <c r="S853" i="1" s="1"/>
  <c r="M813" i="1"/>
  <c r="V813" i="1" s="1"/>
  <c r="Q813" i="1" s="1"/>
  <c r="O614" i="1"/>
  <c r="O237" i="1"/>
  <c r="X237" i="1" s="1"/>
  <c r="S237" i="1" s="1"/>
  <c r="N918" i="1"/>
  <c r="P902" i="1"/>
  <c r="P317" i="1"/>
  <c r="N261" i="1"/>
  <c r="N590" i="1"/>
  <c r="P542" i="1"/>
  <c r="O998" i="1"/>
  <c r="M990" i="1"/>
  <c r="O982" i="1"/>
  <c r="X982" i="1" s="1"/>
  <c r="S982" i="1" s="1"/>
  <c r="M942" i="1"/>
  <c r="P893" i="1"/>
  <c r="Y893" i="1" s="1"/>
  <c r="T893" i="1" s="1"/>
  <c r="P885" i="1"/>
  <c r="Y885" i="1" s="1"/>
  <c r="T885" i="1" s="1"/>
  <c r="P878" i="1"/>
  <c r="Y878" i="1" s="1"/>
  <c r="T878" i="1" s="1"/>
  <c r="M846" i="1"/>
  <c r="N838" i="1"/>
  <c r="N829" i="1"/>
  <c r="P822" i="1"/>
  <c r="P806" i="1"/>
  <c r="N789" i="1"/>
  <c r="P734" i="1"/>
  <c r="P726" i="1"/>
  <c r="Y726" i="1" s="1"/>
  <c r="T726" i="1" s="1"/>
  <c r="P678" i="1"/>
  <c r="Y678" i="1" s="1"/>
  <c r="T678" i="1" s="1"/>
  <c r="M621" i="1"/>
  <c r="V621" i="1" s="1"/>
  <c r="Q621" i="1" s="1"/>
  <c r="M533" i="1"/>
  <c r="V533" i="1" s="1"/>
  <c r="Q533" i="1" s="1"/>
  <c r="M525" i="1"/>
  <c r="V525" i="1" s="1"/>
  <c r="Q525" i="1" s="1"/>
  <c r="M221" i="1"/>
  <c r="M189" i="1"/>
  <c r="P181" i="1"/>
  <c r="O173" i="1"/>
  <c r="P173" i="1"/>
  <c r="N173" i="1"/>
  <c r="O277" i="1"/>
  <c r="P277" i="1"/>
  <c r="Y277" i="1" s="1"/>
  <c r="T277" i="1" s="1"/>
  <c r="M285" i="1"/>
  <c r="V285" i="1" s="1"/>
  <c r="Q285" i="1" s="1"/>
  <c r="O285" i="1"/>
  <c r="X285" i="1" s="1"/>
  <c r="S285" i="1" s="1"/>
  <c r="N293" i="1"/>
  <c r="W293" i="1" s="1"/>
  <c r="R293" i="1" s="1"/>
  <c r="P293" i="1"/>
  <c r="Y293" i="1" s="1"/>
  <c r="T293" i="1" s="1"/>
  <c r="N389" i="1"/>
  <c r="O389" i="1"/>
  <c r="P389" i="1"/>
  <c r="M389" i="1"/>
  <c r="M405" i="1"/>
  <c r="N405" i="1"/>
  <c r="N429" i="1"/>
  <c r="O429" i="1"/>
  <c r="X429" i="1" s="1"/>
  <c r="S429" i="1" s="1"/>
  <c r="N445" i="1"/>
  <c r="O445" i="1"/>
  <c r="X445" i="1" s="1"/>
  <c r="S445" i="1" s="1"/>
  <c r="P445" i="1"/>
  <c r="Y445" i="1" s="1"/>
  <c r="T445" i="1" s="1"/>
  <c r="M445" i="1"/>
  <c r="V445" i="1" s="1"/>
  <c r="Q445" i="1" s="1"/>
  <c r="M493" i="1"/>
  <c r="N493" i="1"/>
  <c r="O493" i="1"/>
  <c r="N517" i="1"/>
  <c r="O517" i="1"/>
  <c r="P517" i="1"/>
  <c r="M517" i="1"/>
  <c r="V517" i="1" s="1"/>
  <c r="Q517" i="1" s="1"/>
  <c r="M541" i="1"/>
  <c r="N541" i="1"/>
  <c r="M709" i="1"/>
  <c r="V709" i="1" s="1"/>
  <c r="Q709" i="1" s="1"/>
  <c r="N709" i="1"/>
  <c r="W709" i="1" s="1"/>
  <c r="R709" i="1" s="1"/>
  <c r="N741" i="1"/>
  <c r="O741" i="1"/>
  <c r="P741" i="1"/>
  <c r="M757" i="1"/>
  <c r="N757" i="1"/>
  <c r="O757" i="1"/>
  <c r="P757" i="1"/>
  <c r="Y757" i="1" s="1"/>
  <c r="T757" i="1" s="1"/>
  <c r="O765" i="1"/>
  <c r="P765" i="1"/>
  <c r="N773" i="1"/>
  <c r="O773" i="1"/>
  <c r="P773" i="1"/>
  <c r="Y773" i="1" s="1"/>
  <c r="T773" i="1" s="1"/>
  <c r="M941" i="1"/>
  <c r="V941" i="1" s="1"/>
  <c r="Q941" i="1" s="1"/>
  <c r="N941" i="1"/>
  <c r="M973" i="1"/>
  <c r="N973" i="1"/>
  <c r="O973" i="1"/>
  <c r="P973" i="1"/>
  <c r="M853" i="1"/>
  <c r="V853" i="1" s="1"/>
  <c r="Q853" i="1" s="1"/>
  <c r="P965" i="1"/>
  <c r="M957" i="1"/>
  <c r="V957" i="1" s="1"/>
  <c r="Q957" i="1" s="1"/>
  <c r="N909" i="1"/>
  <c r="M861" i="1"/>
  <c r="V861" i="1" s="1"/>
  <c r="Q861" i="1" s="1"/>
  <c r="M741" i="1"/>
  <c r="V741" i="1" s="1"/>
  <c r="Q741" i="1" s="1"/>
  <c r="P493" i="1"/>
  <c r="Y493" i="1" s="1"/>
  <c r="T493" i="1" s="1"/>
  <c r="N582" i="1"/>
  <c r="M582" i="1"/>
  <c r="M766" i="1"/>
  <c r="N766" i="1"/>
  <c r="M782" i="1"/>
  <c r="N782" i="1"/>
  <c r="W782" i="1" s="1"/>
  <c r="R782" i="1" s="1"/>
  <c r="O782" i="1"/>
  <c r="N790" i="1"/>
  <c r="W790" i="1" s="1"/>
  <c r="R790" i="1" s="1"/>
  <c r="O790" i="1"/>
  <c r="X790" i="1" s="1"/>
  <c r="S790" i="1" s="1"/>
  <c r="P790" i="1"/>
  <c r="Y790" i="1" s="1"/>
  <c r="T790" i="1" s="1"/>
  <c r="N886" i="1"/>
  <c r="O886" i="1"/>
  <c r="P886" i="1"/>
  <c r="N565" i="1"/>
  <c r="M485" i="1"/>
  <c r="O813" i="1"/>
  <c r="P437" i="1"/>
  <c r="P565" i="1"/>
  <c r="O733" i="1"/>
  <c r="O645" i="1"/>
  <c r="X645" i="1" s="1"/>
  <c r="S645" i="1" s="1"/>
  <c r="N526" i="1"/>
  <c r="W526" i="1" s="1"/>
  <c r="R526" i="1" s="1"/>
  <c r="P461" i="1"/>
  <c r="Y461" i="1" s="1"/>
  <c r="T461" i="1" s="1"/>
  <c r="N926" i="1"/>
  <c r="W926" i="1" s="1"/>
  <c r="R926" i="1" s="1"/>
  <c r="M293" i="1"/>
  <c r="V293" i="1" s="1"/>
  <c r="Q293" i="1" s="1"/>
  <c r="N661" i="1"/>
  <c r="M150" i="1"/>
  <c r="O485" i="1"/>
  <c r="O542" i="1"/>
  <c r="O461" i="1"/>
  <c r="M918" i="1"/>
  <c r="N902" i="1"/>
  <c r="O293" i="1"/>
  <c r="M269" i="1"/>
  <c r="P653" i="1"/>
  <c r="Y653" i="1" s="1"/>
  <c r="T653" i="1" s="1"/>
  <c r="U653" i="1" s="1"/>
  <c r="P85" i="1"/>
  <c r="Y85" i="1" s="1"/>
  <c r="T85" i="1" s="1"/>
  <c r="M590" i="1"/>
  <c r="V590" i="1" s="1"/>
  <c r="Q590" i="1" s="1"/>
  <c r="P478" i="1"/>
  <c r="N997" i="1"/>
  <c r="P989" i="1"/>
  <c r="O974" i="1"/>
  <c r="P941" i="1"/>
  <c r="O885" i="1"/>
  <c r="X885" i="1" s="1"/>
  <c r="S885" i="1" s="1"/>
  <c r="O878" i="1"/>
  <c r="N854" i="1"/>
  <c r="W854" i="1" s="1"/>
  <c r="R854" i="1" s="1"/>
  <c r="P845" i="1"/>
  <c r="Y845" i="1" s="1"/>
  <c r="T845" i="1" s="1"/>
  <c r="M838" i="1"/>
  <c r="V838" i="1" s="1"/>
  <c r="Q838" i="1" s="1"/>
  <c r="M829" i="1"/>
  <c r="V829" i="1" s="1"/>
  <c r="Q829" i="1" s="1"/>
  <c r="O822" i="1"/>
  <c r="X822" i="1" s="1"/>
  <c r="S822" i="1" s="1"/>
  <c r="O781" i="1"/>
  <c r="N765" i="1"/>
  <c r="M686" i="1"/>
  <c r="O541" i="1"/>
  <c r="N181" i="1"/>
  <c r="O141" i="1"/>
  <c r="N79" i="1"/>
  <c r="P79" i="1"/>
  <c r="O79" i="1"/>
  <c r="O255" i="1"/>
  <c r="P255" i="1"/>
  <c r="Y255" i="1" s="1"/>
  <c r="T255" i="1" s="1"/>
  <c r="M263" i="1"/>
  <c r="V263" i="1" s="1"/>
  <c r="Q263" i="1" s="1"/>
  <c r="N263" i="1"/>
  <c r="O263" i="1"/>
  <c r="M271" i="1"/>
  <c r="O271" i="1"/>
  <c r="N287" i="1"/>
  <c r="O287" i="1"/>
  <c r="P287" i="1"/>
  <c r="M295" i="1"/>
  <c r="V295" i="1" s="1"/>
  <c r="Q295" i="1" s="1"/>
  <c r="O295" i="1"/>
  <c r="O303" i="1"/>
  <c r="P303" i="1"/>
  <c r="M311" i="1"/>
  <c r="V311" i="1" s="1"/>
  <c r="Q311" i="1" s="1"/>
  <c r="O311" i="1"/>
  <c r="N319" i="1"/>
  <c r="O319" i="1"/>
  <c r="P319" i="1"/>
  <c r="M327" i="1"/>
  <c r="O327" i="1"/>
  <c r="M399" i="1"/>
  <c r="N399" i="1"/>
  <c r="W399" i="1" s="1"/>
  <c r="R399" i="1" s="1"/>
  <c r="M415" i="1"/>
  <c r="V415" i="1" s="1"/>
  <c r="Q415" i="1" s="1"/>
  <c r="P415" i="1"/>
  <c r="Y415" i="1" s="1"/>
  <c r="T415" i="1" s="1"/>
  <c r="M463" i="1"/>
  <c r="V463" i="1" s="1"/>
  <c r="Q463" i="1" s="1"/>
  <c r="O463" i="1"/>
  <c r="X463" i="1" s="1"/>
  <c r="S463" i="1" s="1"/>
  <c r="N471" i="1"/>
  <c r="O471" i="1"/>
  <c r="P471" i="1"/>
  <c r="O487" i="1"/>
  <c r="P487" i="1"/>
  <c r="M535" i="1"/>
  <c r="O535" i="1"/>
  <c r="M543" i="1"/>
  <c r="V543" i="1" s="1"/>
  <c r="Q543" i="1" s="1"/>
  <c r="N543" i="1"/>
  <c r="W543" i="1" s="1"/>
  <c r="R543" i="1" s="1"/>
  <c r="P543" i="1"/>
  <c r="Y543" i="1" s="1"/>
  <c r="T543" i="1" s="1"/>
  <c r="M567" i="1"/>
  <c r="V567" i="1" s="1"/>
  <c r="Q567" i="1" s="1"/>
  <c r="N567" i="1"/>
  <c r="W567" i="1" s="1"/>
  <c r="R567" i="1" s="1"/>
  <c r="O567" i="1"/>
  <c r="M575" i="1"/>
  <c r="O575" i="1"/>
  <c r="M409" i="1"/>
  <c r="M361" i="1"/>
  <c r="O337" i="1"/>
  <c r="X337" i="1" s="1"/>
  <c r="S337" i="1" s="1"/>
  <c r="N295" i="1"/>
  <c r="N279" i="1"/>
  <c r="W279" i="1" s="1"/>
  <c r="R279" i="1" s="1"/>
  <c r="O225" i="1"/>
  <c r="P193" i="1"/>
  <c r="Y193" i="1" s="1"/>
  <c r="T193" i="1" s="1"/>
  <c r="M113" i="1"/>
  <c r="V113" i="1" s="1"/>
  <c r="Q113" i="1" s="1"/>
  <c r="O113" i="1"/>
  <c r="M121" i="1"/>
  <c r="O121" i="1"/>
  <c r="M137" i="1"/>
  <c r="N137" i="1"/>
  <c r="O137" i="1"/>
  <c r="M145" i="1"/>
  <c r="O145" i="1"/>
  <c r="X145" i="1" s="1"/>
  <c r="S145" i="1" s="1"/>
  <c r="N153" i="1"/>
  <c r="O153" i="1"/>
  <c r="P153" i="1"/>
  <c r="Y153" i="1" s="1"/>
  <c r="T153" i="1" s="1"/>
  <c r="M161" i="1"/>
  <c r="V161" i="1" s="1"/>
  <c r="Q161" i="1" s="1"/>
  <c r="O161" i="1"/>
  <c r="X161" i="1" s="1"/>
  <c r="S161" i="1" s="1"/>
  <c r="N177" i="1"/>
  <c r="O177" i="1"/>
  <c r="P177" i="1"/>
  <c r="M185" i="1"/>
  <c r="O185" i="1"/>
  <c r="M201" i="1"/>
  <c r="V201" i="1" s="1"/>
  <c r="Q201" i="1" s="1"/>
  <c r="N201" i="1"/>
  <c r="O201" i="1"/>
  <c r="M209" i="1"/>
  <c r="N209" i="1"/>
  <c r="W209" i="1" s="1"/>
  <c r="R209" i="1" s="1"/>
  <c r="O209" i="1"/>
  <c r="X209" i="1" s="1"/>
  <c r="S209" i="1" s="1"/>
  <c r="M217" i="1"/>
  <c r="V217" i="1" s="1"/>
  <c r="Q217" i="1" s="1"/>
  <c r="O217" i="1"/>
  <c r="O233" i="1"/>
  <c r="P233" i="1"/>
  <c r="N241" i="1"/>
  <c r="O241" i="1"/>
  <c r="M249" i="1"/>
  <c r="V249" i="1" s="1"/>
  <c r="Q249" i="1" s="1"/>
  <c r="N249" i="1"/>
  <c r="P249" i="1"/>
  <c r="Y249" i="1" s="1"/>
  <c r="T249" i="1" s="1"/>
  <c r="M329" i="1"/>
  <c r="N329" i="1"/>
  <c r="W329" i="1" s="1"/>
  <c r="R329" i="1" s="1"/>
  <c r="O329" i="1"/>
  <c r="M345" i="1"/>
  <c r="V345" i="1" s="1"/>
  <c r="Q345" i="1" s="1"/>
  <c r="O345" i="1"/>
  <c r="O353" i="1"/>
  <c r="P353" i="1"/>
  <c r="N369" i="1"/>
  <c r="O369" i="1"/>
  <c r="P369" i="1"/>
  <c r="M401" i="1"/>
  <c r="N401" i="1"/>
  <c r="O401" i="1"/>
  <c r="M449" i="1"/>
  <c r="V449" i="1" s="1"/>
  <c r="Q449" i="1" s="1"/>
  <c r="N449" i="1"/>
  <c r="P449" i="1"/>
  <c r="M529" i="1"/>
  <c r="N529" i="1"/>
  <c r="P529" i="1"/>
  <c r="M537" i="1"/>
  <c r="N537" i="1"/>
  <c r="O537" i="1"/>
  <c r="M553" i="1"/>
  <c r="N553" i="1"/>
  <c r="O553" i="1"/>
  <c r="M569" i="1"/>
  <c r="V569" i="1" s="1"/>
  <c r="Q569" i="1" s="1"/>
  <c r="O569" i="1"/>
  <c r="X569" i="1" s="1"/>
  <c r="S569" i="1" s="1"/>
  <c r="M577" i="1"/>
  <c r="V577" i="1" s="1"/>
  <c r="Q577" i="1" s="1"/>
  <c r="O577" i="1"/>
  <c r="N609" i="1"/>
  <c r="P609" i="1"/>
  <c r="N649" i="1"/>
  <c r="P649" i="1"/>
  <c r="O383" i="1"/>
  <c r="X383" i="1" s="1"/>
  <c r="S383" i="1" s="1"/>
  <c r="M337" i="1"/>
  <c r="V337" i="1" s="1"/>
  <c r="Q337" i="1" s="1"/>
  <c r="M225" i="1"/>
  <c r="P201" i="1"/>
  <c r="N193" i="1"/>
  <c r="W193" i="1" s="1"/>
  <c r="R193" i="1" s="1"/>
  <c r="P145" i="1"/>
  <c r="Y145" i="1" s="1"/>
  <c r="T145" i="1" s="1"/>
  <c r="N113" i="1"/>
  <c r="W113" i="1" s="1"/>
  <c r="R113" i="1" s="1"/>
  <c r="B103" i="6"/>
  <c r="B106" i="6"/>
  <c r="B104" i="6"/>
  <c r="B105" i="6"/>
  <c r="B112" i="6"/>
  <c r="H21" i="14"/>
  <c r="B107" i="6"/>
  <c r="G4" i="1"/>
  <c r="D4" i="1"/>
  <c r="G12" i="1"/>
  <c r="D12" i="1"/>
  <c r="E12" i="1"/>
  <c r="G20" i="1"/>
  <c r="D20" i="1"/>
  <c r="E20" i="1"/>
  <c r="G28" i="1"/>
  <c r="D28" i="1"/>
  <c r="E36" i="1"/>
  <c r="G36" i="1"/>
  <c r="D36" i="1"/>
  <c r="G44" i="1"/>
  <c r="D44" i="1"/>
  <c r="E44" i="1"/>
  <c r="G52" i="1"/>
  <c r="D52" i="1"/>
  <c r="E52" i="1"/>
  <c r="G60" i="1"/>
  <c r="D60" i="1"/>
  <c r="E60" i="1"/>
  <c r="E68" i="1"/>
  <c r="G68" i="1"/>
  <c r="D68" i="1"/>
  <c r="E76" i="1"/>
  <c r="G76" i="1"/>
  <c r="D76" i="1"/>
  <c r="E84" i="1"/>
  <c r="G84" i="1"/>
  <c r="D84" i="1"/>
  <c r="E92" i="1"/>
  <c r="G92" i="1"/>
  <c r="D92" i="1"/>
  <c r="E100" i="1"/>
  <c r="G100" i="1"/>
  <c r="D100" i="1"/>
  <c r="G108" i="1"/>
  <c r="D108" i="1"/>
  <c r="E108" i="1"/>
  <c r="G116" i="1"/>
  <c r="D116" i="1"/>
  <c r="E116" i="1"/>
  <c r="G124" i="1"/>
  <c r="D124" i="1"/>
  <c r="E124" i="1"/>
  <c r="G132" i="1"/>
  <c r="D132" i="1"/>
  <c r="E132" i="1"/>
  <c r="E140" i="1"/>
  <c r="G140" i="1"/>
  <c r="D140" i="1"/>
  <c r="G148" i="1"/>
  <c r="D148" i="1"/>
  <c r="E148" i="1"/>
  <c r="E156" i="1"/>
  <c r="G156" i="1"/>
  <c r="D156" i="1"/>
  <c r="G164" i="1"/>
  <c r="D164" i="1"/>
  <c r="E164" i="1"/>
  <c r="E172" i="1"/>
  <c r="G172" i="1"/>
  <c r="D172" i="1"/>
  <c r="G180" i="1"/>
  <c r="D180" i="1"/>
  <c r="E180" i="1"/>
  <c r="E188" i="1"/>
  <c r="G188" i="1"/>
  <c r="D188" i="1"/>
  <c r="G196" i="1"/>
  <c r="D196" i="1"/>
  <c r="E196" i="1"/>
  <c r="G204" i="1"/>
  <c r="D204" i="1"/>
  <c r="E204" i="1"/>
  <c r="E212" i="1"/>
  <c r="G212" i="1"/>
  <c r="D212" i="1"/>
  <c r="G220" i="1"/>
  <c r="D220" i="1"/>
  <c r="G228" i="1"/>
  <c r="D228" i="1"/>
  <c r="E228" i="1"/>
  <c r="G236" i="1"/>
  <c r="D236" i="1"/>
  <c r="E236" i="1"/>
  <c r="E244" i="1"/>
  <c r="G244" i="1"/>
  <c r="D244" i="1"/>
  <c r="E252" i="1"/>
  <c r="G252" i="1"/>
  <c r="D252" i="1"/>
  <c r="E260" i="1"/>
  <c r="G260" i="1"/>
  <c r="D260" i="1"/>
  <c r="G268" i="1"/>
  <c r="D268" i="1"/>
  <c r="E268" i="1"/>
  <c r="E276" i="1"/>
  <c r="G276" i="1"/>
  <c r="D276" i="1"/>
  <c r="G284" i="1"/>
  <c r="D284" i="1"/>
  <c r="E284" i="1"/>
  <c r="E292" i="1"/>
  <c r="E300" i="1"/>
  <c r="G300" i="1"/>
  <c r="D300" i="1"/>
  <c r="G308" i="1"/>
  <c r="D308" i="1"/>
  <c r="E308" i="1"/>
  <c r="G316" i="1"/>
  <c r="D316" i="1"/>
  <c r="E316" i="1"/>
  <c r="G324" i="1"/>
  <c r="D324" i="1"/>
  <c r="E332" i="1"/>
  <c r="G332" i="1"/>
  <c r="D332" i="1"/>
  <c r="G340" i="1"/>
  <c r="D340" i="1"/>
  <c r="E340" i="1"/>
  <c r="E348" i="1"/>
  <c r="G348" i="1"/>
  <c r="D348" i="1"/>
  <c r="E356" i="1"/>
  <c r="E364" i="1"/>
  <c r="G364" i="1"/>
  <c r="D364" i="1"/>
  <c r="G372" i="1"/>
  <c r="D372" i="1"/>
  <c r="E372" i="1"/>
  <c r="G380" i="1"/>
  <c r="D380" i="1"/>
  <c r="E380" i="1"/>
  <c r="E388" i="1"/>
  <c r="G388" i="1"/>
  <c r="D388" i="1"/>
  <c r="G396" i="1"/>
  <c r="D396" i="1"/>
  <c r="E396" i="1"/>
  <c r="G404" i="1"/>
  <c r="D404" i="1"/>
  <c r="E404" i="1"/>
  <c r="G412" i="1"/>
  <c r="D412" i="1"/>
  <c r="E412" i="1"/>
  <c r="E420" i="1"/>
  <c r="G420" i="1"/>
  <c r="D420" i="1"/>
  <c r="E428" i="1"/>
  <c r="G428" i="1"/>
  <c r="D428" i="1"/>
  <c r="G436" i="1"/>
  <c r="D436" i="1"/>
  <c r="E436" i="1"/>
  <c r="E444" i="1"/>
  <c r="G444" i="1"/>
  <c r="D444" i="1"/>
  <c r="G452" i="1"/>
  <c r="D452" i="1"/>
  <c r="E452" i="1"/>
  <c r="E460" i="1"/>
  <c r="G460" i="1"/>
  <c r="D460" i="1"/>
  <c r="E468" i="1"/>
  <c r="E476" i="1"/>
  <c r="G476" i="1"/>
  <c r="D476" i="1"/>
  <c r="G484" i="1"/>
  <c r="D484" i="1"/>
  <c r="E484" i="1"/>
  <c r="E492" i="1"/>
  <c r="G492" i="1"/>
  <c r="D492" i="1"/>
  <c r="G500" i="1"/>
  <c r="D500" i="1"/>
  <c r="E500" i="1"/>
  <c r="E508" i="1"/>
  <c r="G508" i="1"/>
  <c r="D508" i="1"/>
  <c r="G516" i="1"/>
  <c r="D516" i="1"/>
  <c r="E516" i="1"/>
  <c r="E524" i="1"/>
  <c r="G524" i="1"/>
  <c r="D524" i="1"/>
  <c r="G532" i="1"/>
  <c r="D532" i="1"/>
  <c r="E532" i="1"/>
  <c r="E540" i="1"/>
  <c r="G540" i="1"/>
  <c r="D540" i="1"/>
  <c r="G548" i="1"/>
  <c r="D548" i="1"/>
  <c r="G556" i="1"/>
  <c r="D556" i="1"/>
  <c r="G564" i="1"/>
  <c r="D564" i="1"/>
  <c r="E564" i="1"/>
  <c r="G572" i="1"/>
  <c r="D572" i="1"/>
  <c r="E572" i="1"/>
  <c r="E580" i="1"/>
  <c r="G580" i="1"/>
  <c r="D580" i="1"/>
  <c r="E588" i="1"/>
  <c r="G588" i="1"/>
  <c r="D588" i="1"/>
  <c r="G596" i="1"/>
  <c r="D596" i="1"/>
  <c r="E596" i="1"/>
  <c r="G604" i="1"/>
  <c r="D604" i="1"/>
  <c r="E604" i="1"/>
  <c r="E612" i="1"/>
  <c r="G612" i="1"/>
  <c r="D612" i="1"/>
  <c r="E620" i="1"/>
  <c r="G620" i="1"/>
  <c r="D620" i="1"/>
  <c r="E628" i="1"/>
  <c r="G628" i="1"/>
  <c r="D628" i="1"/>
  <c r="E636" i="1"/>
  <c r="G636" i="1"/>
  <c r="D636" i="1"/>
  <c r="E644" i="1"/>
  <c r="G644" i="1"/>
  <c r="D644" i="1"/>
  <c r="G652" i="1"/>
  <c r="D652" i="1"/>
  <c r="E652" i="1"/>
  <c r="E660" i="1"/>
  <c r="G660" i="1"/>
  <c r="D660" i="1"/>
  <c r="G668" i="1"/>
  <c r="D668" i="1"/>
  <c r="E668" i="1"/>
  <c r="G676" i="1"/>
  <c r="D676" i="1"/>
  <c r="E676" i="1"/>
  <c r="E684" i="1"/>
  <c r="G684" i="1"/>
  <c r="D684" i="1"/>
  <c r="G692" i="1"/>
  <c r="D692" i="1"/>
  <c r="E692" i="1"/>
  <c r="G700" i="1"/>
  <c r="D700" i="1"/>
  <c r="E700" i="1"/>
  <c r="E708" i="1"/>
  <c r="G708" i="1"/>
  <c r="D708" i="1"/>
  <c r="E716" i="1"/>
  <c r="G716" i="1"/>
  <c r="D716" i="1"/>
  <c r="E724" i="1"/>
  <c r="G724" i="1"/>
  <c r="D724" i="1"/>
  <c r="G732" i="1"/>
  <c r="D732" i="1"/>
  <c r="E732" i="1"/>
  <c r="G740" i="1"/>
  <c r="D740" i="1"/>
  <c r="E740" i="1"/>
  <c r="E748" i="1"/>
  <c r="G748" i="1"/>
  <c r="D748" i="1"/>
  <c r="G756" i="1"/>
  <c r="D756" i="1"/>
  <c r="E756" i="1"/>
  <c r="G764" i="1"/>
  <c r="D764" i="1"/>
  <c r="E764" i="1"/>
  <c r="E772" i="1"/>
  <c r="G772" i="1"/>
  <c r="D772" i="1"/>
  <c r="E780" i="1"/>
  <c r="G780" i="1"/>
  <c r="D780" i="1"/>
  <c r="E788" i="1"/>
  <c r="G788" i="1"/>
  <c r="D788" i="1"/>
  <c r="E796" i="1"/>
  <c r="G796" i="1"/>
  <c r="D796" i="1"/>
  <c r="E804" i="1"/>
  <c r="G804" i="1"/>
  <c r="D804" i="1"/>
  <c r="E812" i="1"/>
  <c r="G812" i="1"/>
  <c r="D812" i="1"/>
  <c r="G820" i="1"/>
  <c r="D820" i="1"/>
  <c r="E820" i="1"/>
  <c r="G828" i="1"/>
  <c r="D828" i="1"/>
  <c r="E828" i="1"/>
  <c r="E836" i="1"/>
  <c r="G836" i="1"/>
  <c r="D836" i="1"/>
  <c r="G844" i="1"/>
  <c r="D844" i="1"/>
  <c r="E844" i="1"/>
  <c r="G852" i="1"/>
  <c r="D852" i="1"/>
  <c r="E852" i="1"/>
  <c r="G860" i="1"/>
  <c r="D860" i="1"/>
  <c r="E860" i="1"/>
  <c r="E868" i="1"/>
  <c r="G868" i="1"/>
  <c r="D868" i="1"/>
  <c r="G876" i="1"/>
  <c r="D876" i="1"/>
  <c r="E876" i="1"/>
  <c r="G884" i="1"/>
  <c r="D884" i="1"/>
  <c r="E884" i="1"/>
  <c r="E892" i="1"/>
  <c r="G892" i="1"/>
  <c r="D892" i="1"/>
  <c r="G900" i="1"/>
  <c r="D900" i="1"/>
  <c r="E900" i="1"/>
  <c r="E908" i="1"/>
  <c r="G908" i="1"/>
  <c r="D908" i="1"/>
  <c r="G916" i="1"/>
  <c r="D916" i="1"/>
  <c r="E916" i="1"/>
  <c r="E924" i="1"/>
  <c r="G924" i="1"/>
  <c r="D924" i="1"/>
  <c r="E932" i="1"/>
  <c r="G932" i="1"/>
  <c r="D932" i="1"/>
  <c r="G940" i="1"/>
  <c r="D940" i="1"/>
  <c r="E940" i="1"/>
  <c r="E948" i="1"/>
  <c r="G956" i="1"/>
  <c r="D956" i="1"/>
  <c r="E956" i="1"/>
  <c r="G964" i="1"/>
  <c r="D964" i="1"/>
  <c r="E964" i="1"/>
  <c r="G972" i="1"/>
  <c r="D972" i="1"/>
  <c r="E972" i="1"/>
  <c r="G980" i="1"/>
  <c r="D980" i="1"/>
  <c r="E980" i="1"/>
  <c r="E988" i="1"/>
  <c r="E324" i="1"/>
  <c r="E226" i="1"/>
  <c r="G226" i="1"/>
  <c r="D226" i="1"/>
  <c r="G242" i="1"/>
  <c r="D242" i="1"/>
  <c r="E250" i="1"/>
  <c r="E266" i="1"/>
  <c r="E274" i="1"/>
  <c r="G274" i="1"/>
  <c r="D274" i="1"/>
  <c r="G282" i="1"/>
  <c r="D282" i="1"/>
  <c r="E282" i="1"/>
  <c r="E298" i="1"/>
  <c r="G298" i="1"/>
  <c r="D298" i="1"/>
  <c r="G306" i="1"/>
  <c r="D306" i="1"/>
  <c r="E306" i="1"/>
  <c r="E314" i="1"/>
  <c r="G314" i="1"/>
  <c r="D314" i="1"/>
  <c r="E322" i="1"/>
  <c r="G322" i="1"/>
  <c r="D322" i="1"/>
  <c r="G330" i="1"/>
  <c r="D330" i="1"/>
  <c r="E330" i="1"/>
  <c r="G346" i="1"/>
  <c r="D346" i="1"/>
  <c r="E346" i="1"/>
  <c r="G362" i="1"/>
  <c r="D362" i="1"/>
  <c r="G370" i="1"/>
  <c r="D370" i="1"/>
  <c r="E370" i="1"/>
  <c r="E378" i="1"/>
  <c r="E386" i="1"/>
  <c r="G386" i="1"/>
  <c r="D386" i="1"/>
  <c r="G394" i="1"/>
  <c r="D394" i="1"/>
  <c r="E394" i="1"/>
  <c r="E402" i="1"/>
  <c r="G402" i="1"/>
  <c r="D402" i="1"/>
  <c r="E410" i="1"/>
  <c r="G410" i="1"/>
  <c r="D410" i="1"/>
  <c r="E426" i="1"/>
  <c r="E434" i="1"/>
  <c r="G434" i="1"/>
  <c r="D434" i="1"/>
  <c r="G442" i="1"/>
  <c r="D442" i="1"/>
  <c r="E450" i="1"/>
  <c r="G458" i="1"/>
  <c r="D458" i="1"/>
  <c r="E458" i="1"/>
  <c r="G466" i="1"/>
  <c r="D466" i="1"/>
  <c r="E466" i="1"/>
  <c r="G474" i="1"/>
  <c r="D474" i="1"/>
  <c r="E474" i="1"/>
  <c r="G490" i="1"/>
  <c r="D490" i="1"/>
  <c r="E498" i="1"/>
  <c r="G498" i="1"/>
  <c r="D498" i="1"/>
  <c r="G506" i="1"/>
  <c r="D506" i="1"/>
  <c r="E506" i="1"/>
  <c r="G514" i="1"/>
  <c r="D514" i="1"/>
  <c r="E514" i="1"/>
  <c r="G522" i="1"/>
  <c r="D522" i="1"/>
  <c r="G530" i="1"/>
  <c r="D530" i="1"/>
  <c r="E530" i="1"/>
  <c r="G538" i="1"/>
  <c r="D538" i="1"/>
  <c r="E538" i="1"/>
  <c r="E554" i="1"/>
  <c r="G554" i="1"/>
  <c r="D554" i="1"/>
  <c r="G562" i="1"/>
  <c r="D562" i="1"/>
  <c r="G570" i="1"/>
  <c r="D570" i="1"/>
  <c r="E570" i="1"/>
  <c r="E578" i="1"/>
  <c r="G586" i="1"/>
  <c r="D586" i="1"/>
  <c r="G594" i="1"/>
  <c r="D594" i="1"/>
  <c r="G602" i="1"/>
  <c r="D602" i="1"/>
  <c r="E602" i="1"/>
  <c r="G610" i="1"/>
  <c r="D610" i="1"/>
  <c r="E618" i="1"/>
  <c r="G618" i="1"/>
  <c r="D618" i="1"/>
  <c r="G626" i="1"/>
  <c r="D626" i="1"/>
  <c r="E626" i="1"/>
  <c r="G634" i="1"/>
  <c r="D634" i="1"/>
  <c r="E642" i="1"/>
  <c r="G642" i="1"/>
  <c r="D642" i="1"/>
  <c r="G650" i="1"/>
  <c r="D650" i="1"/>
  <c r="E650" i="1"/>
  <c r="G658" i="1"/>
  <c r="D658" i="1"/>
  <c r="E658" i="1"/>
  <c r="E666" i="1"/>
  <c r="G666" i="1"/>
  <c r="D666" i="1"/>
  <c r="E674" i="1"/>
  <c r="G682" i="1"/>
  <c r="D682" i="1"/>
  <c r="E682" i="1"/>
  <c r="G690" i="1"/>
  <c r="D690" i="1"/>
  <c r="E690" i="1"/>
  <c r="E698" i="1"/>
  <c r="E706" i="1"/>
  <c r="E714" i="1"/>
  <c r="G722" i="1"/>
  <c r="D722" i="1"/>
  <c r="E722" i="1"/>
  <c r="E738" i="1"/>
  <c r="G738" i="1"/>
  <c r="D738" i="1"/>
  <c r="E746" i="1"/>
  <c r="G746" i="1"/>
  <c r="D746" i="1"/>
  <c r="G754" i="1"/>
  <c r="D754" i="1"/>
  <c r="G770" i="1"/>
  <c r="D770" i="1"/>
  <c r="E778" i="1"/>
  <c r="E786" i="1"/>
  <c r="G786" i="1"/>
  <c r="D786" i="1"/>
  <c r="E794" i="1"/>
  <c r="G794" i="1"/>
  <c r="D794" i="1"/>
  <c r="G802" i="1"/>
  <c r="D802" i="1"/>
  <c r="E802" i="1"/>
  <c r="E810" i="1"/>
  <c r="G818" i="1"/>
  <c r="D818" i="1"/>
  <c r="E818" i="1"/>
  <c r="G826" i="1"/>
  <c r="D826" i="1"/>
  <c r="E826" i="1"/>
  <c r="G834" i="1"/>
  <c r="D834" i="1"/>
  <c r="E834" i="1"/>
  <c r="E842" i="1"/>
  <c r="G850" i="1"/>
  <c r="D850" i="1"/>
  <c r="E850" i="1"/>
  <c r="E858" i="1"/>
  <c r="E866" i="1"/>
  <c r="G874" i="1"/>
  <c r="D874" i="1"/>
  <c r="E874" i="1"/>
  <c r="E882" i="1"/>
  <c r="G890" i="1"/>
  <c r="D890" i="1"/>
  <c r="G898" i="1"/>
  <c r="D898" i="1"/>
  <c r="E898" i="1"/>
  <c r="G906" i="1"/>
  <c r="D906" i="1"/>
  <c r="E914" i="1"/>
  <c r="G914" i="1"/>
  <c r="D914" i="1"/>
  <c r="E922" i="1"/>
  <c r="E930" i="1"/>
  <c r="E938" i="1"/>
  <c r="G938" i="1"/>
  <c r="D938" i="1"/>
  <c r="E946" i="1"/>
  <c r="G946" i="1"/>
  <c r="D946" i="1"/>
  <c r="G954" i="1"/>
  <c r="D954" i="1"/>
  <c r="E954" i="1"/>
  <c r="E962" i="1"/>
  <c r="E970" i="1"/>
  <c r="G970" i="1"/>
  <c r="D970" i="1"/>
  <c r="E978" i="1"/>
  <c r="G986" i="1"/>
  <c r="D986" i="1"/>
  <c r="E27" i="1"/>
  <c r="G147" i="1"/>
  <c r="D147" i="1"/>
  <c r="G259" i="1"/>
  <c r="D259" i="1"/>
  <c r="E259" i="1"/>
  <c r="G467" i="1"/>
  <c r="D467" i="1"/>
  <c r="E539" i="1"/>
  <c r="E715" i="1"/>
  <c r="E787" i="1"/>
  <c r="E803" i="1"/>
  <c r="G971" i="1"/>
  <c r="D971" i="1"/>
  <c r="E971" i="1"/>
  <c r="E979" i="1"/>
  <c r="E13" i="1"/>
  <c r="E117" i="1"/>
  <c r="E149" i="1"/>
  <c r="E197" i="1"/>
  <c r="G253" i="1"/>
  <c r="D253" i="1"/>
  <c r="G325" i="1"/>
  <c r="D325" i="1"/>
  <c r="E325" i="1"/>
  <c r="E341" i="1"/>
  <c r="G349" i="1"/>
  <c r="D349" i="1"/>
  <c r="E373" i="1"/>
  <c r="G373" i="1"/>
  <c r="D373" i="1"/>
  <c r="E437" i="1"/>
  <c r="E621" i="1"/>
  <c r="G669" i="1"/>
  <c r="D669" i="1"/>
  <c r="G709" i="1"/>
  <c r="D709" i="1"/>
  <c r="E749" i="1"/>
  <c r="E757" i="1"/>
  <c r="G757" i="1"/>
  <c r="D757" i="1"/>
  <c r="G789" i="1"/>
  <c r="D789" i="1"/>
  <c r="G845" i="1"/>
  <c r="D845" i="1"/>
  <c r="G877" i="1"/>
  <c r="D877" i="1"/>
  <c r="G885" i="1"/>
  <c r="D885" i="1"/>
  <c r="E909" i="1"/>
  <c r="E933" i="1"/>
  <c r="E981" i="1"/>
  <c r="E989" i="1"/>
  <c r="G453" i="1"/>
  <c r="D453" i="1"/>
  <c r="E911" i="1"/>
  <c r="G897" i="1"/>
  <c r="D897" i="1"/>
  <c r="E887" i="1"/>
  <c r="G887" i="1"/>
  <c r="D887" i="1"/>
  <c r="G871" i="1"/>
  <c r="D871" i="1"/>
  <c r="E689" i="1"/>
  <c r="G687" i="1"/>
  <c r="D687" i="1"/>
  <c r="M10" i="1"/>
  <c r="V10" i="1" s="1"/>
  <c r="Q10" i="1" s="1"/>
  <c r="P66" i="1"/>
  <c r="M66" i="1"/>
  <c r="V66" i="1" s="1"/>
  <c r="Q66" i="1" s="1"/>
  <c r="O66" i="1"/>
  <c r="N66" i="1"/>
  <c r="M74" i="1"/>
  <c r="O74" i="1"/>
  <c r="N74" i="1"/>
  <c r="P74" i="1"/>
  <c r="M82" i="1"/>
  <c r="O82" i="1"/>
  <c r="X82" i="1" s="1"/>
  <c r="S82" i="1" s="1"/>
  <c r="N82" i="1"/>
  <c r="W82" i="1" s="1"/>
  <c r="P82" i="1"/>
  <c r="Y82" i="1" s="1"/>
  <c r="M90" i="1"/>
  <c r="V90" i="1" s="1"/>
  <c r="Q90" i="1" s="1"/>
  <c r="P90" i="1"/>
  <c r="P106" i="1"/>
  <c r="M106" i="1"/>
  <c r="N106" i="1"/>
  <c r="O106" i="1"/>
  <c r="N114" i="1"/>
  <c r="O114" i="1"/>
  <c r="P114" i="1"/>
  <c r="M114" i="1"/>
  <c r="V114" i="1" s="1"/>
  <c r="Q114" i="1" s="1"/>
  <c r="P122" i="1"/>
  <c r="Y122" i="1" s="1"/>
  <c r="T122" i="1" s="1"/>
  <c r="N122" i="1"/>
  <c r="M122" i="1"/>
  <c r="V122" i="1" s="1"/>
  <c r="Q122" i="1" s="1"/>
  <c r="O122" i="1"/>
  <c r="X122" i="1" s="1"/>
  <c r="S122" i="1" s="1"/>
  <c r="M130" i="1"/>
  <c r="O130" i="1"/>
  <c r="N130" i="1"/>
  <c r="P130" i="1"/>
  <c r="O138" i="1"/>
  <c r="N138" i="1"/>
  <c r="W138" i="1" s="1"/>
  <c r="R138" i="1" s="1"/>
  <c r="P138" i="1"/>
  <c r="M138" i="1"/>
  <c r="O146" i="1"/>
  <c r="X146" i="1" s="1"/>
  <c r="S146" i="1" s="1"/>
  <c r="N146" i="1"/>
  <c r="W146" i="1" s="1"/>
  <c r="R146" i="1" s="1"/>
  <c r="P146" i="1"/>
  <c r="Y146" i="1" s="1"/>
  <c r="T146" i="1" s="1"/>
  <c r="M146" i="1"/>
  <c r="V146" i="1" s="1"/>
  <c r="Q146" i="1" s="1"/>
  <c r="N154" i="1"/>
  <c r="M154" i="1"/>
  <c r="P154" i="1"/>
  <c r="O154" i="1"/>
  <c r="P162" i="1"/>
  <c r="M162" i="1"/>
  <c r="V162" i="1" s="1"/>
  <c r="Q162" i="1" s="1"/>
  <c r="N162" i="1"/>
  <c r="O162" i="1"/>
  <c r="X162" i="1" s="1"/>
  <c r="S162" i="1" s="1"/>
  <c r="N170" i="1"/>
  <c r="W170" i="1" s="1"/>
  <c r="R170" i="1" s="1"/>
  <c r="O170" i="1"/>
  <c r="X170" i="1" s="1"/>
  <c r="S170" i="1" s="1"/>
  <c r="P170" i="1"/>
  <c r="M170" i="1"/>
  <c r="V170" i="1" s="1"/>
  <c r="Q170" i="1" s="1"/>
  <c r="N178" i="1"/>
  <c r="O178" i="1"/>
  <c r="P178" i="1"/>
  <c r="M178" i="1"/>
  <c r="M186" i="1"/>
  <c r="N186" i="1"/>
  <c r="W186" i="1" s="1"/>
  <c r="R186" i="1" s="1"/>
  <c r="P186" i="1"/>
  <c r="O186" i="1"/>
  <c r="O194" i="1"/>
  <c r="P194" i="1"/>
  <c r="Y194" i="1" s="1"/>
  <c r="T194" i="1" s="1"/>
  <c r="M194" i="1"/>
  <c r="V194" i="1" s="1"/>
  <c r="Q194" i="1" s="1"/>
  <c r="N194" i="1"/>
  <c r="O202" i="1"/>
  <c r="P202" i="1"/>
  <c r="M202" i="1"/>
  <c r="N202" i="1"/>
  <c r="N210" i="1"/>
  <c r="O210" i="1"/>
  <c r="P210" i="1"/>
  <c r="M210" i="1"/>
  <c r="V210" i="1" s="1"/>
  <c r="Q210" i="1" s="1"/>
  <c r="E687" i="1"/>
  <c r="E871" i="1"/>
  <c r="E918" i="1"/>
  <c r="G918" i="1"/>
  <c r="D918" i="1"/>
  <c r="E160" i="1"/>
  <c r="G160" i="1"/>
  <c r="D160" i="1"/>
  <c r="G549" i="1"/>
  <c r="D549" i="1"/>
  <c r="E549" i="1"/>
  <c r="E391" i="1"/>
  <c r="G911" i="1"/>
  <c r="D911" i="1"/>
  <c r="G174" i="1"/>
  <c r="D174" i="1"/>
  <c r="E174" i="1"/>
  <c r="G421" i="1"/>
  <c r="D421" i="1"/>
  <c r="G988" i="1"/>
  <c r="D988" i="1"/>
  <c r="E958" i="1"/>
  <c r="G292" i="1"/>
  <c r="D292" i="1"/>
  <c r="E352" i="1"/>
  <c r="G352" i="1"/>
  <c r="D352" i="1"/>
  <c r="G451" i="1"/>
  <c r="D451" i="1"/>
  <c r="M62" i="1"/>
  <c r="O62" i="1"/>
  <c r="P62" i="1"/>
  <c r="N62" i="1"/>
  <c r="O70" i="1"/>
  <c r="X70" i="1" s="1"/>
  <c r="S70" i="1" s="1"/>
  <c r="P70" i="1"/>
  <c r="M70" i="1"/>
  <c r="V70" i="1" s="1"/>
  <c r="Q70" i="1" s="1"/>
  <c r="N78" i="1"/>
  <c r="W78" i="1" s="1"/>
  <c r="P78" i="1"/>
  <c r="Y78" i="1" s="1"/>
  <c r="P86" i="1"/>
  <c r="Y86" i="1" s="1"/>
  <c r="T86" i="1" s="1"/>
  <c r="M94" i="1"/>
  <c r="V94" i="1" s="1"/>
  <c r="Q94" i="1" s="1"/>
  <c r="P94" i="1"/>
  <c r="O102" i="1"/>
  <c r="N102" i="1"/>
  <c r="P102" i="1"/>
  <c r="M102" i="1"/>
  <c r="N110" i="1"/>
  <c r="M110" i="1"/>
  <c r="P110" i="1"/>
  <c r="M118" i="1"/>
  <c r="V118" i="1" s="1"/>
  <c r="Q118" i="1" s="1"/>
  <c r="N118" i="1"/>
  <c r="P118" i="1"/>
  <c r="Y118" i="1" s="1"/>
  <c r="T118" i="1" s="1"/>
  <c r="O118" i="1"/>
  <c r="X118" i="1" s="1"/>
  <c r="S118" i="1" s="1"/>
  <c r="N126" i="1"/>
  <c r="M126" i="1"/>
  <c r="P126" i="1"/>
  <c r="M134" i="1"/>
  <c r="P134" i="1"/>
  <c r="O134" i="1"/>
  <c r="P142" i="1"/>
  <c r="O142" i="1"/>
  <c r="X142" i="1" s="1"/>
  <c r="S142" i="1" s="1"/>
  <c r="P150" i="1"/>
  <c r="Y150" i="1" s="1"/>
  <c r="T150" i="1" s="1"/>
  <c r="O150" i="1"/>
  <c r="O158" i="1"/>
  <c r="X158" i="1" s="1"/>
  <c r="S158" i="1" s="1"/>
  <c r="M158" i="1"/>
  <c r="V158" i="1" s="1"/>
  <c r="Q158" i="1" s="1"/>
  <c r="P158" i="1"/>
  <c r="O166" i="1"/>
  <c r="P166" i="1"/>
  <c r="M166" i="1"/>
  <c r="N174" i="1"/>
  <c r="M174" i="1"/>
  <c r="V174" i="1" s="1"/>
  <c r="Q174" i="1" s="1"/>
  <c r="P174" i="1"/>
  <c r="N182" i="1"/>
  <c r="M182" i="1"/>
  <c r="V182" i="1" s="1"/>
  <c r="Q182" i="1" s="1"/>
  <c r="O182" i="1"/>
  <c r="P190" i="1"/>
  <c r="Y190" i="1" s="1"/>
  <c r="T190" i="1" s="1"/>
  <c r="M190" i="1"/>
  <c r="V190" i="1" s="1"/>
  <c r="Q190" i="1" s="1"/>
  <c r="O190" i="1"/>
  <c r="O198" i="1"/>
  <c r="M198" i="1"/>
  <c r="P198" i="1"/>
  <c r="O206" i="1"/>
  <c r="N206" i="1"/>
  <c r="W206" i="1" s="1"/>
  <c r="R206" i="1" s="1"/>
  <c r="M206" i="1"/>
  <c r="P206" i="1"/>
  <c r="P214" i="1"/>
  <c r="M214" i="1"/>
  <c r="V214" i="1" s="1"/>
  <c r="Q214" i="1" s="1"/>
  <c r="N214" i="1"/>
  <c r="W214" i="1" s="1"/>
  <c r="R214" i="1" s="1"/>
  <c r="O214" i="1"/>
  <c r="X214" i="1" s="1"/>
  <c r="S214" i="1" s="1"/>
  <c r="M222" i="1"/>
  <c r="O222" i="1"/>
  <c r="P222" i="1"/>
  <c r="O230" i="1"/>
  <c r="P230" i="1"/>
  <c r="N230" i="1"/>
  <c r="M238" i="1"/>
  <c r="N238" i="1"/>
  <c r="W238" i="1" s="1"/>
  <c r="R238" i="1" s="1"/>
  <c r="P238" i="1"/>
  <c r="Y238" i="1" s="1"/>
  <c r="T238" i="1" s="1"/>
  <c r="M246" i="1"/>
  <c r="V246" i="1" s="1"/>
  <c r="Q246" i="1" s="1"/>
  <c r="N246" i="1"/>
  <c r="W246" i="1" s="1"/>
  <c r="R246" i="1" s="1"/>
  <c r="P246" i="1"/>
  <c r="Y246" i="1" s="1"/>
  <c r="T246" i="1" s="1"/>
  <c r="O246" i="1"/>
  <c r="O254" i="1"/>
  <c r="N254" i="1"/>
  <c r="P254" i="1"/>
  <c r="M254" i="1"/>
  <c r="P262" i="1"/>
  <c r="N262" i="1"/>
  <c r="M262" i="1"/>
  <c r="O262" i="1"/>
  <c r="X262" i="1" s="1"/>
  <c r="S262" i="1" s="1"/>
  <c r="O270" i="1"/>
  <c r="X270" i="1" s="1"/>
  <c r="S270" i="1" s="1"/>
  <c r="P270" i="1"/>
  <c r="M270" i="1"/>
  <c r="V270" i="1" s="1"/>
  <c r="Q270" i="1" s="1"/>
  <c r="N270" i="1"/>
  <c r="P278" i="1"/>
  <c r="N278" i="1"/>
  <c r="M286" i="1"/>
  <c r="O286" i="1"/>
  <c r="N286" i="1"/>
  <c r="W286" i="1" s="1"/>
  <c r="R286" i="1" s="1"/>
  <c r="O294" i="1"/>
  <c r="P294" i="1"/>
  <c r="M294" i="1"/>
  <c r="V294" i="1" s="1"/>
  <c r="Q294" i="1" s="1"/>
  <c r="P302" i="1"/>
  <c r="Y302" i="1" s="1"/>
  <c r="T302" i="1" s="1"/>
  <c r="N302" i="1"/>
  <c r="W302" i="1" s="1"/>
  <c r="R302" i="1" s="1"/>
  <c r="O302" i="1"/>
  <c r="X302" i="1" s="1"/>
  <c r="S302" i="1" s="1"/>
  <c r="N310" i="1"/>
  <c r="M310" i="1"/>
  <c r="O310" i="1"/>
  <c r="P310" i="1"/>
  <c r="O318" i="1"/>
  <c r="P318" i="1"/>
  <c r="M326" i="1"/>
  <c r="P326" i="1"/>
  <c r="N326" i="1"/>
  <c r="W326" i="1" s="1"/>
  <c r="R326" i="1" s="1"/>
  <c r="O326" i="1"/>
  <c r="P334" i="1"/>
  <c r="Y334" i="1" s="1"/>
  <c r="T334" i="1" s="1"/>
  <c r="O334" i="1"/>
  <c r="M334" i="1"/>
  <c r="N334" i="1"/>
  <c r="N342" i="1"/>
  <c r="M342" i="1"/>
  <c r="O342" i="1"/>
  <c r="P342" i="1"/>
  <c r="P350" i="1"/>
  <c r="N350" i="1"/>
  <c r="W350" i="1" s="1"/>
  <c r="R350" i="1" s="1"/>
  <c r="O350" i="1"/>
  <c r="M350" i="1"/>
  <c r="V350" i="1" s="1"/>
  <c r="Q350" i="1" s="1"/>
  <c r="O358" i="1"/>
  <c r="X358" i="1" s="1"/>
  <c r="S358" i="1" s="1"/>
  <c r="P358" i="1"/>
  <c r="Y358" i="1" s="1"/>
  <c r="T358" i="1" s="1"/>
  <c r="M358" i="1"/>
  <c r="N358" i="1"/>
  <c r="M366" i="1"/>
  <c r="P366" i="1"/>
  <c r="O366" i="1"/>
  <c r="N366" i="1"/>
  <c r="N374" i="1"/>
  <c r="P374" i="1"/>
  <c r="Y374" i="1" s="1"/>
  <c r="T374" i="1" s="1"/>
  <c r="M374" i="1"/>
  <c r="O374" i="1"/>
  <c r="N382" i="1"/>
  <c r="P382" i="1"/>
  <c r="Y382" i="1" s="1"/>
  <c r="T382" i="1" s="1"/>
  <c r="O382" i="1"/>
  <c r="M382" i="1"/>
  <c r="M390" i="1"/>
  <c r="O390" i="1"/>
  <c r="N390" i="1"/>
  <c r="P390" i="1"/>
  <c r="N398" i="1"/>
  <c r="P398" i="1"/>
  <c r="Y398" i="1" s="1"/>
  <c r="T398" i="1" s="1"/>
  <c r="O398" i="1"/>
  <c r="M398" i="1"/>
  <c r="V398" i="1" s="1"/>
  <c r="Q398" i="1" s="1"/>
  <c r="O406" i="1"/>
  <c r="X406" i="1" s="1"/>
  <c r="S406" i="1" s="1"/>
  <c r="P406" i="1"/>
  <c r="M406" i="1"/>
  <c r="N406" i="1"/>
  <c r="M414" i="1"/>
  <c r="P414" i="1"/>
  <c r="N414" i="1"/>
  <c r="N422" i="1"/>
  <c r="W422" i="1" s="1"/>
  <c r="R422" i="1" s="1"/>
  <c r="P422" i="1"/>
  <c r="O422" i="1"/>
  <c r="M422" i="1"/>
  <c r="V422" i="1" s="1"/>
  <c r="Q422" i="1" s="1"/>
  <c r="O430" i="1"/>
  <c r="X430" i="1" s="1"/>
  <c r="S430" i="1" s="1"/>
  <c r="M430" i="1"/>
  <c r="V430" i="1" s="1"/>
  <c r="Q430" i="1" s="1"/>
  <c r="N430" i="1"/>
  <c r="W430" i="1" s="1"/>
  <c r="R430" i="1" s="1"/>
  <c r="P430" i="1"/>
  <c r="O438" i="1"/>
  <c r="P438" i="1"/>
  <c r="N438" i="1"/>
  <c r="M438" i="1"/>
  <c r="O446" i="1"/>
  <c r="N446" i="1"/>
  <c r="P446" i="1"/>
  <c r="M454" i="1"/>
  <c r="N454" i="1"/>
  <c r="W454" i="1" s="1"/>
  <c r="R454" i="1" s="1"/>
  <c r="M462" i="1"/>
  <c r="V462" i="1" s="1"/>
  <c r="Q462" i="1" s="1"/>
  <c r="O462" i="1"/>
  <c r="N462" i="1"/>
  <c r="P462" i="1"/>
  <c r="M470" i="1"/>
  <c r="N470" i="1"/>
  <c r="O470" i="1"/>
  <c r="P470" i="1"/>
  <c r="Y470" i="1" s="1"/>
  <c r="T470" i="1" s="1"/>
  <c r="E4" i="1"/>
  <c r="G111" i="1"/>
  <c r="D111" i="1"/>
  <c r="E155" i="1"/>
  <c r="G356" i="1"/>
  <c r="D356" i="1"/>
  <c r="G998" i="1"/>
  <c r="D998" i="1"/>
  <c r="E965" i="1"/>
  <c r="E590" i="1"/>
  <c r="E220" i="1"/>
  <c r="E28" i="1"/>
  <c r="G213" i="1"/>
  <c r="D213" i="1"/>
  <c r="E31" i="1"/>
  <c r="G805" i="1"/>
  <c r="D805" i="1"/>
  <c r="E805" i="1"/>
  <c r="G734" i="1"/>
  <c r="D734" i="1"/>
  <c r="G401" i="1"/>
  <c r="D401" i="1"/>
  <c r="E401" i="1"/>
  <c r="E548" i="1"/>
  <c r="G5" i="1"/>
  <c r="D5" i="1"/>
  <c r="G782" i="1"/>
  <c r="D782" i="1"/>
  <c r="O478" i="1"/>
  <c r="X478" i="1" s="1"/>
  <c r="S478" i="1" s="1"/>
  <c r="O566" i="1"/>
  <c r="P566" i="1"/>
  <c r="O574" i="1"/>
  <c r="M622" i="1"/>
  <c r="N622" i="1"/>
  <c r="G574" i="1"/>
  <c r="D574" i="1"/>
  <c r="E574" i="1"/>
  <c r="G462" i="1"/>
  <c r="D462" i="1"/>
  <c r="E462" i="1"/>
  <c r="E406" i="1"/>
  <c r="G406" i="1"/>
  <c r="D406" i="1"/>
  <c r="E302" i="1"/>
  <c r="G302" i="1"/>
  <c r="D302" i="1"/>
  <c r="G134" i="1"/>
  <c r="D134" i="1"/>
  <c r="E134" i="1"/>
  <c r="G46" i="1"/>
  <c r="D46" i="1"/>
  <c r="E46" i="1"/>
  <c r="E66" i="1"/>
  <c r="G66" i="1"/>
  <c r="D66" i="1"/>
  <c r="E202" i="1"/>
  <c r="G202" i="1"/>
  <c r="D202" i="1"/>
  <c r="G146" i="1"/>
  <c r="D146" i="1"/>
  <c r="E146" i="1"/>
  <c r="E294" i="1"/>
  <c r="G294" i="1"/>
  <c r="D294" i="1"/>
  <c r="E254" i="1"/>
  <c r="G254" i="1"/>
  <c r="D254" i="1"/>
  <c r="G238" i="1"/>
  <c r="D238" i="1"/>
  <c r="E238" i="1"/>
  <c r="E166" i="1"/>
  <c r="G166" i="1"/>
  <c r="D166" i="1"/>
  <c r="E78" i="1"/>
  <c r="G78" i="1"/>
  <c r="D78" i="1"/>
  <c r="E62" i="1"/>
  <c r="G62" i="1"/>
  <c r="D62" i="1"/>
  <c r="E30" i="1"/>
  <c r="G30" i="1"/>
  <c r="D30" i="1"/>
  <c r="E186" i="1"/>
  <c r="G186" i="1"/>
  <c r="D186" i="1"/>
  <c r="E170" i="1"/>
  <c r="G170" i="1"/>
  <c r="D170" i="1"/>
  <c r="E106" i="1"/>
  <c r="G106" i="1"/>
  <c r="D106" i="1"/>
  <c r="G58" i="1"/>
  <c r="D58" i="1"/>
  <c r="E58" i="1"/>
  <c r="G42" i="1"/>
  <c r="D42" i="1"/>
  <c r="E42" i="1"/>
  <c r="G210" i="1"/>
  <c r="D210" i="1"/>
  <c r="E210" i="1"/>
  <c r="G18" i="1"/>
  <c r="D18" i="1"/>
  <c r="E18" i="1"/>
  <c r="E326" i="1"/>
  <c r="G326" i="1"/>
  <c r="D326" i="1"/>
  <c r="G86" i="1"/>
  <c r="D86" i="1"/>
  <c r="E86" i="1"/>
  <c r="G90" i="1"/>
  <c r="D90" i="1"/>
  <c r="E90" i="1"/>
  <c r="E430" i="1"/>
  <c r="G430" i="1"/>
  <c r="D430" i="1"/>
  <c r="E374" i="1"/>
  <c r="G374" i="1"/>
  <c r="D374" i="1"/>
  <c r="E366" i="1"/>
  <c r="G366" i="1"/>
  <c r="D366" i="1"/>
  <c r="G310" i="1"/>
  <c r="D310" i="1"/>
  <c r="E310" i="1"/>
  <c r="E214" i="1"/>
  <c r="G214" i="1"/>
  <c r="D214" i="1"/>
  <c r="E150" i="1"/>
  <c r="G150" i="1"/>
  <c r="D150" i="1"/>
  <c r="G70" i="1"/>
  <c r="D70" i="1"/>
  <c r="E70" i="1"/>
  <c r="G194" i="1"/>
  <c r="D194" i="1"/>
  <c r="E194" i="1"/>
  <c r="E178" i="1"/>
  <c r="G178" i="1"/>
  <c r="D178" i="1"/>
  <c r="G10" i="1"/>
  <c r="D10" i="1"/>
  <c r="E10" i="1"/>
  <c r="G118" i="1"/>
  <c r="D118" i="1"/>
  <c r="E118" i="1"/>
  <c r="E122" i="1"/>
  <c r="G122" i="1"/>
  <c r="D122" i="1"/>
  <c r="E278" i="1"/>
  <c r="G278" i="1"/>
  <c r="D278" i="1"/>
  <c r="G470" i="1"/>
  <c r="D470" i="1"/>
  <c r="E470" i="1"/>
  <c r="E390" i="1"/>
  <c r="G390" i="1"/>
  <c r="D390" i="1"/>
  <c r="E270" i="1"/>
  <c r="G270" i="1"/>
  <c r="D270" i="1"/>
  <c r="G262" i="1"/>
  <c r="D262" i="1"/>
  <c r="E262" i="1"/>
  <c r="E198" i="1"/>
  <c r="G198" i="1"/>
  <c r="D198" i="1"/>
  <c r="G130" i="1"/>
  <c r="D130" i="1"/>
  <c r="E130" i="1"/>
  <c r="E446" i="1"/>
  <c r="G446" i="1"/>
  <c r="D446" i="1"/>
  <c r="E350" i="1"/>
  <c r="G350" i="1"/>
  <c r="D350" i="1"/>
  <c r="E454" i="1"/>
  <c r="G454" i="1"/>
  <c r="D454" i="1"/>
  <c r="G438" i="1"/>
  <c r="D438" i="1"/>
  <c r="E438" i="1"/>
  <c r="G414" i="1"/>
  <c r="D414" i="1"/>
  <c r="E414" i="1"/>
  <c r="G54" i="1"/>
  <c r="D54" i="1"/>
  <c r="E54" i="1"/>
  <c r="E14" i="1"/>
  <c r="G14" i="1"/>
  <c r="D14" i="1"/>
  <c r="G162" i="1"/>
  <c r="D162" i="1"/>
  <c r="E162" i="1"/>
  <c r="G138" i="1"/>
  <c r="D138" i="1"/>
  <c r="E138" i="1"/>
  <c r="G114" i="1"/>
  <c r="D114" i="1"/>
  <c r="E114" i="1"/>
  <c r="G34" i="1"/>
  <c r="D34" i="1"/>
  <c r="E34" i="1"/>
  <c r="E26" i="1"/>
  <c r="G26" i="1"/>
  <c r="D26" i="1"/>
  <c r="G158" i="1"/>
  <c r="D158" i="1"/>
  <c r="E158" i="1"/>
  <c r="E94" i="1"/>
  <c r="G94" i="1"/>
  <c r="D94" i="1"/>
  <c r="G98" i="1"/>
  <c r="D98" i="1"/>
  <c r="E98" i="1"/>
  <c r="G182" i="1"/>
  <c r="D182" i="1"/>
  <c r="E182" i="1"/>
  <c r="E82" i="1"/>
  <c r="G82" i="1"/>
  <c r="D82" i="1"/>
  <c r="E422" i="1"/>
  <c r="G422" i="1"/>
  <c r="D422" i="1"/>
  <c r="G398" i="1"/>
  <c r="D398" i="1"/>
  <c r="E398" i="1"/>
  <c r="G382" i="1"/>
  <c r="D382" i="1"/>
  <c r="E382" i="1"/>
  <c r="G358" i="1"/>
  <c r="D358" i="1"/>
  <c r="E358" i="1"/>
  <c r="E342" i="1"/>
  <c r="G342" i="1"/>
  <c r="D342" i="1"/>
  <c r="E334" i="1"/>
  <c r="G334" i="1"/>
  <c r="D334" i="1"/>
  <c r="E318" i="1"/>
  <c r="G318" i="1"/>
  <c r="D318" i="1"/>
  <c r="E246" i="1"/>
  <c r="G246" i="1"/>
  <c r="D246" i="1"/>
  <c r="G190" i="1"/>
  <c r="D190" i="1"/>
  <c r="E190" i="1"/>
  <c r="E142" i="1"/>
  <c r="G142" i="1"/>
  <c r="D142" i="1"/>
  <c r="E102" i="1"/>
  <c r="G102" i="1"/>
  <c r="D102" i="1"/>
  <c r="G38" i="1"/>
  <c r="D38" i="1"/>
  <c r="E38" i="1"/>
  <c r="E22" i="1"/>
  <c r="G22" i="1"/>
  <c r="D22" i="1"/>
  <c r="E6" i="1"/>
  <c r="G6" i="1"/>
  <c r="D6" i="1"/>
  <c r="B36" i="6"/>
  <c r="G43" i="1"/>
  <c r="D43" i="1"/>
  <c r="G50" i="1"/>
  <c r="D50" i="1"/>
  <c r="G74" i="1"/>
  <c r="D74" i="1"/>
  <c r="G154" i="1"/>
  <c r="D154" i="1"/>
  <c r="G459" i="1"/>
  <c r="D459" i="1"/>
  <c r="E154" i="1"/>
  <c r="E74" i="1"/>
  <c r="E50" i="1"/>
  <c r="A1" i="8"/>
  <c r="D116" i="6"/>
  <c r="C116" i="6"/>
  <c r="E116" i="6"/>
  <c r="I8" i="17"/>
  <c r="E8" i="17" s="1"/>
  <c r="J8" i="17" s="1"/>
  <c r="I10" i="17"/>
  <c r="E10" i="17" s="1"/>
  <c r="J10" i="17" s="1"/>
  <c r="G8" i="17"/>
  <c r="G9" i="17"/>
  <c r="B7" i="17"/>
  <c r="I20" i="17"/>
  <c r="E20" i="17" s="1"/>
  <c r="J20" i="17" s="1"/>
  <c r="M839" i="1"/>
  <c r="M831" i="1"/>
  <c r="V831" i="1" s="1"/>
  <c r="Q831" i="1" s="1"/>
  <c r="O823" i="1"/>
  <c r="M775" i="1"/>
  <c r="V775" i="1" s="1"/>
  <c r="Q775" i="1" s="1"/>
  <c r="N751" i="1"/>
  <c r="M455" i="1"/>
  <c r="V455" i="1" s="1"/>
  <c r="Q455" i="1" s="1"/>
  <c r="O439" i="1"/>
  <c r="X439" i="1" s="1"/>
  <c r="S439" i="1" s="1"/>
  <c r="N328" i="1"/>
  <c r="W328" i="1" s="1"/>
  <c r="R328" i="1" s="1"/>
  <c r="O312" i="1"/>
  <c r="O304" i="1"/>
  <c r="M63" i="1"/>
  <c r="P109" i="1"/>
  <c r="M823" i="1"/>
  <c r="P815" i="1"/>
  <c r="P767" i="1"/>
  <c r="M759" i="1"/>
  <c r="V759" i="1" s="1"/>
  <c r="Q759" i="1" s="1"/>
  <c r="P744" i="1"/>
  <c r="Y744" i="1" s="1"/>
  <c r="T744" i="1" s="1"/>
  <c r="M471" i="1"/>
  <c r="V471" i="1" s="1"/>
  <c r="Q471" i="1" s="1"/>
  <c r="M312" i="1"/>
  <c r="V312" i="1" s="1"/>
  <c r="Q312" i="1" s="1"/>
  <c r="M304" i="1"/>
  <c r="V304" i="1" s="1"/>
  <c r="Q304" i="1" s="1"/>
  <c r="N143" i="1"/>
  <c r="N150" i="1"/>
  <c r="M473" i="1"/>
  <c r="P623" i="1"/>
  <c r="O646" i="1"/>
  <c r="N841" i="1"/>
  <c r="W841" i="1" s="1"/>
  <c r="R841" i="1" s="1"/>
  <c r="P783" i="1"/>
  <c r="N767" i="1"/>
  <c r="W767" i="1" s="1"/>
  <c r="R767" i="1" s="1"/>
  <c r="O423" i="1"/>
  <c r="O63" i="1"/>
  <c r="X63" i="1" s="1"/>
  <c r="S63" i="1" s="1"/>
  <c r="M95" i="1"/>
  <c r="V95" i="1" s="1"/>
  <c r="Q95" i="1" s="1"/>
  <c r="P644" i="1"/>
  <c r="M261" i="1"/>
  <c r="P733" i="1"/>
  <c r="P775" i="1"/>
  <c r="M767" i="1"/>
  <c r="N674" i="1"/>
  <c r="N783" i="1"/>
  <c r="O775" i="1"/>
  <c r="P751" i="1"/>
  <c r="P737" i="1"/>
  <c r="O455" i="1"/>
  <c r="X455" i="1" s="1"/>
  <c r="S455" i="1" s="1"/>
  <c r="M742" i="1"/>
  <c r="V742" i="1" s="1"/>
  <c r="Q742" i="1" s="1"/>
  <c r="P749" i="1"/>
  <c r="M783" i="1"/>
  <c r="N775" i="1"/>
  <c r="O751" i="1"/>
  <c r="N455" i="1"/>
  <c r="O447" i="1"/>
  <c r="P431" i="1"/>
  <c r="P312" i="1"/>
  <c r="P304" i="1"/>
  <c r="N109" i="1"/>
  <c r="W109" i="1" s="1"/>
  <c r="R109" i="1" s="1"/>
  <c r="N714" i="1"/>
  <c r="W714" i="1" s="1"/>
  <c r="R714" i="1" s="1"/>
  <c r="M712" i="1"/>
  <c r="V712" i="1" s="1"/>
  <c r="Q712" i="1" s="1"/>
  <c r="O696" i="1"/>
  <c r="X696" i="1" s="1"/>
  <c r="S696" i="1" s="1"/>
  <c r="O680" i="1"/>
  <c r="M536" i="1"/>
  <c r="O504" i="1"/>
  <c r="N696" i="1"/>
  <c r="N680" i="1"/>
  <c r="N504" i="1"/>
  <c r="W504" i="1" s="1"/>
  <c r="R504" i="1" s="1"/>
  <c r="P696" i="1"/>
  <c r="N888" i="1"/>
  <c r="P286" i="1"/>
  <c r="M377" i="1"/>
  <c r="V377" i="1" s="1"/>
  <c r="Q377" i="1" s="1"/>
  <c r="P455" i="1"/>
  <c r="P675" i="1"/>
  <c r="Y675" i="1" s="1"/>
  <c r="T675" i="1" s="1"/>
  <c r="P798" i="1"/>
  <c r="P728" i="1"/>
  <c r="P720" i="1"/>
  <c r="M696" i="1"/>
  <c r="M680" i="1"/>
  <c r="P673" i="1"/>
  <c r="P575" i="1"/>
  <c r="P520" i="1"/>
  <c r="Y520" i="1" s="1"/>
  <c r="T520" i="1" s="1"/>
  <c r="M504" i="1"/>
  <c r="V504" i="1" s="1"/>
  <c r="Q504" i="1" s="1"/>
  <c r="P497" i="1"/>
  <c r="P336" i="1"/>
  <c r="Y336" i="1" s="1"/>
  <c r="T336" i="1" s="1"/>
  <c r="P309" i="1"/>
  <c r="M655" i="1"/>
  <c r="M661" i="1"/>
  <c r="P853" i="1"/>
  <c r="M931" i="1"/>
  <c r="O728" i="1"/>
  <c r="O720" i="1"/>
  <c r="O673" i="1"/>
  <c r="P591" i="1"/>
  <c r="N575" i="1"/>
  <c r="W575" i="1" s="1"/>
  <c r="R575" i="1" s="1"/>
  <c r="O520" i="1"/>
  <c r="O497" i="1"/>
  <c r="O336" i="1"/>
  <c r="X336" i="1" s="1"/>
  <c r="S336" i="1" s="1"/>
  <c r="P320" i="1"/>
  <c r="O460" i="1"/>
  <c r="M127" i="1"/>
  <c r="N142" i="1"/>
  <c r="M317" i="1"/>
  <c r="P450" i="1"/>
  <c r="P495" i="1"/>
  <c r="O764" i="1"/>
  <c r="N728" i="1"/>
  <c r="W728" i="1" s="1"/>
  <c r="R728" i="1" s="1"/>
  <c r="N720" i="1"/>
  <c r="W720" i="1" s="1"/>
  <c r="R720" i="1" s="1"/>
  <c r="P704" i="1"/>
  <c r="Y704" i="1" s="1"/>
  <c r="T704" i="1" s="1"/>
  <c r="P688" i="1"/>
  <c r="Y688" i="1" s="1"/>
  <c r="T688" i="1" s="1"/>
  <c r="N673" i="1"/>
  <c r="N591" i="1"/>
  <c r="P552" i="1"/>
  <c r="N520" i="1"/>
  <c r="P512" i="1"/>
  <c r="M497" i="1"/>
  <c r="V497" i="1" s="1"/>
  <c r="Q497" i="1" s="1"/>
  <c r="N336" i="1"/>
  <c r="O320" i="1"/>
  <c r="P491" i="1"/>
  <c r="Y491" i="1" s="1"/>
  <c r="T491" i="1" s="1"/>
  <c r="M728" i="1"/>
  <c r="M720" i="1"/>
  <c r="V720" i="1" s="1"/>
  <c r="Q720" i="1" s="1"/>
  <c r="P712" i="1"/>
  <c r="Y712" i="1" s="1"/>
  <c r="T712" i="1" s="1"/>
  <c r="N704" i="1"/>
  <c r="O688" i="1"/>
  <c r="M673" i="1"/>
  <c r="M591" i="1"/>
  <c r="P559" i="1"/>
  <c r="O552" i="1"/>
  <c r="X552" i="1" s="1"/>
  <c r="S552" i="1" s="1"/>
  <c r="M520" i="1"/>
  <c r="O512" i="1"/>
  <c r="X512" i="1" s="1"/>
  <c r="S512" i="1" s="1"/>
  <c r="M336" i="1"/>
  <c r="V336" i="1" s="1"/>
  <c r="Q336" i="1" s="1"/>
  <c r="N320" i="1"/>
  <c r="W320" i="1" s="1"/>
  <c r="R320" i="1" s="1"/>
  <c r="P159" i="1"/>
  <c r="O712" i="1"/>
  <c r="X712" i="1" s="1"/>
  <c r="S712" i="1" s="1"/>
  <c r="M688" i="1"/>
  <c r="O559" i="1"/>
  <c r="N552" i="1"/>
  <c r="N512" i="1"/>
  <c r="M320" i="1"/>
  <c r="N658" i="1"/>
  <c r="O174" i="1"/>
  <c r="X174" i="1" s="1"/>
  <c r="N497" i="1"/>
  <c r="W497" i="1" s="1"/>
  <c r="R497" i="1" s="1"/>
  <c r="N559" i="1"/>
  <c r="P629" i="1"/>
  <c r="Y629" i="1" s="1"/>
  <c r="T629" i="1" s="1"/>
  <c r="M734" i="1"/>
  <c r="V734" i="1" s="1"/>
  <c r="Q734" i="1" s="1"/>
  <c r="M958" i="1"/>
  <c r="V958" i="1" s="1"/>
  <c r="Q958" i="1" s="1"/>
  <c r="O965" i="1"/>
  <c r="M988" i="1"/>
  <c r="P619" i="1"/>
  <c r="N483" i="1"/>
  <c r="N323" i="1"/>
  <c r="P203" i="1"/>
  <c r="Y203" i="1" s="1"/>
  <c r="T203" i="1" s="1"/>
  <c r="P123" i="1"/>
  <c r="P778" i="1"/>
  <c r="P540" i="1"/>
  <c r="Y540" i="1" s="1"/>
  <c r="T540" i="1" s="1"/>
  <c r="O706" i="1"/>
  <c r="X706" i="1" s="1"/>
  <c r="S706" i="1" s="1"/>
  <c r="M442" i="1"/>
  <c r="V442" i="1" s="1"/>
  <c r="Q442" i="1" s="1"/>
  <c r="M354" i="1"/>
  <c r="V354" i="1" s="1"/>
  <c r="Q354" i="1" s="1"/>
  <c r="M612" i="1"/>
  <c r="N908" i="1"/>
  <c r="M756" i="1"/>
  <c r="P604" i="1"/>
  <c r="P548" i="1"/>
  <c r="O532" i="1"/>
  <c r="X532" i="1" s="1"/>
  <c r="S532" i="1" s="1"/>
  <c r="O188" i="1"/>
  <c r="O490" i="1"/>
  <c r="O989" i="1"/>
  <c r="X989" i="1" s="1"/>
  <c r="S989" i="1" s="1"/>
  <c r="N959" i="1"/>
  <c r="W959" i="1" s="1"/>
  <c r="R959" i="1" s="1"/>
  <c r="N877" i="1"/>
  <c r="N847" i="1"/>
  <c r="O840" i="1"/>
  <c r="O824" i="1"/>
  <c r="N735" i="1"/>
  <c r="N713" i="1"/>
  <c r="M632" i="1"/>
  <c r="M456" i="1"/>
  <c r="N225" i="1"/>
  <c r="P64" i="1"/>
  <c r="Y64" i="1" s="1"/>
  <c r="T64" i="1" s="1"/>
  <c r="O71" i="1"/>
  <c r="X71" i="1" s="1"/>
  <c r="S71" i="1" s="1"/>
  <c r="N158" i="1"/>
  <c r="P225" i="1"/>
  <c r="Y225" i="1" s="1"/>
  <c r="T225" i="1" s="1"/>
  <c r="O238" i="1"/>
  <c r="X238" i="1" s="1"/>
  <c r="S238" i="1" s="1"/>
  <c r="M245" i="1"/>
  <c r="N361" i="1"/>
  <c r="M383" i="1"/>
  <c r="N435" i="1"/>
  <c r="M469" i="1"/>
  <c r="M561" i="1"/>
  <c r="V561" i="1" s="1"/>
  <c r="Q561" i="1" s="1"/>
  <c r="N583" i="1"/>
  <c r="O589" i="1"/>
  <c r="X589" i="1" s="1"/>
  <c r="S589" i="1" s="1"/>
  <c r="P625" i="1"/>
  <c r="Y625" i="1" s="1"/>
  <c r="T625" i="1" s="1"/>
  <c r="M654" i="1"/>
  <c r="V654" i="1" s="1"/>
  <c r="Q654" i="1" s="1"/>
  <c r="P861" i="1"/>
  <c r="O619" i="1"/>
  <c r="X619" i="1" s="1"/>
  <c r="S619" i="1" s="1"/>
  <c r="M483" i="1"/>
  <c r="P283" i="1"/>
  <c r="M195" i="1"/>
  <c r="M123" i="1"/>
  <c r="M778" i="1"/>
  <c r="N682" i="1"/>
  <c r="O346" i="1"/>
  <c r="P706" i="1"/>
  <c r="O794" i="1"/>
  <c r="X794" i="1" s="1"/>
  <c r="S794" i="1" s="1"/>
  <c r="O900" i="1"/>
  <c r="X900" i="1" s="1"/>
  <c r="S900" i="1" s="1"/>
  <c r="P660" i="1"/>
  <c r="Y660" i="1" s="1"/>
  <c r="T660" i="1" s="1"/>
  <c r="N604" i="1"/>
  <c r="W604" i="1" s="1"/>
  <c r="R604" i="1" s="1"/>
  <c r="M548" i="1"/>
  <c r="M532" i="1"/>
  <c r="M476" i="1"/>
  <c r="P180" i="1"/>
  <c r="M116" i="1"/>
  <c r="O786" i="1"/>
  <c r="X786" i="1" s="1"/>
  <c r="S786" i="1" s="1"/>
  <c r="O414" i="1"/>
  <c r="O923" i="1"/>
  <c r="X923" i="1" s="1"/>
  <c r="S923" i="1" s="1"/>
  <c r="P944" i="1"/>
  <c r="P915" i="1"/>
  <c r="P908" i="1"/>
  <c r="N861" i="1"/>
  <c r="W861" i="1" s="1"/>
  <c r="R861" i="1" s="1"/>
  <c r="M840" i="1"/>
  <c r="M824" i="1"/>
  <c r="O809" i="1"/>
  <c r="O729" i="1"/>
  <c r="N721" i="1"/>
  <c r="M597" i="1"/>
  <c r="O561" i="1"/>
  <c r="O496" i="1"/>
  <c r="N463" i="1"/>
  <c r="W463" i="1" s="1"/>
  <c r="R463" i="1" s="1"/>
  <c r="O361" i="1"/>
  <c r="N64" i="1"/>
  <c r="W64" i="1" s="1"/>
  <c r="O483" i="1"/>
  <c r="P331" i="1"/>
  <c r="O283" i="1"/>
  <c r="O195" i="1"/>
  <c r="O778" i="1"/>
  <c r="N346" i="1"/>
  <c r="P900" i="1"/>
  <c r="N794" i="1"/>
  <c r="O698" i="1"/>
  <c r="X698" i="1" s="1"/>
  <c r="S698" i="1" s="1"/>
  <c r="N900" i="1"/>
  <c r="O660" i="1"/>
  <c r="X660" i="1" s="1"/>
  <c r="S660" i="1" s="1"/>
  <c r="M604" i="1"/>
  <c r="V604" i="1" s="1"/>
  <c r="Q604" i="1" s="1"/>
  <c r="O548" i="1"/>
  <c r="P476" i="1"/>
  <c r="M276" i="1"/>
  <c r="O180" i="1"/>
  <c r="P116" i="1"/>
  <c r="N786" i="1"/>
  <c r="P690" i="1"/>
  <c r="Y690" i="1" s="1"/>
  <c r="T690" i="1" s="1"/>
  <c r="P218" i="1"/>
  <c r="P654" i="1"/>
  <c r="Y654" i="1" s="1"/>
  <c r="T654" i="1" s="1"/>
  <c r="N923" i="1"/>
  <c r="M997" i="1"/>
  <c r="V997" i="1" s="1"/>
  <c r="Q997" i="1" s="1"/>
  <c r="U997" i="1" s="1"/>
  <c r="P952" i="1"/>
  <c r="Y952" i="1" s="1"/>
  <c r="T952" i="1" s="1"/>
  <c r="O944" i="1"/>
  <c r="X944" i="1" s="1"/>
  <c r="S944" i="1" s="1"/>
  <c r="P937" i="1"/>
  <c r="O915" i="1"/>
  <c r="O908" i="1"/>
  <c r="P832" i="1"/>
  <c r="P817" i="1"/>
  <c r="N809" i="1"/>
  <c r="W809" i="1" s="1"/>
  <c r="R809" i="1" s="1"/>
  <c r="P801" i="1"/>
  <c r="Y801" i="1" s="1"/>
  <c r="T801" i="1" s="1"/>
  <c r="P576" i="1"/>
  <c r="P568" i="1"/>
  <c r="N561" i="1"/>
  <c r="P383" i="1"/>
  <c r="M79" i="1"/>
  <c r="V79" i="1" s="1"/>
  <c r="Q79" i="1" s="1"/>
  <c r="O456" i="1"/>
  <c r="O175" i="1"/>
  <c r="P285" i="1"/>
  <c r="N385" i="1"/>
  <c r="N431" i="1"/>
  <c r="O437" i="1"/>
  <c r="X437" i="1" s="1"/>
  <c r="S437" i="1" s="1"/>
  <c r="P465" i="1"/>
  <c r="P485" i="1"/>
  <c r="Y485" i="1" s="1"/>
  <c r="T485" i="1" s="1"/>
  <c r="O492" i="1"/>
  <c r="X492" i="1" s="1"/>
  <c r="S492" i="1" s="1"/>
  <c r="M527" i="1"/>
  <c r="V527" i="1" s="1"/>
  <c r="Q527" i="1" s="1"/>
  <c r="N558" i="1"/>
  <c r="W558" i="1" s="1"/>
  <c r="R558" i="1" s="1"/>
  <c r="M585" i="1"/>
  <c r="V585" i="1" s="1"/>
  <c r="Q585" i="1" s="1"/>
  <c r="P599" i="1"/>
  <c r="P758" i="1"/>
  <c r="M773" i="1"/>
  <c r="M819" i="1"/>
  <c r="M910" i="1"/>
  <c r="P939" i="1"/>
  <c r="N331" i="1"/>
  <c r="N283" i="1"/>
  <c r="W283" i="1" s="1"/>
  <c r="R283" i="1" s="1"/>
  <c r="N195" i="1"/>
  <c r="N698" i="1"/>
  <c r="W698" i="1" s="1"/>
  <c r="R698" i="1" s="1"/>
  <c r="M794" i="1"/>
  <c r="V794" i="1" s="1"/>
  <c r="Q794" i="1" s="1"/>
  <c r="M698" i="1"/>
  <c r="V698" i="1" s="1"/>
  <c r="Q698" i="1" s="1"/>
  <c r="M900" i="1"/>
  <c r="N660" i="1"/>
  <c r="O540" i="1"/>
  <c r="O476" i="1"/>
  <c r="P268" i="1"/>
  <c r="N180" i="1"/>
  <c r="O116" i="1"/>
  <c r="X116" i="1" s="1"/>
  <c r="S116" i="1" s="1"/>
  <c r="M786" i="1"/>
  <c r="V786" i="1" s="1"/>
  <c r="Q786" i="1" s="1"/>
  <c r="O690" i="1"/>
  <c r="O218" i="1"/>
  <c r="X218" i="1" s="1"/>
  <c r="S218" i="1" s="1"/>
  <c r="N654" i="1"/>
  <c r="O952" i="1"/>
  <c r="X952" i="1" s="1"/>
  <c r="S952" i="1" s="1"/>
  <c r="N944" i="1"/>
  <c r="O937" i="1"/>
  <c r="O832" i="1"/>
  <c r="O817" i="1"/>
  <c r="M809" i="1"/>
  <c r="O801" i="1"/>
  <c r="X801" i="1" s="1"/>
  <c r="S801" i="1" s="1"/>
  <c r="P583" i="1"/>
  <c r="O576" i="1"/>
  <c r="X576" i="1" s="1"/>
  <c r="S576" i="1" s="1"/>
  <c r="O568" i="1"/>
  <c r="N383" i="1"/>
  <c r="W383" i="1" s="1"/>
  <c r="R383" i="1" s="1"/>
  <c r="M119" i="1"/>
  <c r="V119" i="1" s="1"/>
  <c r="Q119" i="1" s="1"/>
  <c r="M279" i="1"/>
  <c r="V279" i="1" s="1"/>
  <c r="Q279" i="1" s="1"/>
  <c r="M313" i="1"/>
  <c r="O417" i="1"/>
  <c r="N479" i="1"/>
  <c r="P498" i="1"/>
  <c r="O709" i="1"/>
  <c r="P738" i="1"/>
  <c r="M933" i="1"/>
  <c r="V933" i="1" s="1"/>
  <c r="Q933" i="1" s="1"/>
  <c r="P667" i="1"/>
  <c r="Y667" i="1" s="1"/>
  <c r="T667" i="1" s="1"/>
  <c r="P435" i="1"/>
  <c r="Y435" i="1" s="1"/>
  <c r="T435" i="1" s="1"/>
  <c r="M331" i="1"/>
  <c r="V331" i="1" s="1"/>
  <c r="Q331" i="1" s="1"/>
  <c r="M283" i="1"/>
  <c r="V283" i="1" s="1"/>
  <c r="Q283" i="1" s="1"/>
  <c r="O442" i="1"/>
  <c r="X442" i="1" s="1"/>
  <c r="S442" i="1" s="1"/>
  <c r="P698" i="1"/>
  <c r="P892" i="1"/>
  <c r="P756" i="1"/>
  <c r="M660" i="1"/>
  <c r="O612" i="1"/>
  <c r="P556" i="1"/>
  <c r="N540" i="1"/>
  <c r="N476" i="1"/>
  <c r="W476" i="1" s="1"/>
  <c r="R476" i="1" s="1"/>
  <c r="O268" i="1"/>
  <c r="X268" i="1" s="1"/>
  <c r="S268" i="1" s="1"/>
  <c r="M180" i="1"/>
  <c r="V180" i="1" s="1"/>
  <c r="Q180" i="1" s="1"/>
  <c r="N116" i="1"/>
  <c r="W116" i="1" s="1"/>
  <c r="R116" i="1" s="1"/>
  <c r="M690" i="1"/>
  <c r="V690" i="1" s="1"/>
  <c r="Q690" i="1" s="1"/>
  <c r="N218" i="1"/>
  <c r="N974" i="1"/>
  <c r="N952" i="1"/>
  <c r="M944" i="1"/>
  <c r="N937" i="1"/>
  <c r="N832" i="1"/>
  <c r="N817" i="1"/>
  <c r="N801" i="1"/>
  <c r="P632" i="1"/>
  <c r="N625" i="1"/>
  <c r="W625" i="1" s="1"/>
  <c r="R625" i="1" s="1"/>
  <c r="O583" i="1"/>
  <c r="X583" i="1" s="1"/>
  <c r="S583" i="1" s="1"/>
  <c r="N576" i="1"/>
  <c r="N568" i="1"/>
  <c r="N303" i="1"/>
  <c r="O435" i="1"/>
  <c r="O323" i="1"/>
  <c r="N203" i="1"/>
  <c r="P195" i="1"/>
  <c r="M892" i="1"/>
  <c r="N442" i="1"/>
  <c r="N354" i="1"/>
  <c r="O892" i="1"/>
  <c r="X892" i="1" s="1"/>
  <c r="S892" i="1" s="1"/>
  <c r="O756" i="1"/>
  <c r="X756" i="1" s="1"/>
  <c r="S756" i="1" s="1"/>
  <c r="N612" i="1"/>
  <c r="M556" i="1"/>
  <c r="M540" i="1"/>
  <c r="N188" i="1"/>
  <c r="N490" i="1"/>
  <c r="M338" i="1"/>
  <c r="M218" i="1"/>
  <c r="V218" i="1" s="1"/>
  <c r="Q218" i="1" s="1"/>
  <c r="M974" i="1"/>
  <c r="N966" i="1"/>
  <c r="P959" i="1"/>
  <c r="M952" i="1"/>
  <c r="V952" i="1" s="1"/>
  <c r="Q952" i="1" s="1"/>
  <c r="M937" i="1"/>
  <c r="V937" i="1" s="1"/>
  <c r="Q937" i="1" s="1"/>
  <c r="M854" i="1"/>
  <c r="V854" i="1" s="1"/>
  <c r="Q854" i="1" s="1"/>
  <c r="M832" i="1"/>
  <c r="M817" i="1"/>
  <c r="M801" i="1"/>
  <c r="P735" i="1"/>
  <c r="P713" i="1"/>
  <c r="O640" i="1"/>
  <c r="X640" i="1" s="1"/>
  <c r="S640" i="1" s="1"/>
  <c r="O632" i="1"/>
  <c r="M625" i="1"/>
  <c r="V625" i="1" s="1"/>
  <c r="Q625" i="1" s="1"/>
  <c r="M583" i="1"/>
  <c r="M576" i="1"/>
  <c r="V576" i="1" s="1"/>
  <c r="Q576" i="1" s="1"/>
  <c r="M568" i="1"/>
  <c r="V568" i="1" s="1"/>
  <c r="Q568" i="1" s="1"/>
  <c r="P456" i="1"/>
  <c r="Y456" i="1" s="1"/>
  <c r="T456" i="1" s="1"/>
  <c r="M303" i="1"/>
  <c r="O625" i="1"/>
  <c r="M193" i="1"/>
  <c r="M230" i="1"/>
  <c r="P237" i="1"/>
  <c r="M301" i="1"/>
  <c r="N321" i="1"/>
  <c r="M461" i="1"/>
  <c r="N566" i="1"/>
  <c r="W566" i="1" s="1"/>
  <c r="R566" i="1" s="1"/>
  <c r="P617" i="1"/>
  <c r="Y617" i="1" s="1"/>
  <c r="T617" i="1" s="1"/>
  <c r="M435" i="1"/>
  <c r="V435" i="1" s="1"/>
  <c r="Q435" i="1" s="1"/>
  <c r="P323" i="1"/>
  <c r="M203" i="1"/>
  <c r="O123" i="1"/>
  <c r="M706" i="1"/>
  <c r="P442" i="1"/>
  <c r="P354" i="1"/>
  <c r="N892" i="1"/>
  <c r="N756" i="1"/>
  <c r="P612" i="1"/>
  <c r="O556" i="1"/>
  <c r="P532" i="1"/>
  <c r="Y532" i="1" s="1"/>
  <c r="T532" i="1" s="1"/>
  <c r="P188" i="1"/>
  <c r="Y188" i="1" s="1"/>
  <c r="T188" i="1" s="1"/>
  <c r="M490" i="1"/>
  <c r="V490" i="1" s="1"/>
  <c r="Q490" i="1" s="1"/>
  <c r="M966" i="1"/>
  <c r="O959" i="1"/>
  <c r="P840" i="1"/>
  <c r="P824" i="1"/>
  <c r="O735" i="1"/>
  <c r="O713" i="1"/>
  <c r="N640" i="1"/>
  <c r="N632" i="1"/>
  <c r="N456" i="1"/>
  <c r="W456" i="1" s="1"/>
  <c r="R456" i="1" s="1"/>
  <c r="P151" i="1"/>
  <c r="Y151" i="1" s="1"/>
  <c r="T151" i="1" s="1"/>
  <c r="P71" i="1"/>
  <c r="Y71" i="1" s="1"/>
  <c r="T71" i="1" s="1"/>
  <c r="F31" i="6"/>
  <c r="E31" i="6"/>
  <c r="D31" i="6"/>
  <c r="D5" i="8"/>
  <c r="C33" i="6"/>
  <c r="B30" i="6"/>
  <c r="C31" i="6"/>
  <c r="D33" i="6"/>
  <c r="D30" i="6"/>
  <c r="E33" i="6"/>
  <c r="F30" i="6"/>
  <c r="B31" i="6"/>
  <c r="E30" i="6"/>
  <c r="B33" i="6"/>
  <c r="C30" i="6"/>
  <c r="B60" i="6"/>
  <c r="B37" i="6"/>
  <c r="B129" i="1"/>
  <c r="P129" i="1"/>
  <c r="I6" i="17"/>
  <c r="E6" i="17" s="1"/>
  <c r="J6" i="17" s="1"/>
  <c r="B551" i="1"/>
  <c r="N551" i="1"/>
  <c r="W551" i="1" s="1"/>
  <c r="R551" i="1" s="1"/>
  <c r="B564" i="1"/>
  <c r="N564" i="1"/>
  <c r="W564" i="1" s="1"/>
  <c r="R564" i="1" s="1"/>
  <c r="B693" i="1"/>
  <c r="P693" i="1"/>
  <c r="B766" i="1"/>
  <c r="P766" i="1"/>
  <c r="C371" i="1"/>
  <c r="B265" i="1"/>
  <c r="O265" i="1"/>
  <c r="X265" i="1" s="1"/>
  <c r="S265" i="1" s="1"/>
  <c r="B273" i="1"/>
  <c r="M273" i="1"/>
  <c r="V273" i="1" s="1"/>
  <c r="Q273" i="1" s="1"/>
  <c r="B294" i="1"/>
  <c r="N294" i="1"/>
  <c r="W294" i="1" s="1"/>
  <c r="R294" i="1" s="1"/>
  <c r="B251" i="1"/>
  <c r="M251" i="1"/>
  <c r="B137" i="1"/>
  <c r="P137" i="1"/>
  <c r="B173" i="1"/>
  <c r="M173" i="1"/>
  <c r="B217" i="1"/>
  <c r="N217" i="1"/>
  <c r="W217" i="1" s="1"/>
  <c r="R217" i="1" s="1"/>
  <c r="B453" i="1"/>
  <c r="N453" i="1"/>
  <c r="B505" i="1"/>
  <c r="O505" i="1"/>
  <c r="X505" i="1" s="1"/>
  <c r="S505" i="1" s="1"/>
  <c r="B593" i="1"/>
  <c r="M593" i="1"/>
  <c r="B702" i="1"/>
  <c r="M702" i="1"/>
  <c r="B717" i="1"/>
  <c r="P717" i="1"/>
  <c r="B813" i="1"/>
  <c r="N813" i="1"/>
  <c r="O69" i="1"/>
  <c r="B166" i="1"/>
  <c r="N166" i="1"/>
  <c r="B253" i="1"/>
  <c r="O253" i="1"/>
  <c r="M302" i="1"/>
  <c r="B454" i="1"/>
  <c r="O454" i="1"/>
  <c r="B545" i="1"/>
  <c r="P545" i="1"/>
  <c r="Y545" i="1" s="1"/>
  <c r="T545" i="1" s="1"/>
  <c r="B581" i="1"/>
  <c r="O581" i="1"/>
  <c r="B637" i="1"/>
  <c r="N637" i="1"/>
  <c r="B710" i="1"/>
  <c r="M710" i="1"/>
  <c r="V710" i="1" s="1"/>
  <c r="Q710" i="1" s="1"/>
  <c r="B806" i="1"/>
  <c r="O806" i="1"/>
  <c r="B874" i="1"/>
  <c r="M874" i="1"/>
  <c r="E365" i="1"/>
  <c r="C365" i="1"/>
  <c r="C571" i="1"/>
  <c r="C579" i="1"/>
  <c r="G579" i="1"/>
  <c r="D579" i="1"/>
  <c r="B167" i="1"/>
  <c r="P167" i="1"/>
  <c r="Y167" i="1" s="1"/>
  <c r="T167" i="1" s="1"/>
  <c r="B289" i="1"/>
  <c r="O289" i="1"/>
  <c r="B353" i="1"/>
  <c r="N353" i="1"/>
  <c r="B630" i="1"/>
  <c r="N630" i="1"/>
  <c r="B845" i="1"/>
  <c r="M845" i="1"/>
  <c r="V845" i="1" s="1"/>
  <c r="Q845" i="1" s="1"/>
  <c r="C3" i="1"/>
  <c r="G3" i="1"/>
  <c r="D3" i="1"/>
  <c r="B269" i="1"/>
  <c r="N269" i="1"/>
  <c r="B369" i="1"/>
  <c r="M369" i="1"/>
  <c r="B441" i="1"/>
  <c r="N441" i="1"/>
  <c r="B555" i="1"/>
  <c r="N555" i="1"/>
  <c r="B631" i="1"/>
  <c r="N631" i="1"/>
  <c r="B639" i="1"/>
  <c r="P639" i="1"/>
  <c r="Y639" i="1" s="1"/>
  <c r="T639" i="1" s="1"/>
  <c r="B141" i="1"/>
  <c r="P141" i="1"/>
  <c r="B169" i="1"/>
  <c r="N169" i="1"/>
  <c r="B213" i="1"/>
  <c r="M213" i="1"/>
  <c r="B391" i="1"/>
  <c r="N391" i="1"/>
  <c r="B509" i="1"/>
  <c r="P509" i="1"/>
  <c r="B647" i="1"/>
  <c r="O647" i="1"/>
  <c r="B771" i="1"/>
  <c r="P771" i="1"/>
  <c r="B982" i="1"/>
  <c r="P982" i="1"/>
  <c r="E234" i="1"/>
  <c r="C234" i="1"/>
  <c r="M87" i="1"/>
  <c r="V87" i="1" s="1"/>
  <c r="Q87" i="1" s="1"/>
  <c r="M101" i="1"/>
  <c r="V101" i="1" s="1"/>
  <c r="Q101" i="1" s="1"/>
  <c r="P135" i="1"/>
  <c r="B199" i="1"/>
  <c r="P199" i="1"/>
  <c r="Y199" i="1" s="1"/>
  <c r="T199" i="1" s="1"/>
  <c r="B318" i="1"/>
  <c r="N318" i="1"/>
  <c r="W318" i="1" s="1"/>
  <c r="R318" i="1" s="1"/>
  <c r="M423" i="1"/>
  <c r="B477" i="1"/>
  <c r="N477" i="1"/>
  <c r="B533" i="1"/>
  <c r="N533" i="1"/>
  <c r="B541" i="1"/>
  <c r="P541" i="1"/>
  <c r="B549" i="1"/>
  <c r="O549" i="1"/>
  <c r="B590" i="1"/>
  <c r="P590" i="1"/>
  <c r="B633" i="1"/>
  <c r="N633" i="1"/>
  <c r="B707" i="1"/>
  <c r="P707" i="1"/>
  <c r="C187" i="1"/>
  <c r="E187" i="1"/>
  <c r="B401" i="1"/>
  <c r="P401" i="1"/>
  <c r="B409" i="1"/>
  <c r="P409" i="1"/>
  <c r="B478" i="1"/>
  <c r="N478" i="1"/>
  <c r="W478" i="1" s="1"/>
  <c r="R478" i="1" s="1"/>
  <c r="B503" i="1"/>
  <c r="M503" i="1"/>
  <c r="B534" i="1"/>
  <c r="P534" i="1"/>
  <c r="B614" i="1"/>
  <c r="P614" i="1"/>
  <c r="B894" i="1"/>
  <c r="P894" i="1"/>
  <c r="Y894" i="1" s="1"/>
  <c r="T894" i="1" s="1"/>
  <c r="M542" i="1"/>
  <c r="V542" i="1" s="1"/>
  <c r="Q542" i="1" s="1"/>
  <c r="O565" i="1"/>
  <c r="N601" i="1"/>
  <c r="P622" i="1"/>
  <c r="M645" i="1"/>
  <c r="V645" i="1" s="1"/>
  <c r="Q645" i="1" s="1"/>
  <c r="M669" i="1"/>
  <c r="P723" i="1"/>
  <c r="P729" i="1"/>
  <c r="M883" i="1"/>
  <c r="O902" i="1"/>
  <c r="M909" i="1"/>
  <c r="V909" i="1" s="1"/>
  <c r="Q909" i="1" s="1"/>
  <c r="G819" i="1"/>
  <c r="D819" i="1"/>
  <c r="C5" i="1"/>
  <c r="C389" i="1"/>
  <c r="N755" i="1"/>
  <c r="W755" i="1" s="1"/>
  <c r="R755" i="1" s="1"/>
  <c r="M774" i="1"/>
  <c r="V774" i="1" s="1"/>
  <c r="Q774" i="1" s="1"/>
  <c r="P781" i="1"/>
  <c r="M822" i="1"/>
  <c r="O829" i="1"/>
  <c r="N870" i="1"/>
  <c r="M950" i="1"/>
  <c r="O978" i="1"/>
  <c r="E659" i="1"/>
  <c r="P281" i="1"/>
  <c r="Y281" i="1" s="1"/>
  <c r="T281" i="1" s="1"/>
  <c r="M305" i="1"/>
  <c r="V305" i="1" s="1"/>
  <c r="Q305" i="1" s="1"/>
  <c r="O331" i="1"/>
  <c r="P345" i="1"/>
  <c r="Y345" i="1" s="1"/>
  <c r="T345" i="1" s="1"/>
  <c r="M373" i="1"/>
  <c r="V373" i="1" s="1"/>
  <c r="Q373" i="1" s="1"/>
  <c r="O407" i="1"/>
  <c r="M413" i="1"/>
  <c r="M439" i="1"/>
  <c r="P457" i="1"/>
  <c r="M481" i="1"/>
  <c r="M494" i="1"/>
  <c r="V494" i="1" s="1"/>
  <c r="Q494" i="1" s="1"/>
  <c r="O526" i="1"/>
  <c r="X526" i="1" s="1"/>
  <c r="S526" i="1" s="1"/>
  <c r="O591" i="1"/>
  <c r="X591" i="1" s="1"/>
  <c r="S591" i="1" s="1"/>
  <c r="M653" i="1"/>
  <c r="V653" i="1" s="1"/>
  <c r="Q653" i="1" s="1"/>
  <c r="O678" i="1"/>
  <c r="M685" i="1"/>
  <c r="N725" i="1"/>
  <c r="W725" i="1" s="1"/>
  <c r="R725" i="1" s="1"/>
  <c r="M737" i="1"/>
  <c r="P782" i="1"/>
  <c r="M789" i="1"/>
  <c r="P838" i="1"/>
  <c r="M858" i="1"/>
  <c r="M885" i="1"/>
  <c r="P918" i="1"/>
  <c r="Y918" i="1" s="1"/>
  <c r="T918" i="1" s="1"/>
  <c r="M938" i="1"/>
  <c r="G762" i="1"/>
  <c r="D762" i="1"/>
  <c r="G923" i="1"/>
  <c r="D923" i="1"/>
  <c r="M899" i="1"/>
  <c r="M926" i="1"/>
  <c r="P974" i="1"/>
  <c r="E39" i="14"/>
  <c r="B3" i="8"/>
  <c r="B41" i="6"/>
  <c r="E4"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6" i="8"/>
  <c r="D41" i="6"/>
  <c r="E41" i="14"/>
  <c r="E5" i="8"/>
  <c r="E7" i="8"/>
  <c r="C58" i="6"/>
  <c r="C81" i="6"/>
  <c r="B78" i="6"/>
  <c r="F80" i="6"/>
  <c r="S58" i="6"/>
  <c r="J81" i="6"/>
  <c r="E78" i="6"/>
  <c r="I79" i="6"/>
  <c r="E81" i="6"/>
  <c r="B80" i="6"/>
  <c r="M81" i="6"/>
  <c r="K58" i="6"/>
  <c r="G80" i="6"/>
  <c r="L81" i="6"/>
  <c r="AC58" i="6"/>
  <c r="M78" i="6"/>
  <c r="AA58" i="6"/>
  <c r="K81" i="6"/>
  <c r="C78" i="6"/>
  <c r="Q58" i="6"/>
  <c r="T58" i="6"/>
  <c r="N58" i="6"/>
  <c r="M79" i="6"/>
  <c r="D78" i="6"/>
  <c r="E80" i="6"/>
  <c r="F79" i="6"/>
  <c r="U58" i="6"/>
  <c r="I80" i="6"/>
  <c r="I81" i="6"/>
  <c r="C80" i="6"/>
  <c r="H81" i="6"/>
  <c r="F58" i="6"/>
  <c r="E58" i="6"/>
  <c r="H78" i="6"/>
  <c r="AB58" i="6"/>
  <c r="Y58" i="6"/>
  <c r="Z58" i="6"/>
  <c r="B79" i="6"/>
  <c r="L79" i="6"/>
  <c r="O58" i="6"/>
  <c r="K79" i="6"/>
  <c r="F78" i="6"/>
  <c r="K80" i="6"/>
  <c r="G81" i="6"/>
  <c r="R58" i="6"/>
  <c r="G58" i="6"/>
  <c r="P58" i="6"/>
  <c r="I78" i="6"/>
  <c r="F81" i="6"/>
  <c r="D79" i="6"/>
  <c r="D81" i="6"/>
  <c r="M80" i="6"/>
  <c r="G79" i="6"/>
  <c r="D58" i="6"/>
  <c r="M58" i="6"/>
  <c r="V58" i="6"/>
  <c r="H79" i="6"/>
  <c r="I58" i="6"/>
  <c r="H58" i="6"/>
  <c r="L58" i="6"/>
  <c r="W58" i="6"/>
  <c r="E79" i="6"/>
  <c r="B58" i="6"/>
  <c r="C79" i="6"/>
  <c r="H80" i="6"/>
  <c r="K78" i="6"/>
  <c r="B81" i="6"/>
  <c r="J78" i="6"/>
  <c r="A7" i="8"/>
  <c r="G7" i="8"/>
  <c r="M1" i="17"/>
  <c r="E40" i="14"/>
  <c r="D4" i="8"/>
  <c r="B4" i="8"/>
  <c r="C5" i="8"/>
  <c r="C7" i="8"/>
  <c r="E41" i="6"/>
  <c r="E3" i="8"/>
  <c r="E42" i="14"/>
  <c r="B8" i="17"/>
  <c r="B4" i="17"/>
  <c r="B5" i="17"/>
  <c r="P108" i="1"/>
  <c r="B113" i="1"/>
  <c r="B151" i="1"/>
  <c r="B212" i="1"/>
  <c r="B260" i="1"/>
  <c r="B303" i="1"/>
  <c r="O212" i="1"/>
  <c r="X212" i="1" s="1"/>
  <c r="S212" i="1" s="1"/>
  <c r="N108" i="1"/>
  <c r="M255" i="1"/>
  <c r="P124" i="1"/>
  <c r="B279" i="1"/>
  <c r="N124" i="1"/>
  <c r="P223" i="1"/>
  <c r="O260" i="1"/>
  <c r="I143" i="1"/>
  <c r="M260" i="1"/>
  <c r="V260" i="1" s="1"/>
  <c r="Q260" i="1" s="1"/>
  <c r="O124" i="1"/>
  <c r="B221" i="1"/>
  <c r="B237" i="1"/>
  <c r="J149" i="1"/>
  <c r="N260" i="1"/>
  <c r="M124" i="1"/>
  <c r="M141" i="1"/>
  <c r="J277" i="1"/>
  <c r="M108" i="1"/>
  <c r="F33" i="6"/>
  <c r="B6" i="17"/>
  <c r="J70" i="1"/>
  <c r="I70" i="1"/>
  <c r="J102" i="1"/>
  <c r="I102" i="1"/>
  <c r="B102" i="1"/>
  <c r="J130" i="1"/>
  <c r="I130" i="1"/>
  <c r="B130" i="1"/>
  <c r="J201" i="1"/>
  <c r="I201" i="1"/>
  <c r="B201" i="1"/>
  <c r="J271" i="1"/>
  <c r="B271" i="1"/>
  <c r="N271" i="1"/>
  <c r="P271" i="1"/>
  <c r="J304" i="1"/>
  <c r="I304" i="1"/>
  <c r="B304" i="1"/>
  <c r="N304" i="1"/>
  <c r="J66" i="1"/>
  <c r="I66" i="1"/>
  <c r="B66" i="1"/>
  <c r="J82" i="1"/>
  <c r="I82" i="1"/>
  <c r="I262" i="1"/>
  <c r="J262" i="1"/>
  <c r="B262" i="1"/>
  <c r="J300" i="1"/>
  <c r="I300" i="1"/>
  <c r="B300" i="1"/>
  <c r="P300" i="1"/>
  <c r="J316" i="1"/>
  <c r="I316" i="1"/>
  <c r="B316" i="1"/>
  <c r="I271" i="1"/>
  <c r="J62" i="1"/>
  <c r="I62" i="1"/>
  <c r="B62" i="1"/>
  <c r="J78" i="1"/>
  <c r="I78" i="1"/>
  <c r="B78" i="1"/>
  <c r="J258" i="1"/>
  <c r="I258" i="1"/>
  <c r="B258" i="1"/>
  <c r="J312" i="1"/>
  <c r="I312" i="1"/>
  <c r="B312" i="1"/>
  <c r="J213" i="1"/>
  <c r="I213" i="1"/>
  <c r="J74" i="1"/>
  <c r="I74" i="1"/>
  <c r="B74" i="1"/>
  <c r="J90" i="1"/>
  <c r="I90" i="1"/>
  <c r="B90" i="1"/>
  <c r="I134" i="1"/>
  <c r="J134" i="1"/>
  <c r="B134" i="1"/>
  <c r="J172" i="1"/>
  <c r="I172" i="1"/>
  <c r="B172" i="1"/>
  <c r="M172" i="1"/>
  <c r="N172" i="1"/>
  <c r="W172" i="1" s="1"/>
  <c r="R172" i="1" s="1"/>
  <c r="O172" i="1"/>
  <c r="X172" i="1" s="1"/>
  <c r="S172" i="1" s="1"/>
  <c r="I205" i="1"/>
  <c r="J205" i="1"/>
  <c r="B205" i="1"/>
  <c r="J254" i="1"/>
  <c r="I254" i="1"/>
  <c r="B254" i="1"/>
  <c r="J292" i="1"/>
  <c r="I292" i="1"/>
  <c r="B292" i="1"/>
  <c r="J308" i="1"/>
  <c r="I308" i="1"/>
  <c r="B308" i="1"/>
  <c r="B79" i="1"/>
  <c r="M103" i="1"/>
  <c r="J106" i="1"/>
  <c r="I106" i="1"/>
  <c r="I110" i="1"/>
  <c r="J110" i="1"/>
  <c r="J114" i="1"/>
  <c r="I114" i="1"/>
  <c r="J118" i="1"/>
  <c r="I118" i="1"/>
  <c r="J122" i="1"/>
  <c r="I122" i="1"/>
  <c r="I126" i="1"/>
  <c r="J126" i="1"/>
  <c r="B135" i="1"/>
  <c r="J139" i="1"/>
  <c r="I139" i="1"/>
  <c r="J147" i="1"/>
  <c r="I147" i="1"/>
  <c r="J155" i="1"/>
  <c r="I155" i="1"/>
  <c r="J163" i="1"/>
  <c r="I163" i="1"/>
  <c r="J168" i="1"/>
  <c r="I168" i="1"/>
  <c r="J177" i="1"/>
  <c r="I177" i="1"/>
  <c r="J185" i="1"/>
  <c r="I185" i="1"/>
  <c r="J193" i="1"/>
  <c r="I193" i="1"/>
  <c r="J209" i="1"/>
  <c r="I209" i="1"/>
  <c r="J218" i="1"/>
  <c r="I218" i="1"/>
  <c r="J222" i="1"/>
  <c r="I222" i="1"/>
  <c r="J226" i="1"/>
  <c r="I226" i="1"/>
  <c r="I230" i="1"/>
  <c r="J230" i="1"/>
  <c r="J234" i="1"/>
  <c r="I234" i="1"/>
  <c r="J238" i="1"/>
  <c r="I238" i="1"/>
  <c r="J242" i="1"/>
  <c r="I242" i="1"/>
  <c r="I246" i="1"/>
  <c r="J246" i="1"/>
  <c r="J250" i="1"/>
  <c r="I250" i="1"/>
  <c r="B255" i="1"/>
  <c r="B263" i="1"/>
  <c r="J267" i="1"/>
  <c r="I267" i="1"/>
  <c r="J276" i="1"/>
  <c r="I276" i="1"/>
  <c r="J280" i="1"/>
  <c r="I280" i="1"/>
  <c r="J284" i="1"/>
  <c r="I284" i="1"/>
  <c r="J288" i="1"/>
  <c r="I288" i="1"/>
  <c r="J321" i="1"/>
  <c r="I321" i="1"/>
  <c r="J329" i="1"/>
  <c r="I329" i="1"/>
  <c r="I151" i="1"/>
  <c r="I215" i="1"/>
  <c r="I279" i="1"/>
  <c r="J157" i="1"/>
  <c r="J285" i="1"/>
  <c r="I285" i="1"/>
  <c r="J51" i="1"/>
  <c r="I51" i="1"/>
  <c r="J67" i="1"/>
  <c r="I67" i="1"/>
  <c r="J75" i="1"/>
  <c r="I75" i="1"/>
  <c r="J83" i="1"/>
  <c r="I83" i="1"/>
  <c r="J91" i="1"/>
  <c r="I91" i="1"/>
  <c r="J99" i="1"/>
  <c r="I99" i="1"/>
  <c r="B103" i="1"/>
  <c r="B111" i="1"/>
  <c r="B119" i="1"/>
  <c r="B127" i="1"/>
  <c r="J131" i="1"/>
  <c r="I131" i="1"/>
  <c r="J169" i="1"/>
  <c r="I169" i="1"/>
  <c r="J202" i="1"/>
  <c r="I202" i="1"/>
  <c r="I206" i="1"/>
  <c r="J206" i="1"/>
  <c r="J214" i="1"/>
  <c r="I214" i="1"/>
  <c r="B223" i="1"/>
  <c r="B231" i="1"/>
  <c r="B239" i="1"/>
  <c r="B247" i="1"/>
  <c r="J251" i="1"/>
  <c r="I251" i="1"/>
  <c r="J259" i="1"/>
  <c r="I259" i="1"/>
  <c r="J272" i="1"/>
  <c r="I272" i="1"/>
  <c r="J289" i="1"/>
  <c r="I289" i="1"/>
  <c r="I293" i="1"/>
  <c r="J297" i="1"/>
  <c r="I297" i="1"/>
  <c r="J305" i="1"/>
  <c r="I305" i="1"/>
  <c r="J313" i="1"/>
  <c r="I313" i="1"/>
  <c r="I159" i="1"/>
  <c r="I223" i="1"/>
  <c r="I287" i="1"/>
  <c r="J165" i="1"/>
  <c r="I165" i="1"/>
  <c r="J293" i="1"/>
  <c r="J107" i="1"/>
  <c r="I107" i="1"/>
  <c r="J115" i="1"/>
  <c r="I115" i="1"/>
  <c r="J123" i="1"/>
  <c r="I123" i="1"/>
  <c r="J140" i="1"/>
  <c r="I140" i="1"/>
  <c r="J144" i="1"/>
  <c r="I144" i="1"/>
  <c r="J148" i="1"/>
  <c r="I148" i="1"/>
  <c r="J152" i="1"/>
  <c r="I152" i="1"/>
  <c r="J156" i="1"/>
  <c r="I156" i="1"/>
  <c r="J160" i="1"/>
  <c r="I160" i="1"/>
  <c r="J164" i="1"/>
  <c r="I164" i="1"/>
  <c r="J174" i="1"/>
  <c r="I174" i="1"/>
  <c r="J178" i="1"/>
  <c r="I178" i="1"/>
  <c r="I182" i="1"/>
  <c r="J182" i="1"/>
  <c r="J186" i="1"/>
  <c r="I186" i="1"/>
  <c r="J190" i="1"/>
  <c r="I190" i="1"/>
  <c r="J194" i="1"/>
  <c r="I194" i="1"/>
  <c r="I198" i="1"/>
  <c r="J198" i="1"/>
  <c r="N207" i="1"/>
  <c r="J210" i="1"/>
  <c r="I210" i="1"/>
  <c r="J219" i="1"/>
  <c r="I219" i="1"/>
  <c r="J227" i="1"/>
  <c r="I227" i="1"/>
  <c r="J235" i="1"/>
  <c r="I235" i="1"/>
  <c r="J243" i="1"/>
  <c r="I243" i="1"/>
  <c r="J268" i="1"/>
  <c r="I268" i="1"/>
  <c r="J273" i="1"/>
  <c r="I273" i="1"/>
  <c r="I277" i="1"/>
  <c r="J281" i="1"/>
  <c r="I281" i="1"/>
  <c r="J294" i="1"/>
  <c r="I294" i="1"/>
  <c r="J318" i="1"/>
  <c r="I318" i="1"/>
  <c r="J322" i="1"/>
  <c r="I322" i="1"/>
  <c r="J326" i="1"/>
  <c r="I326" i="1"/>
  <c r="J330" i="1"/>
  <c r="I330" i="1"/>
  <c r="I103" i="1"/>
  <c r="I167" i="1"/>
  <c r="I231" i="1"/>
  <c r="I295" i="1"/>
  <c r="J173" i="1"/>
  <c r="I173" i="1"/>
  <c r="J301" i="1"/>
  <c r="I301" i="1"/>
  <c r="J64" i="1"/>
  <c r="I64" i="1"/>
  <c r="J68" i="1"/>
  <c r="I68" i="1"/>
  <c r="J72" i="1"/>
  <c r="I72" i="1"/>
  <c r="J76" i="1"/>
  <c r="J80" i="1"/>
  <c r="I80" i="1"/>
  <c r="J96" i="1"/>
  <c r="I96" i="1"/>
  <c r="J100" i="1"/>
  <c r="I100" i="1"/>
  <c r="J132" i="1"/>
  <c r="I132" i="1"/>
  <c r="J136" i="1"/>
  <c r="I136" i="1"/>
  <c r="J170" i="1"/>
  <c r="I170" i="1"/>
  <c r="B175" i="1"/>
  <c r="B183" i="1"/>
  <c r="B191" i="1"/>
  <c r="J203" i="1"/>
  <c r="I203" i="1"/>
  <c r="B207" i="1"/>
  <c r="J252" i="1"/>
  <c r="I252" i="1"/>
  <c r="J256" i="1"/>
  <c r="I256" i="1"/>
  <c r="J260" i="1"/>
  <c r="I260" i="1"/>
  <c r="J264" i="1"/>
  <c r="I264" i="1"/>
  <c r="J290" i="1"/>
  <c r="I290" i="1"/>
  <c r="B295" i="1"/>
  <c r="J298" i="1"/>
  <c r="I298" i="1"/>
  <c r="I302" i="1"/>
  <c r="J302" i="1"/>
  <c r="J306" i="1"/>
  <c r="I306" i="1"/>
  <c r="J310" i="1"/>
  <c r="I310" i="1"/>
  <c r="J314" i="1"/>
  <c r="I314" i="1"/>
  <c r="B319" i="1"/>
  <c r="B327" i="1"/>
  <c r="I111" i="1"/>
  <c r="I175" i="1"/>
  <c r="I239" i="1"/>
  <c r="I303" i="1"/>
  <c r="J181" i="1"/>
  <c r="I181" i="1"/>
  <c r="J309" i="1"/>
  <c r="I309" i="1"/>
  <c r="J104" i="1"/>
  <c r="I104" i="1"/>
  <c r="J108" i="1"/>
  <c r="I108" i="1"/>
  <c r="J112" i="1"/>
  <c r="I112" i="1"/>
  <c r="J116" i="1"/>
  <c r="I116" i="1"/>
  <c r="J120" i="1"/>
  <c r="I120" i="1"/>
  <c r="J124" i="1"/>
  <c r="I124" i="1"/>
  <c r="J128" i="1"/>
  <c r="I128" i="1"/>
  <c r="J137" i="1"/>
  <c r="I137" i="1"/>
  <c r="J145" i="1"/>
  <c r="I145" i="1"/>
  <c r="I149" i="1"/>
  <c r="J153" i="1"/>
  <c r="I153" i="1"/>
  <c r="I157" i="1"/>
  <c r="J161" i="1"/>
  <c r="I161" i="1"/>
  <c r="J179" i="1"/>
  <c r="I179" i="1"/>
  <c r="J187" i="1"/>
  <c r="I187" i="1"/>
  <c r="J195" i="1"/>
  <c r="I195" i="1"/>
  <c r="J211" i="1"/>
  <c r="I211" i="1"/>
  <c r="J220" i="1"/>
  <c r="I220" i="1"/>
  <c r="J224" i="1"/>
  <c r="I224" i="1"/>
  <c r="J228" i="1"/>
  <c r="I228" i="1"/>
  <c r="J232" i="1"/>
  <c r="I232" i="1"/>
  <c r="J236" i="1"/>
  <c r="I236" i="1"/>
  <c r="J240" i="1"/>
  <c r="I240" i="1"/>
  <c r="J244" i="1"/>
  <c r="I244" i="1"/>
  <c r="J248" i="1"/>
  <c r="I248" i="1"/>
  <c r="J265" i="1"/>
  <c r="I265" i="1"/>
  <c r="J274" i="1"/>
  <c r="I274" i="1"/>
  <c r="J278" i="1"/>
  <c r="I278" i="1"/>
  <c r="J282" i="1"/>
  <c r="I282" i="1"/>
  <c r="I286" i="1"/>
  <c r="J286" i="1"/>
  <c r="J323" i="1"/>
  <c r="I323" i="1"/>
  <c r="J331" i="1"/>
  <c r="I331" i="1"/>
  <c r="I119" i="1"/>
  <c r="I183" i="1"/>
  <c r="I247" i="1"/>
  <c r="I311" i="1"/>
  <c r="J189" i="1"/>
  <c r="I189" i="1"/>
  <c r="J317" i="1"/>
  <c r="I317" i="1"/>
  <c r="J65" i="1"/>
  <c r="I65" i="1"/>
  <c r="I77" i="1"/>
  <c r="J81" i="1"/>
  <c r="I81" i="1"/>
  <c r="J89" i="1"/>
  <c r="I89" i="1"/>
  <c r="I101" i="1"/>
  <c r="J129" i="1"/>
  <c r="I129" i="1"/>
  <c r="J166" i="1"/>
  <c r="I166" i="1"/>
  <c r="J171" i="1"/>
  <c r="I171" i="1"/>
  <c r="J200" i="1"/>
  <c r="I200" i="1"/>
  <c r="J204" i="1"/>
  <c r="I204" i="1"/>
  <c r="J216" i="1"/>
  <c r="I216" i="1"/>
  <c r="I253" i="1"/>
  <c r="J257" i="1"/>
  <c r="I257" i="1"/>
  <c r="I261" i="1"/>
  <c r="J270" i="1"/>
  <c r="I270" i="1"/>
  <c r="J291" i="1"/>
  <c r="I291" i="1"/>
  <c r="J299" i="1"/>
  <c r="I299" i="1"/>
  <c r="J307" i="1"/>
  <c r="I307" i="1"/>
  <c r="J315" i="1"/>
  <c r="I315" i="1"/>
  <c r="I127" i="1"/>
  <c r="I191" i="1"/>
  <c r="I255" i="1"/>
  <c r="I319" i="1"/>
  <c r="J69" i="1"/>
  <c r="J133" i="1"/>
  <c r="I133" i="1"/>
  <c r="J197" i="1"/>
  <c r="I197" i="1"/>
  <c r="J261" i="1"/>
  <c r="J325" i="1"/>
  <c r="I325" i="1"/>
  <c r="J105" i="1"/>
  <c r="I105" i="1"/>
  <c r="I109" i="1"/>
  <c r="J113" i="1"/>
  <c r="I113" i="1"/>
  <c r="I117" i="1"/>
  <c r="J121" i="1"/>
  <c r="I121" i="1"/>
  <c r="I125" i="1"/>
  <c r="J138" i="1"/>
  <c r="I138" i="1"/>
  <c r="J142" i="1"/>
  <c r="I142" i="1"/>
  <c r="J146" i="1"/>
  <c r="I146" i="1"/>
  <c r="I150" i="1"/>
  <c r="J150" i="1"/>
  <c r="J154" i="1"/>
  <c r="I154" i="1"/>
  <c r="J158" i="1"/>
  <c r="I158" i="1"/>
  <c r="J162" i="1"/>
  <c r="I162" i="1"/>
  <c r="J176" i="1"/>
  <c r="I176" i="1"/>
  <c r="J180" i="1"/>
  <c r="I180" i="1"/>
  <c r="J184" i="1"/>
  <c r="I184" i="1"/>
  <c r="J188" i="1"/>
  <c r="I188" i="1"/>
  <c r="J192" i="1"/>
  <c r="I192" i="1"/>
  <c r="J196" i="1"/>
  <c r="I196" i="1"/>
  <c r="J208" i="1"/>
  <c r="I208" i="1"/>
  <c r="J212" i="1"/>
  <c r="I212" i="1"/>
  <c r="J217" i="1"/>
  <c r="I217" i="1"/>
  <c r="I221" i="1"/>
  <c r="J225" i="1"/>
  <c r="I225" i="1"/>
  <c r="I229" i="1"/>
  <c r="J233" i="1"/>
  <c r="I233" i="1"/>
  <c r="I237" i="1"/>
  <c r="J241" i="1"/>
  <c r="I241" i="1"/>
  <c r="I245" i="1"/>
  <c r="J249" i="1"/>
  <c r="I249" i="1"/>
  <c r="J266" i="1"/>
  <c r="I266" i="1"/>
  <c r="J275" i="1"/>
  <c r="I275" i="1"/>
  <c r="J283" i="1"/>
  <c r="I283" i="1"/>
  <c r="J296" i="1"/>
  <c r="I296" i="1"/>
  <c r="J320" i="1"/>
  <c r="I320" i="1"/>
  <c r="J324" i="1"/>
  <c r="I324" i="1"/>
  <c r="J328" i="1"/>
  <c r="I328" i="1"/>
  <c r="I135" i="1"/>
  <c r="I199" i="1"/>
  <c r="I263" i="1"/>
  <c r="I327" i="1"/>
  <c r="J77" i="1"/>
  <c r="J141" i="1"/>
  <c r="I141" i="1"/>
  <c r="J269" i="1"/>
  <c r="I269" i="1"/>
  <c r="O1" i="17"/>
  <c r="B9" i="17"/>
  <c r="G10" i="17"/>
  <c r="B157" i="1"/>
  <c r="B192" i="1"/>
  <c r="J79" i="1"/>
  <c r="I79" i="1"/>
  <c r="J85" i="1"/>
  <c r="I85" i="1"/>
  <c r="J125" i="1"/>
  <c r="B125" i="1"/>
  <c r="B77" i="1"/>
  <c r="J159" i="1"/>
  <c r="F709" i="1"/>
  <c r="H709" i="1"/>
  <c r="C709" i="1"/>
  <c r="F930" i="1"/>
  <c r="H930" i="1"/>
  <c r="C930" i="1"/>
  <c r="N297" i="1"/>
  <c r="C7" i="1"/>
  <c r="C39" i="1"/>
  <c r="C71" i="1"/>
  <c r="C103" i="1"/>
  <c r="C135" i="1"/>
  <c r="C144" i="1"/>
  <c r="C176" i="1"/>
  <c r="C218" i="1"/>
  <c r="C242" i="1"/>
  <c r="C274" i="1"/>
  <c r="C317" i="1"/>
  <c r="C325" i="1"/>
  <c r="C381" i="1"/>
  <c r="C427" i="1"/>
  <c r="C464" i="1"/>
  <c r="C481" i="1"/>
  <c r="C521" i="1"/>
  <c r="C553" i="1"/>
  <c r="C592" i="1"/>
  <c r="C624" i="1"/>
  <c r="C653" i="1"/>
  <c r="C665" i="1"/>
  <c r="C785" i="1"/>
  <c r="C850" i="1"/>
  <c r="C885" i="1"/>
  <c r="C920" i="1"/>
  <c r="C984" i="1"/>
  <c r="F357" i="1"/>
  <c r="H357" i="1"/>
  <c r="C357" i="1"/>
  <c r="F447" i="1"/>
  <c r="H447" i="1"/>
  <c r="C447" i="1"/>
  <c r="F815" i="1"/>
  <c r="H815" i="1"/>
  <c r="C815" i="1"/>
  <c r="F823" i="1"/>
  <c r="H823" i="1"/>
  <c r="C823" i="1"/>
  <c r="F882" i="1"/>
  <c r="H882" i="1"/>
  <c r="C882" i="1"/>
  <c r="F906" i="1"/>
  <c r="H906" i="1"/>
  <c r="C906" i="1"/>
  <c r="F926" i="1"/>
  <c r="H926" i="1"/>
  <c r="C926" i="1"/>
  <c r="F938" i="1"/>
  <c r="H938" i="1"/>
  <c r="C938" i="1"/>
  <c r="C31" i="1"/>
  <c r="C63" i="1"/>
  <c r="C95" i="1"/>
  <c r="C127" i="1"/>
  <c r="C168" i="1"/>
  <c r="C192" i="1"/>
  <c r="C266" i="1"/>
  <c r="C420" i="1"/>
  <c r="C436" i="1"/>
  <c r="C477" i="1"/>
  <c r="C486" i="1"/>
  <c r="C498" i="1"/>
  <c r="C526" i="1"/>
  <c r="C538" i="1"/>
  <c r="C558" i="1"/>
  <c r="C562" i="1"/>
  <c r="C605" i="1"/>
  <c r="C609" i="1"/>
  <c r="C817" i="1"/>
  <c r="C826" i="1"/>
  <c r="C960" i="1"/>
  <c r="C517" i="1"/>
  <c r="B215" i="1"/>
  <c r="F799" i="1"/>
  <c r="H799" i="1"/>
  <c r="C799" i="1"/>
  <c r="F811" i="1"/>
  <c r="H811" i="1"/>
  <c r="C811" i="1"/>
  <c r="F890" i="1"/>
  <c r="H890" i="1"/>
  <c r="C890" i="1"/>
  <c r="F914" i="1"/>
  <c r="H914" i="1"/>
  <c r="C914" i="1"/>
  <c r="F990" i="1"/>
  <c r="H990" i="1"/>
  <c r="C990" i="1"/>
  <c r="C23" i="1"/>
  <c r="C55" i="1"/>
  <c r="C87" i="1"/>
  <c r="C119" i="1"/>
  <c r="C160" i="1"/>
  <c r="C258" i="1"/>
  <c r="C352" i="1"/>
  <c r="C375" i="1"/>
  <c r="C388" i="1"/>
  <c r="C441" i="1"/>
  <c r="C466" i="1"/>
  <c r="C543" i="1"/>
  <c r="C567" i="1"/>
  <c r="C582" i="1"/>
  <c r="C614" i="1"/>
  <c r="C626" i="1"/>
  <c r="C675" i="1"/>
  <c r="C683" i="1"/>
  <c r="C732" i="1"/>
  <c r="C756" i="1"/>
  <c r="C909" i="1"/>
  <c r="F220" i="1"/>
  <c r="H220" i="1"/>
  <c r="C220" i="1"/>
  <c r="F228" i="1"/>
  <c r="H228" i="1"/>
  <c r="C228" i="1"/>
  <c r="F252" i="1"/>
  <c r="H252" i="1"/>
  <c r="C252" i="1"/>
  <c r="F260" i="1"/>
  <c r="H260" i="1"/>
  <c r="C260" i="1"/>
  <c r="F966" i="1"/>
  <c r="H966" i="1"/>
  <c r="C966" i="1"/>
  <c r="J387" i="1"/>
  <c r="I387" i="1"/>
  <c r="J403" i="1"/>
  <c r="I403" i="1"/>
  <c r="J419" i="1"/>
  <c r="I419" i="1"/>
  <c r="J435" i="1"/>
  <c r="I435" i="1"/>
  <c r="J451" i="1"/>
  <c r="I451" i="1"/>
  <c r="J467" i="1"/>
  <c r="I467" i="1"/>
  <c r="J483" i="1"/>
  <c r="I483" i="1"/>
  <c r="J499" i="1"/>
  <c r="I499" i="1"/>
  <c r="J515" i="1"/>
  <c r="I515" i="1"/>
  <c r="J531" i="1"/>
  <c r="I531" i="1"/>
  <c r="J547" i="1"/>
  <c r="I547" i="1"/>
  <c r="J692" i="1"/>
  <c r="I692" i="1"/>
  <c r="J698" i="1"/>
  <c r="J799" i="1"/>
  <c r="I799" i="1"/>
  <c r="J820" i="1"/>
  <c r="I820" i="1"/>
  <c r="J826" i="1"/>
  <c r="J339" i="1"/>
  <c r="I339" i="1"/>
  <c r="J347" i="1"/>
  <c r="I347" i="1"/>
  <c r="J355" i="1"/>
  <c r="I355" i="1"/>
  <c r="J363" i="1"/>
  <c r="I363" i="1"/>
  <c r="J371" i="1"/>
  <c r="I371" i="1"/>
  <c r="J379" i="1"/>
  <c r="I379" i="1"/>
  <c r="J563" i="1"/>
  <c r="I563" i="1"/>
  <c r="J571" i="1"/>
  <c r="I571" i="1"/>
  <c r="J579" i="1"/>
  <c r="I579" i="1"/>
  <c r="J587" i="1"/>
  <c r="I587" i="1"/>
  <c r="J595" i="1"/>
  <c r="I595" i="1"/>
  <c r="J603" i="1"/>
  <c r="I603" i="1"/>
  <c r="J767" i="1"/>
  <c r="I767" i="1"/>
  <c r="J785" i="1"/>
  <c r="J788" i="1"/>
  <c r="I788" i="1"/>
  <c r="I333" i="1"/>
  <c r="I349" i="1"/>
  <c r="I365" i="1"/>
  <c r="I381" i="1"/>
  <c r="I397" i="1"/>
  <c r="I413" i="1"/>
  <c r="I429" i="1"/>
  <c r="I445" i="1"/>
  <c r="I461" i="1"/>
  <c r="I477" i="1"/>
  <c r="I493" i="1"/>
  <c r="I509" i="1"/>
  <c r="I525" i="1"/>
  <c r="I541" i="1"/>
  <c r="I557" i="1"/>
  <c r="I589" i="1"/>
  <c r="I621" i="1"/>
  <c r="I653" i="1"/>
  <c r="I698" i="1"/>
  <c r="I794" i="1"/>
  <c r="I826" i="1"/>
  <c r="J392" i="1"/>
  <c r="J395" i="1"/>
  <c r="I395" i="1"/>
  <c r="J408" i="1"/>
  <c r="J411" i="1"/>
  <c r="I411" i="1"/>
  <c r="J424" i="1"/>
  <c r="J427" i="1"/>
  <c r="I427" i="1"/>
  <c r="J440" i="1"/>
  <c r="J443" i="1"/>
  <c r="I443" i="1"/>
  <c r="J456" i="1"/>
  <c r="J459" i="1"/>
  <c r="I459" i="1"/>
  <c r="J472" i="1"/>
  <c r="J475" i="1"/>
  <c r="I475" i="1"/>
  <c r="J488" i="1"/>
  <c r="J491" i="1"/>
  <c r="I491" i="1"/>
  <c r="J504" i="1"/>
  <c r="J507" i="1"/>
  <c r="I507" i="1"/>
  <c r="J520" i="1"/>
  <c r="J523" i="1"/>
  <c r="I523" i="1"/>
  <c r="J536" i="1"/>
  <c r="J539" i="1"/>
  <c r="I539" i="1"/>
  <c r="J552" i="1"/>
  <c r="J555" i="1"/>
  <c r="I555" i="1"/>
  <c r="J735" i="1"/>
  <c r="I735" i="1"/>
  <c r="J756" i="1"/>
  <c r="I756" i="1"/>
  <c r="I581" i="1"/>
  <c r="I613" i="1"/>
  <c r="I645" i="1"/>
  <c r="I689" i="1"/>
  <c r="I785" i="1"/>
  <c r="I817" i="1"/>
  <c r="J335" i="1"/>
  <c r="I335" i="1"/>
  <c r="J343" i="1"/>
  <c r="I343" i="1"/>
  <c r="J351" i="1"/>
  <c r="I351" i="1"/>
  <c r="J359" i="1"/>
  <c r="I359" i="1"/>
  <c r="J367" i="1"/>
  <c r="I367" i="1"/>
  <c r="J375" i="1"/>
  <c r="I375" i="1"/>
  <c r="J703" i="1"/>
  <c r="I703" i="1"/>
  <c r="J721" i="1"/>
  <c r="J724" i="1"/>
  <c r="I724" i="1"/>
  <c r="J831" i="1"/>
  <c r="I831" i="1"/>
  <c r="J871" i="1"/>
  <c r="I871" i="1"/>
  <c r="J892" i="1"/>
  <c r="I892" i="1"/>
  <c r="J898" i="1"/>
  <c r="J916" i="1"/>
  <c r="I916" i="1"/>
  <c r="J924" i="1"/>
  <c r="I924" i="1"/>
  <c r="J932" i="1"/>
  <c r="I932" i="1"/>
  <c r="J940" i="1"/>
  <c r="I940" i="1"/>
  <c r="J948" i="1"/>
  <c r="I948" i="1"/>
  <c r="J956" i="1"/>
  <c r="I956" i="1"/>
  <c r="J967" i="1"/>
  <c r="I967" i="1"/>
  <c r="J976" i="1"/>
  <c r="I976" i="1"/>
  <c r="J991" i="1"/>
  <c r="I991" i="1"/>
  <c r="I611" i="1"/>
  <c r="I619" i="1"/>
  <c r="I627" i="1"/>
  <c r="I635" i="1"/>
  <c r="I643" i="1"/>
  <c r="I651" i="1"/>
  <c r="I659" i="1"/>
  <c r="I667" i="1"/>
  <c r="I839" i="1"/>
  <c r="I684" i="1"/>
  <c r="I716" i="1"/>
  <c r="I748" i="1"/>
  <c r="I780" i="1"/>
  <c r="I812" i="1"/>
  <c r="I860" i="1"/>
  <c r="I884" i="1"/>
  <c r="G11" i="17"/>
  <c r="B11" i="17"/>
  <c r="B10" i="17"/>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6" i="8"/>
  <c r="C3" i="8"/>
  <c r="C41" i="6"/>
  <c r="B5"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6" i="8"/>
  <c r="D3" i="8"/>
  <c r="C4"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6" i="8"/>
  <c r="E32" i="6"/>
  <c r="B75" i="1"/>
  <c r="B115" i="1"/>
  <c r="J175" i="1"/>
  <c r="B189" i="1"/>
  <c r="B142" i="1"/>
  <c r="B234" i="1"/>
  <c r="B163" i="1"/>
  <c r="J109" i="1"/>
  <c r="B109" i="1"/>
  <c r="B139" i="1"/>
  <c r="B203" i="1"/>
  <c r="B216" i="1"/>
  <c r="B110" i="1"/>
  <c r="B131" i="1"/>
  <c r="B160" i="1"/>
  <c r="B211" i="1"/>
  <c r="B123" i="1"/>
  <c r="B144" i="1"/>
  <c r="B147" i="1"/>
  <c r="B150" i="1"/>
  <c r="B195" i="1"/>
  <c r="B198" i="1"/>
  <c r="B214" i="1"/>
  <c r="B218" i="1"/>
  <c r="J221" i="1"/>
  <c r="B227" i="1"/>
  <c r="B250" i="1"/>
  <c r="B267" i="1"/>
  <c r="B328" i="1"/>
  <c r="B230" i="1"/>
  <c r="J245" i="1"/>
  <c r="B291" i="1"/>
  <c r="C36" i="1"/>
  <c r="C212" i="1"/>
  <c r="F12" i="1"/>
  <c r="B240" i="1"/>
  <c r="B243" i="1"/>
  <c r="C196" i="1"/>
  <c r="F196" i="1"/>
  <c r="H196" i="1"/>
  <c r="C60" i="1"/>
  <c r="C156" i="1"/>
  <c r="I353" i="1"/>
  <c r="J353" i="1"/>
  <c r="I370" i="1"/>
  <c r="J370" i="1"/>
  <c r="J422" i="1"/>
  <c r="I422" i="1"/>
  <c r="J434" i="1"/>
  <c r="I434" i="1"/>
  <c r="J447" i="1"/>
  <c r="I447" i="1"/>
  <c r="J521" i="1"/>
  <c r="I521" i="1"/>
  <c r="J546" i="1"/>
  <c r="I546" i="1"/>
  <c r="J561" i="1"/>
  <c r="I561" i="1"/>
  <c r="J572" i="1"/>
  <c r="I572" i="1"/>
  <c r="J607" i="1"/>
  <c r="I607" i="1"/>
  <c r="J616" i="1"/>
  <c r="I616" i="1"/>
  <c r="J634" i="1"/>
  <c r="I634" i="1"/>
  <c r="J652" i="1"/>
  <c r="I652" i="1"/>
  <c r="J661" i="1"/>
  <c r="I661" i="1"/>
  <c r="J670" i="1"/>
  <c r="I670" i="1"/>
  <c r="J679" i="1"/>
  <c r="I679" i="1"/>
  <c r="B679" i="1"/>
  <c r="J712" i="1"/>
  <c r="I712" i="1"/>
  <c r="J725" i="1"/>
  <c r="I725" i="1"/>
  <c r="J743" i="1"/>
  <c r="I743" i="1"/>
  <c r="B743" i="1"/>
  <c r="J752" i="1"/>
  <c r="I752" i="1"/>
  <c r="J764" i="1"/>
  <c r="I764" i="1"/>
  <c r="J795" i="1"/>
  <c r="I795" i="1"/>
  <c r="J873" i="1"/>
  <c r="I873" i="1"/>
  <c r="B873" i="1"/>
  <c r="J882" i="1"/>
  <c r="B882" i="1"/>
  <c r="I882" i="1"/>
  <c r="J891" i="1"/>
  <c r="I891" i="1"/>
  <c r="J922" i="1"/>
  <c r="B922" i="1"/>
  <c r="I922" i="1"/>
  <c r="J938" i="1"/>
  <c r="B938" i="1"/>
  <c r="J954" i="1"/>
  <c r="I954" i="1"/>
  <c r="B954" i="1"/>
  <c r="J970" i="1"/>
  <c r="I970" i="1"/>
  <c r="J997" i="1"/>
  <c r="I997" i="1"/>
  <c r="J341" i="1"/>
  <c r="I341" i="1"/>
  <c r="I386" i="1"/>
  <c r="J386" i="1"/>
  <c r="J391" i="1"/>
  <c r="I391" i="1"/>
  <c r="I400" i="1"/>
  <c r="J400" i="1"/>
  <c r="B607" i="1"/>
  <c r="B634" i="1"/>
  <c r="I625" i="1"/>
  <c r="I688" i="1"/>
  <c r="J484" i="1"/>
  <c r="I484" i="1"/>
  <c r="J535" i="1"/>
  <c r="I535" i="1"/>
  <c r="J444" i="1"/>
  <c r="I444" i="1"/>
  <c r="J518" i="1"/>
  <c r="I518" i="1"/>
  <c r="J334" i="1"/>
  <c r="I334" i="1"/>
  <c r="J346" i="1"/>
  <c r="I346" i="1"/>
  <c r="I360" i="1"/>
  <c r="J360" i="1"/>
  <c r="I377" i="1"/>
  <c r="J377" i="1"/>
  <c r="J388" i="1"/>
  <c r="I388" i="1"/>
  <c r="J453" i="1"/>
  <c r="I453" i="1"/>
  <c r="J465" i="1"/>
  <c r="I465" i="1"/>
  <c r="J490" i="1"/>
  <c r="I490" i="1"/>
  <c r="J425" i="1"/>
  <c r="I425" i="1"/>
  <c r="J478" i="1"/>
  <c r="I478" i="1"/>
  <c r="I336" i="1"/>
  <c r="J336" i="1"/>
  <c r="J348" i="1"/>
  <c r="I348" i="1"/>
  <c r="J382" i="1"/>
  <c r="I382" i="1"/>
  <c r="J394" i="1"/>
  <c r="I394" i="1"/>
  <c r="J487" i="1"/>
  <c r="I487" i="1"/>
  <c r="I496" i="1"/>
  <c r="J496" i="1"/>
  <c r="I399" i="1"/>
  <c r="I417" i="1"/>
  <c r="I442" i="1"/>
  <c r="I495" i="1"/>
  <c r="I513" i="1"/>
  <c r="I750" i="1"/>
  <c r="I793" i="1"/>
  <c r="J448" i="1"/>
  <c r="I436" i="1"/>
  <c r="I470" i="1"/>
  <c r="I594" i="1"/>
  <c r="I654" i="1"/>
  <c r="I710" i="1"/>
  <c r="J396" i="1"/>
  <c r="J405" i="1"/>
  <c r="J430" i="1"/>
  <c r="J439" i="1"/>
  <c r="J473" i="1"/>
  <c r="J482" i="1"/>
  <c r="J492" i="1"/>
  <c r="J501" i="1"/>
  <c r="I741" i="1"/>
  <c r="I762" i="1"/>
  <c r="I994" i="1"/>
  <c r="I1000" i="1"/>
  <c r="B118" i="1"/>
  <c r="B149" i="1"/>
  <c r="B226" i="1"/>
  <c r="B278" i="1"/>
  <c r="B299" i="1"/>
  <c r="M177" i="1"/>
  <c r="V177" i="1" s="1"/>
  <c r="Q177" i="1" s="1"/>
  <c r="B104" i="1"/>
  <c r="B114" i="1"/>
  <c r="B140" i="1"/>
  <c r="B244" i="1"/>
  <c r="B249" i="1"/>
  <c r="B275" i="1"/>
  <c r="B105" i="1"/>
  <c r="B136" i="1"/>
  <c r="N141" i="1"/>
  <c r="B161" i="1"/>
  <c r="B209" i="1"/>
  <c r="B256" i="1"/>
  <c r="J295" i="1"/>
  <c r="B80" i="1"/>
  <c r="J111" i="1"/>
  <c r="B124" i="1"/>
  <c r="B152" i="1"/>
  <c r="B246" i="1"/>
  <c r="B99" i="1"/>
  <c r="B112" i="1"/>
  <c r="B184" i="1"/>
  <c r="J229" i="1"/>
  <c r="B229" i="1"/>
  <c r="B238" i="1"/>
  <c r="B307" i="1"/>
  <c r="B107" i="1"/>
  <c r="J117" i="1"/>
  <c r="B117" i="1"/>
  <c r="B121" i="1"/>
  <c r="B148" i="1"/>
  <c r="J167" i="1"/>
  <c r="B176" i="1"/>
  <c r="B194" i="1"/>
  <c r="B154" i="1"/>
  <c r="B185" i="1"/>
  <c r="B235" i="1"/>
  <c r="B297" i="1"/>
  <c r="B305" i="1"/>
  <c r="J151" i="1"/>
  <c r="J253" i="1"/>
  <c r="B298" i="1"/>
  <c r="B331" i="1"/>
  <c r="B248" i="1"/>
  <c r="J199" i="1"/>
  <c r="B245" i="1"/>
  <c r="J255" i="1"/>
  <c r="J263" i="1"/>
  <c r="B281" i="1"/>
  <c r="B284" i="1"/>
  <c r="B296" i="1"/>
  <c r="B329" i="1"/>
  <c r="C20" i="1"/>
  <c r="C28" i="1"/>
  <c r="J366" i="1"/>
  <c r="I366" i="1"/>
  <c r="I409" i="1"/>
  <c r="I609" i="1"/>
  <c r="I766" i="1"/>
  <c r="I819" i="1"/>
  <c r="I835" i="1"/>
  <c r="I875" i="1"/>
  <c r="I952" i="1"/>
  <c r="I489" i="1"/>
  <c r="I505" i="1"/>
  <c r="I646" i="1"/>
  <c r="I672" i="1"/>
  <c r="I791" i="1"/>
  <c r="J791" i="1"/>
  <c r="I517" i="1"/>
  <c r="I631" i="1"/>
  <c r="I665" i="1"/>
  <c r="I687" i="1"/>
  <c r="I744" i="1"/>
  <c r="I770" i="1"/>
  <c r="J384" i="1"/>
  <c r="I406" i="1"/>
  <c r="G12" i="17"/>
  <c r="G116" i="6"/>
  <c r="B116" i="6"/>
  <c r="F76" i="1"/>
  <c r="C164" i="1"/>
  <c r="I344" i="1"/>
  <c r="I332" i="1"/>
  <c r="I401" i="1"/>
  <c r="J432" i="1"/>
  <c r="J823" i="1"/>
  <c r="I823" i="1"/>
  <c r="I352" i="1"/>
  <c r="J480" i="1"/>
  <c r="I340" i="1"/>
  <c r="I390" i="1"/>
  <c r="J895" i="1"/>
  <c r="I895" i="1"/>
  <c r="I695" i="1"/>
  <c r="I727" i="1"/>
  <c r="G13" i="17"/>
  <c r="G14" i="17"/>
  <c r="B12" i="17"/>
  <c r="B13" i="17"/>
  <c r="B14" i="17"/>
  <c r="G15" i="17"/>
  <c r="D32" i="6"/>
  <c r="C32" i="6"/>
  <c r="F32" i="6"/>
  <c r="R1" i="17" s="1"/>
  <c r="B32" i="6"/>
  <c r="A8" i="8"/>
  <c r="D80" i="6"/>
  <c r="X58" i="6"/>
  <c r="J58" i="6"/>
  <c r="G78" i="6"/>
  <c r="J79" i="6"/>
  <c r="L78" i="6"/>
  <c r="J80" i="6"/>
  <c r="L80" i="6"/>
  <c r="B324" i="1"/>
  <c r="B321" i="1"/>
  <c r="B219" i="1"/>
  <c r="B257" i="1"/>
  <c r="B233" i="1"/>
  <c r="B101" i="1"/>
  <c r="J239" i="1"/>
  <c r="B122" i="1"/>
  <c r="B222" i="1"/>
  <c r="B280" i="1"/>
  <c r="B68" i="1"/>
  <c r="B208" i="1"/>
  <c r="J327" i="1"/>
  <c r="F68" i="1"/>
  <c r="F124" i="1"/>
  <c r="H124" i="1"/>
  <c r="C47" i="1"/>
  <c r="C44" i="1"/>
  <c r="C108" i="1"/>
  <c r="C8" i="1"/>
  <c r="C19" i="1"/>
  <c r="C26" i="1"/>
  <c r="C52" i="1"/>
  <c r="C34" i="1"/>
  <c r="C42" i="1"/>
  <c r="I416" i="1"/>
  <c r="J528" i="1"/>
  <c r="I528" i="1"/>
  <c r="I544" i="1"/>
  <c r="J544" i="1"/>
  <c r="G8" i="8"/>
  <c r="A9" i="8"/>
  <c r="G16" i="17"/>
  <c r="B15" i="17"/>
  <c r="B16" i="17"/>
  <c r="G17" i="17"/>
  <c r="G9" i="8"/>
  <c r="A10" i="8"/>
  <c r="G10" i="8"/>
  <c r="A11" i="8"/>
  <c r="B17" i="17"/>
  <c r="G18" i="17"/>
  <c r="G19" i="17"/>
  <c r="B18" i="17"/>
  <c r="G11" i="8"/>
  <c r="A12" i="8"/>
  <c r="G20" i="17"/>
  <c r="B19" i="17"/>
  <c r="A13" i="8"/>
  <c r="G12" i="8"/>
  <c r="A14" i="8"/>
  <c r="G13" i="8"/>
  <c r="B20" i="17"/>
  <c r="G21" i="17"/>
  <c r="A15" i="8"/>
  <c r="G14" i="8"/>
  <c r="B21" i="17"/>
  <c r="G22" i="17"/>
  <c r="G15" i="8"/>
  <c r="A16" i="8"/>
  <c r="G23" i="17"/>
  <c r="B22" i="17"/>
  <c r="G24" i="17"/>
  <c r="G16" i="8"/>
  <c r="A17" i="8"/>
  <c r="A18" i="8"/>
  <c r="G17" i="8"/>
  <c r="G25" i="17"/>
  <c r="B24" i="17"/>
  <c r="A19" i="8"/>
  <c r="G18" i="8"/>
  <c r="G26" i="17"/>
  <c r="G19" i="8"/>
  <c r="A20" i="8"/>
  <c r="G27" i="17"/>
  <c r="B26" i="17"/>
  <c r="B27" i="17"/>
  <c r="G28" i="17"/>
  <c r="G20" i="8"/>
  <c r="A21" i="8"/>
  <c r="B28" i="17"/>
  <c r="G29" i="17"/>
  <c r="G21" i="8"/>
  <c r="A22" i="8"/>
  <c r="A23" i="8"/>
  <c r="G22" i="8"/>
  <c r="B29" i="17"/>
  <c r="G30" i="17"/>
  <c r="G23" i="8"/>
  <c r="A24" i="8"/>
  <c r="B30" i="17"/>
  <c r="G31" i="17"/>
  <c r="G32" i="17"/>
  <c r="B31" i="17"/>
  <c r="A25" i="8"/>
  <c r="G24" i="8"/>
  <c r="B32" i="17"/>
  <c r="G33" i="17"/>
  <c r="A26" i="8"/>
  <c r="G25" i="8"/>
  <c r="G34" i="17"/>
  <c r="B33" i="17"/>
  <c r="G26" i="8"/>
  <c r="A27" i="8"/>
  <c r="B34" i="17"/>
  <c r="G35" i="17"/>
  <c r="G27" i="8"/>
  <c r="A28" i="8"/>
  <c r="B35" i="17"/>
  <c r="G36" i="17"/>
  <c r="A29" i="8"/>
  <c r="G28" i="8"/>
  <c r="G29" i="8"/>
  <c r="A30" i="8"/>
  <c r="B36" i="17"/>
  <c r="G37" i="17"/>
  <c r="G30" i="8"/>
  <c r="A31" i="8"/>
  <c r="B37" i="17"/>
  <c r="G38" i="17"/>
  <c r="B38" i="17"/>
  <c r="G31" i="8"/>
  <c r="A32" i="8"/>
  <c r="A33" i="8"/>
  <c r="G32" i="8"/>
  <c r="A34" i="8"/>
  <c r="G33" i="8"/>
  <c r="A35" i="8"/>
  <c r="G34" i="8"/>
  <c r="G35" i="8"/>
  <c r="A36" i="8"/>
  <c r="G36" i="8"/>
  <c r="A37" i="8"/>
  <c r="G37" i="8"/>
  <c r="A38" i="8"/>
  <c r="A39" i="8"/>
  <c r="G38" i="8"/>
  <c r="G39" i="8"/>
  <c r="A40" i="8"/>
  <c r="G40" i="8"/>
  <c r="A41" i="8"/>
  <c r="G41" i="8"/>
  <c r="A42" i="8"/>
  <c r="A43" i="8"/>
  <c r="G42" i="8"/>
  <c r="G43" i="8"/>
  <c r="A44" i="8"/>
  <c r="A45" i="8"/>
  <c r="G44" i="8"/>
  <c r="G45" i="8"/>
  <c r="A46" i="8"/>
  <c r="A47" i="8"/>
  <c r="G46" i="8"/>
  <c r="A48" i="8"/>
  <c r="G47" i="8"/>
  <c r="A49" i="8"/>
  <c r="G48" i="8"/>
  <c r="G49" i="8"/>
  <c r="A50" i="8"/>
  <c r="G50" i="8"/>
  <c r="A51" i="8"/>
  <c r="A52" i="8"/>
  <c r="G51" i="8"/>
  <c r="G52" i="8"/>
  <c r="A53" i="8"/>
  <c r="A54" i="8"/>
  <c r="G53" i="8"/>
  <c r="G54" i="8"/>
  <c r="A55" i="8"/>
  <c r="A56" i="8"/>
  <c r="G55" i="8"/>
  <c r="G56" i="8"/>
  <c r="A57" i="8"/>
  <c r="A58" i="8"/>
  <c r="G57" i="8"/>
  <c r="A59" i="8"/>
  <c r="G58" i="8"/>
  <c r="A60" i="8"/>
  <c r="G59" i="8"/>
  <c r="G60" i="8"/>
  <c r="A61" i="8"/>
  <c r="G61" i="8"/>
  <c r="A62" i="8"/>
  <c r="A63" i="8"/>
  <c r="G62" i="8"/>
  <c r="G63" i="8"/>
  <c r="A64" i="8"/>
  <c r="G64" i="8"/>
  <c r="A65" i="8"/>
  <c r="G65" i="8"/>
  <c r="A66" i="8"/>
  <c r="G66" i="8"/>
  <c r="A67" i="8"/>
  <c r="G67" i="8"/>
  <c r="A68" i="8"/>
  <c r="A69" i="8"/>
  <c r="G68" i="8"/>
  <c r="A70" i="8"/>
  <c r="G69" i="8"/>
  <c r="G70" i="8"/>
  <c r="A71" i="8"/>
  <c r="G71" i="8"/>
  <c r="A72" i="8"/>
  <c r="A73" i="8"/>
  <c r="G72" i="8"/>
  <c r="A74" i="8"/>
  <c r="G73" i="8"/>
  <c r="G74" i="8"/>
  <c r="A75" i="8"/>
  <c r="G75" i="8"/>
  <c r="A76" i="8"/>
  <c r="A77" i="8"/>
  <c r="G76" i="8"/>
  <c r="G77" i="8"/>
  <c r="A78" i="8"/>
  <c r="A79" i="8"/>
  <c r="G78" i="8"/>
  <c r="G79" i="8"/>
  <c r="A80" i="8"/>
  <c r="A81" i="8"/>
  <c r="G80" i="8"/>
  <c r="G81" i="8"/>
  <c r="A82" i="8"/>
  <c r="G82" i="8"/>
  <c r="A83" i="8"/>
  <c r="A84" i="8"/>
  <c r="G83" i="8"/>
  <c r="A85" i="8"/>
  <c r="G84" i="8"/>
  <c r="G85" i="8"/>
  <c r="A86" i="8"/>
  <c r="A87" i="8"/>
  <c r="G86" i="8"/>
  <c r="G87" i="8"/>
  <c r="A88" i="8"/>
  <c r="G88" i="8"/>
  <c r="A89" i="8"/>
  <c r="A90" i="8"/>
  <c r="G89" i="8"/>
  <c r="A91" i="8"/>
  <c r="G90" i="8"/>
  <c r="A92" i="8"/>
  <c r="G91" i="8"/>
  <c r="A93" i="8"/>
  <c r="G92" i="8"/>
  <c r="A94" i="8"/>
  <c r="G93" i="8"/>
  <c r="A95" i="8"/>
  <c r="G94" i="8"/>
  <c r="G95" i="8"/>
  <c r="A96" i="8"/>
  <c r="G96" i="8"/>
  <c r="A97" i="8"/>
  <c r="G97" i="8"/>
  <c r="O61" i="1"/>
  <c r="P12" i="1"/>
  <c r="M6" i="1"/>
  <c r="M57" i="1"/>
  <c r="V57" i="1" s="1"/>
  <c r="Q57" i="1" s="1"/>
  <c r="N61" i="1"/>
  <c r="J3" i="1"/>
  <c r="I3" i="1"/>
  <c r="O26" i="1"/>
  <c r="X26" i="1" s="1"/>
  <c r="J7" i="1"/>
  <c r="I7" i="1"/>
  <c r="M45" i="1"/>
  <c r="M47" i="1"/>
  <c r="P57" i="1"/>
  <c r="M39" i="1"/>
  <c r="M25" i="1"/>
  <c r="J17" i="1"/>
  <c r="I17" i="1"/>
  <c r="H99" i="1"/>
  <c r="J25" i="1"/>
  <c r="I25" i="1"/>
  <c r="P34" i="1"/>
  <c r="N34" i="1"/>
  <c r="M51" i="1"/>
  <c r="O24" i="1"/>
  <c r="O47" i="1"/>
  <c r="M34" i="1"/>
  <c r="O52" i="1"/>
  <c r="P51" i="1"/>
  <c r="Y51" i="1" s="1"/>
  <c r="N7" i="1"/>
  <c r="W7" i="1" s="1"/>
  <c r="R7" i="1" s="1"/>
  <c r="O51" i="1"/>
  <c r="J27" i="1"/>
  <c r="I27" i="1"/>
  <c r="N38" i="1"/>
  <c r="M26" i="1"/>
  <c r="V26" i="1" s="1"/>
  <c r="Q26" i="1" s="1"/>
  <c r="O35" i="1"/>
  <c r="B26" i="1"/>
  <c r="J4" i="1"/>
  <c r="I4" i="1"/>
  <c r="J46" i="1"/>
  <c r="I46" i="1"/>
  <c r="N25" i="1"/>
  <c r="B47" i="1"/>
  <c r="H47" i="1"/>
  <c r="P52" i="1"/>
  <c r="Y52" i="1" s="1"/>
  <c r="T52" i="1" s="1"/>
  <c r="O8" i="1"/>
  <c r="X8" i="1" s="1"/>
  <c r="S8" i="1" s="1"/>
  <c r="N26" i="1"/>
  <c r="W26" i="1" s="1"/>
  <c r="R26" i="1" s="1"/>
  <c r="N51" i="1"/>
  <c r="B54" i="1"/>
  <c r="O30" i="1"/>
  <c r="P26" i="1"/>
  <c r="M17" i="1"/>
  <c r="P61" i="1"/>
  <c r="Y61" i="1" s="1"/>
  <c r="B24" i="1"/>
  <c r="H24" i="1"/>
  <c r="B34" i="1"/>
  <c r="H34" i="1"/>
  <c r="J12" i="1"/>
  <c r="I12" i="1"/>
  <c r="M23" i="1"/>
  <c r="M21" i="1"/>
  <c r="M46" i="1"/>
  <c r="N58" i="1"/>
  <c r="O45" i="1"/>
  <c r="P46" i="1"/>
  <c r="B31" i="1"/>
  <c r="H31" i="1"/>
  <c r="M12" i="1"/>
  <c r="J42" i="1"/>
  <c r="I42" i="1"/>
  <c r="M4" i="1"/>
  <c r="V4" i="1" s="1"/>
  <c r="Q4" i="1" s="1"/>
  <c r="N46" i="1"/>
  <c r="M58" i="1"/>
  <c r="O2" i="1"/>
  <c r="N4" i="1"/>
  <c r="N45" i="1"/>
  <c r="N35" i="1"/>
  <c r="B32" i="1"/>
  <c r="H32" i="1"/>
  <c r="I54" i="1"/>
  <c r="B21" i="1"/>
  <c r="H21" i="1"/>
  <c r="O23" i="1"/>
  <c r="X23" i="1" s="1"/>
  <c r="S23" i="1" s="1"/>
  <c r="N12" i="1"/>
  <c r="B22" i="1"/>
  <c r="H22" i="1"/>
  <c r="P45" i="1"/>
  <c r="O56" i="1"/>
  <c r="J47" i="1"/>
  <c r="I47" i="1"/>
  <c r="J35" i="1"/>
  <c r="I35" i="1"/>
  <c r="P58" i="1"/>
  <c r="Y58" i="1" s="1"/>
  <c r="N3" i="1"/>
  <c r="W3" i="1" s="1"/>
  <c r="I34" i="1"/>
  <c r="P25" i="1"/>
  <c r="O46" i="1"/>
  <c r="O58" i="1"/>
  <c r="O3" i="1"/>
  <c r="N47" i="1"/>
  <c r="M35" i="1"/>
  <c r="V35" i="1" s="1"/>
  <c r="Q35" i="1" s="1"/>
  <c r="B35" i="1"/>
  <c r="H35" i="1"/>
  <c r="J54" i="1"/>
  <c r="B30" i="1"/>
  <c r="H30" i="1"/>
  <c r="J34" i="1"/>
  <c r="J58" i="1"/>
  <c r="I58" i="1"/>
  <c r="M42" i="1"/>
  <c r="P3" i="1"/>
  <c r="P17" i="1"/>
  <c r="J21" i="1"/>
  <c r="I21" i="1"/>
  <c r="M30" i="1"/>
  <c r="N48" i="1"/>
  <c r="W48" i="1" s="1"/>
  <c r="R48" i="1" s="1"/>
  <c r="M38" i="1"/>
  <c r="V38" i="1" s="1"/>
  <c r="Q38" i="1" s="1"/>
  <c r="P37" i="1"/>
  <c r="N30" i="1"/>
  <c r="M37" i="1"/>
  <c r="P38" i="1"/>
  <c r="P11" i="1"/>
  <c r="B4" i="1"/>
  <c r="H4" i="1"/>
  <c r="B57" i="1"/>
  <c r="H57" i="1"/>
  <c r="N39" i="1"/>
  <c r="M27" i="1"/>
  <c r="B39" i="1"/>
  <c r="H39" i="1"/>
  <c r="J48" i="1"/>
  <c r="I48" i="1"/>
  <c r="B11" i="1"/>
  <c r="H11" i="1"/>
  <c r="M50" i="1"/>
  <c r="P18" i="1"/>
  <c r="O21" i="1"/>
  <c r="X21" i="1" s="1"/>
  <c r="S21" i="1" s="1"/>
  <c r="P4" i="1"/>
  <c r="Y4" i="1" s="1"/>
  <c r="P22" i="1"/>
  <c r="B53" i="1"/>
  <c r="H53" i="1"/>
  <c r="I22" i="1"/>
  <c r="J40" i="1"/>
  <c r="I40" i="1"/>
  <c r="P42" i="1"/>
  <c r="M18" i="1"/>
  <c r="O31" i="1"/>
  <c r="O22" i="1"/>
  <c r="O11" i="1"/>
  <c r="B17" i="1"/>
  <c r="H17" i="1"/>
  <c r="J18" i="1"/>
  <c r="I18" i="1"/>
  <c r="M60" i="1"/>
  <c r="O48" i="1"/>
  <c r="X48" i="1" s="1"/>
  <c r="S48" i="1" s="1"/>
  <c r="M8" i="1"/>
  <c r="J39" i="1"/>
  <c r="I39" i="1"/>
  <c r="J38" i="1"/>
  <c r="I38" i="1"/>
  <c r="J37" i="1"/>
  <c r="I37" i="1"/>
  <c r="J8" i="1"/>
  <c r="I8" i="1"/>
  <c r="P48" i="1"/>
  <c r="Y48" i="1" s="1"/>
  <c r="T48" i="1" s="1"/>
  <c r="N8" i="1"/>
  <c r="W8" i="1" s="1"/>
  <c r="R8" i="1" s="1"/>
  <c r="N37" i="1"/>
  <c r="W37" i="1" s="1"/>
  <c r="P39" i="1"/>
  <c r="N27" i="1"/>
  <c r="M28" i="1"/>
  <c r="B40" i="1"/>
  <c r="H40" i="1"/>
  <c r="J60" i="1"/>
  <c r="I60" i="1"/>
  <c r="P30" i="1"/>
  <c r="O29" i="1"/>
  <c r="O27" i="1"/>
  <c r="X27" i="1" s="1"/>
  <c r="S27" i="1" s="1"/>
  <c r="J52" i="1"/>
  <c r="I52" i="1"/>
  <c r="J50" i="1"/>
  <c r="I50" i="1"/>
  <c r="P54" i="1"/>
  <c r="Y54" i="1" s="1"/>
  <c r="T54" i="1" s="1"/>
  <c r="N22" i="1"/>
  <c r="N29" i="1"/>
  <c r="P21" i="1"/>
  <c r="J10" i="1"/>
  <c r="I10" i="1"/>
  <c r="N54" i="1"/>
  <c r="M54" i="1"/>
  <c r="V54" i="1" s="1"/>
  <c r="Q54" i="1" s="1"/>
  <c r="M22" i="1"/>
  <c r="V22" i="1" s="1"/>
  <c r="Q22" i="1" s="1"/>
  <c r="J11" i="1"/>
  <c r="I11" i="1"/>
  <c r="O50" i="1"/>
  <c r="O18" i="1"/>
  <c r="M29" i="1"/>
  <c r="J2" i="1"/>
  <c r="I2" i="1"/>
  <c r="J9" i="1"/>
  <c r="I9" i="1"/>
  <c r="P29" i="1"/>
  <c r="N18" i="1"/>
  <c r="M31" i="1"/>
  <c r="V31" i="1" s="1"/>
  <c r="Q31" i="1" s="1"/>
  <c r="M11" i="1"/>
  <c r="V11" i="1" s="1"/>
  <c r="Q11" i="1" s="1"/>
  <c r="N13" i="1"/>
  <c r="W13" i="1" s="1"/>
  <c r="B13" i="1"/>
  <c r="H13" i="1"/>
  <c r="O13" i="1"/>
  <c r="J33" i="1"/>
  <c r="I33" i="1"/>
  <c r="J55" i="1"/>
  <c r="I55" i="1"/>
  <c r="P55" i="1"/>
  <c r="O55" i="1"/>
  <c r="M55" i="1"/>
  <c r="V55" i="1" s="1"/>
  <c r="Q55" i="1" s="1"/>
  <c r="M13" i="1"/>
  <c r="V13" i="1" s="1"/>
  <c r="Q13" i="1" s="1"/>
  <c r="O5" i="1"/>
  <c r="P5" i="1"/>
  <c r="O14" i="1"/>
  <c r="B14" i="1"/>
  <c r="H14" i="1"/>
  <c r="P14" i="1"/>
  <c r="J24" i="1"/>
  <c r="I24" i="1"/>
  <c r="P44" i="1"/>
  <c r="J44" i="1"/>
  <c r="I44" i="1"/>
  <c r="M44" i="1"/>
  <c r="V44" i="1" s="1"/>
  <c r="Q44" i="1" s="1"/>
  <c r="B44" i="1"/>
  <c r="H44" i="1"/>
  <c r="P56" i="1"/>
  <c r="J56" i="1"/>
  <c r="I56" i="1"/>
  <c r="N24" i="1"/>
  <c r="O15" i="1"/>
  <c r="P15" i="1"/>
  <c r="I15" i="1"/>
  <c r="M15" i="1"/>
  <c r="V15" i="1" s="1"/>
  <c r="Q15" i="1" s="1"/>
  <c r="B33" i="1"/>
  <c r="H33" i="1"/>
  <c r="P24" i="1"/>
  <c r="O44" i="1"/>
  <c r="I6" i="1"/>
  <c r="N6" i="1"/>
  <c r="O6" i="1"/>
  <c r="P6" i="1"/>
  <c r="M16" i="1"/>
  <c r="V16" i="1" s="1"/>
  <c r="Q16" i="1" s="1"/>
  <c r="O16" i="1"/>
  <c r="P16" i="1"/>
  <c r="B5" i="1"/>
  <c r="H5" i="1"/>
  <c r="P9" i="1"/>
  <c r="N5" i="1"/>
  <c r="N44" i="1"/>
  <c r="O7" i="1"/>
  <c r="B7" i="1"/>
  <c r="H7" i="1"/>
  <c r="M59" i="1"/>
  <c r="P59" i="1"/>
  <c r="J59" i="1"/>
  <c r="I59" i="1"/>
  <c r="N59" i="1"/>
  <c r="B15" i="1"/>
  <c r="H15" i="1"/>
  <c r="B59" i="1"/>
  <c r="H59" i="1"/>
  <c r="J13" i="1"/>
  <c r="I13" i="1"/>
  <c r="M7" i="1"/>
  <c r="M33" i="1"/>
  <c r="B27" i="1"/>
  <c r="H27" i="1"/>
  <c r="N36" i="1"/>
  <c r="P36" i="1"/>
  <c r="M36" i="1"/>
  <c r="J36" i="1"/>
  <c r="I36" i="1"/>
  <c r="O36" i="1"/>
  <c r="B48" i="1"/>
  <c r="H46" i="1"/>
  <c r="B16" i="1"/>
  <c r="H16" i="1"/>
  <c r="B43" i="1"/>
  <c r="H43" i="1"/>
  <c r="J31" i="1"/>
  <c r="I31" i="1"/>
  <c r="N31" i="1"/>
  <c r="J41" i="1"/>
  <c r="I41" i="1"/>
  <c r="O53" i="1"/>
  <c r="P53" i="1"/>
  <c r="M53" i="1"/>
  <c r="N53" i="1"/>
  <c r="B19" i="1"/>
  <c r="H19" i="1"/>
  <c r="M19" i="1"/>
  <c r="P19" i="1"/>
  <c r="J19" i="1"/>
  <c r="I19" i="1"/>
  <c r="O19" i="1"/>
  <c r="J28" i="1"/>
  <c r="I28" i="1"/>
  <c r="B28" i="1"/>
  <c r="H28" i="1"/>
  <c r="P28" i="1"/>
  <c r="O9" i="1"/>
  <c r="M9" i="1"/>
  <c r="V9" i="1" s="1"/>
  <c r="Q9" i="1" s="1"/>
  <c r="N9" i="1"/>
  <c r="B9" i="1"/>
  <c r="H9" i="1"/>
  <c r="B20" i="1"/>
  <c r="H20" i="1"/>
  <c r="M20" i="1"/>
  <c r="N20" i="1"/>
  <c r="J20" i="1"/>
  <c r="I20" i="1"/>
  <c r="B55" i="1"/>
  <c r="H55" i="1"/>
  <c r="J5" i="1"/>
  <c r="I5" i="1"/>
  <c r="O28" i="1"/>
  <c r="X28" i="1" s="1"/>
  <c r="S28" i="1" s="1"/>
  <c r="O10" i="1"/>
  <c r="B10" i="1"/>
  <c r="H10" i="1"/>
  <c r="N10" i="1"/>
  <c r="B56" i="1"/>
  <c r="H56" i="1"/>
  <c r="P13" i="1"/>
  <c r="P20" i="1"/>
  <c r="J16" i="1"/>
  <c r="I16" i="1"/>
  <c r="N33" i="1"/>
  <c r="W33" i="1" s="1"/>
  <c r="R33" i="1" s="1"/>
  <c r="M14" i="1"/>
  <c r="V14" i="1" s="1"/>
  <c r="Q14" i="1" s="1"/>
  <c r="N55" i="1"/>
  <c r="N16" i="1"/>
  <c r="W16" i="1" s="1"/>
  <c r="O43" i="1"/>
  <c r="X43" i="1" s="1"/>
  <c r="S43" i="1" s="1"/>
  <c r="O20" i="1"/>
  <c r="I14" i="1"/>
  <c r="N15" i="1"/>
  <c r="P33" i="1"/>
  <c r="M56" i="1"/>
  <c r="N14" i="1"/>
  <c r="O33" i="1"/>
  <c r="J23" i="1"/>
  <c r="I23" i="1"/>
  <c r="N23" i="1"/>
  <c r="P23" i="1"/>
  <c r="Y23" i="1" s="1"/>
  <c r="T23" i="1" s="1"/>
  <c r="M32" i="1"/>
  <c r="V32" i="1" s="1"/>
  <c r="Q32" i="1" s="1"/>
  <c r="O32" i="1"/>
  <c r="J32" i="1"/>
  <c r="I32" i="1"/>
  <c r="P32" i="1"/>
  <c r="J29" i="1"/>
  <c r="I29" i="1"/>
  <c r="J45" i="1"/>
  <c r="I45" i="1"/>
  <c r="J49" i="1"/>
  <c r="I49" i="1"/>
  <c r="B61" i="1"/>
  <c r="H61" i="1"/>
  <c r="M3" i="1"/>
  <c r="O38" i="1"/>
  <c r="P50" i="1"/>
  <c r="Y50" i="1" s="1"/>
  <c r="N2" i="1"/>
  <c r="P2" i="1"/>
  <c r="O17" i="1"/>
  <c r="O60" i="1"/>
  <c r="J57" i="1"/>
  <c r="I57" i="1"/>
  <c r="M61" i="1"/>
  <c r="V61" i="1" s="1"/>
  <c r="Q61" i="1" s="1"/>
  <c r="N50" i="1"/>
  <c r="M2" i="1"/>
  <c r="V2" i="1" s="1"/>
  <c r="Q2" i="1" s="1"/>
  <c r="O37" i="1"/>
  <c r="B2" i="1"/>
  <c r="H2" i="1"/>
  <c r="N57" i="1"/>
  <c r="H100" i="1"/>
  <c r="N100" i="1"/>
  <c r="M100" i="1"/>
  <c r="V100" i="1" s="1"/>
  <c r="Q100" i="1" s="1"/>
  <c r="H62" i="1"/>
  <c r="H74" i="1"/>
  <c r="H79" i="1"/>
  <c r="H91" i="1"/>
  <c r="H63" i="1"/>
  <c r="H88" i="1"/>
  <c r="H77" i="1"/>
  <c r="H66" i="1"/>
  <c r="H72" i="1"/>
  <c r="H78" i="1"/>
  <c r="H76" i="1"/>
  <c r="H64" i="1"/>
  <c r="H70" i="1"/>
  <c r="H82" i="1"/>
  <c r="H71" i="1"/>
  <c r="H85" i="1"/>
  <c r="B83" i="1"/>
  <c r="H83" i="1"/>
  <c r="H69" i="1"/>
  <c r="H81" i="1"/>
  <c r="H3" i="1"/>
  <c r="H38" i="1"/>
  <c r="M84" i="1"/>
  <c r="B84" i="1"/>
  <c r="H84" i="1"/>
  <c r="K33" i="17"/>
  <c r="L33" i="17"/>
  <c r="P84" i="1"/>
  <c r="N84" i="1"/>
  <c r="K21" i="17"/>
  <c r="L21" i="17"/>
  <c r="J84" i="1"/>
  <c r="I84" i="1"/>
  <c r="K10" i="17"/>
  <c r="L10" i="17"/>
  <c r="K4" i="17"/>
  <c r="L4" i="17"/>
  <c r="O84" i="1"/>
  <c r="P92" i="1"/>
  <c r="Y92" i="1" s="1"/>
  <c r="T92" i="1" s="1"/>
  <c r="O92" i="1"/>
  <c r="B92" i="1"/>
  <c r="H92" i="1"/>
  <c r="J92" i="1"/>
  <c r="I92" i="1"/>
  <c r="N92" i="1"/>
  <c r="J93" i="1"/>
  <c r="I93" i="1"/>
  <c r="M93" i="1"/>
  <c r="N93" i="1"/>
  <c r="B93" i="1"/>
  <c r="H93" i="1"/>
  <c r="P93" i="1"/>
  <c r="Y93" i="1" s="1"/>
  <c r="T93" i="1" s="1"/>
  <c r="N97" i="1"/>
  <c r="W97" i="1" s="1"/>
  <c r="R97" i="1" s="1"/>
  <c r="B97" i="1"/>
  <c r="H97" i="1"/>
  <c r="P97" i="1"/>
  <c r="M97" i="1"/>
  <c r="O97" i="1"/>
  <c r="J97" i="1"/>
  <c r="I97" i="1"/>
  <c r="O93" i="1"/>
  <c r="B86" i="1"/>
  <c r="H86" i="1"/>
  <c r="J86" i="1"/>
  <c r="I86" i="1"/>
  <c r="M86" i="1"/>
  <c r="N86" i="1"/>
  <c r="N94" i="1"/>
  <c r="O94" i="1"/>
  <c r="J94" i="1"/>
  <c r="I94" i="1"/>
  <c r="O86" i="1"/>
  <c r="H89" i="1"/>
  <c r="H95" i="1"/>
  <c r="P98" i="1"/>
  <c r="N87" i="1"/>
  <c r="W87" i="1" s="1"/>
  <c r="I87" i="1"/>
  <c r="N95" i="1"/>
  <c r="I95" i="1"/>
  <c r="J98" i="1"/>
  <c r="I98" i="1"/>
  <c r="N98" i="1"/>
  <c r="P95" i="1"/>
  <c r="H90" i="1"/>
  <c r="H96" i="1"/>
  <c r="O95" i="1"/>
  <c r="X95" i="1" s="1"/>
  <c r="S95" i="1" s="1"/>
  <c r="M88" i="1"/>
  <c r="P88" i="1"/>
  <c r="Y88" i="1" s="1"/>
  <c r="T88" i="1" s="1"/>
  <c r="J88" i="1"/>
  <c r="I88" i="1"/>
  <c r="O96" i="1"/>
  <c r="N96" i="1"/>
  <c r="O98" i="1"/>
  <c r="B98" i="1"/>
  <c r="H98" i="1"/>
  <c r="B94" i="1"/>
  <c r="H94" i="1"/>
  <c r="N90" i="1"/>
  <c r="N99" i="1"/>
  <c r="O83" i="1"/>
  <c r="X83" i="1" s="1"/>
  <c r="H87" i="1"/>
  <c r="H52" i="1"/>
  <c r="H75" i="1"/>
  <c r="H50" i="1"/>
  <c r="H51" i="1"/>
  <c r="H60" i="1"/>
  <c r="H25" i="1"/>
  <c r="H26" i="1"/>
  <c r="H45" i="1"/>
  <c r="H23" i="1"/>
  <c r="H29" i="1"/>
  <c r="H48" i="1"/>
  <c r="H8" i="1"/>
  <c r="H37" i="1"/>
  <c r="H6" i="1"/>
  <c r="H18" i="1"/>
  <c r="H54" i="1"/>
  <c r="H58" i="1"/>
  <c r="H80" i="1"/>
  <c r="H36" i="1"/>
  <c r="H12" i="1"/>
  <c r="H68" i="1"/>
  <c r="B73" i="1"/>
  <c r="H73" i="1"/>
  <c r="M73" i="1"/>
  <c r="V73" i="1" s="1"/>
  <c r="Q73" i="1" s="1"/>
  <c r="P73" i="1"/>
  <c r="N73" i="1"/>
  <c r="K20" i="17"/>
  <c r="L20" i="17"/>
  <c r="K9" i="17"/>
  <c r="L9" i="17"/>
  <c r="J73" i="1"/>
  <c r="I73" i="1"/>
  <c r="K26" i="17"/>
  <c r="L26" i="17"/>
  <c r="N69" i="1"/>
  <c r="W69" i="1" s="1"/>
  <c r="R69" i="1" s="1"/>
  <c r="I69" i="1"/>
  <c r="O78" i="1"/>
  <c r="M78" i="1"/>
  <c r="V78" i="1" s="1"/>
  <c r="Q78" i="1" s="1"/>
  <c r="O67" i="1"/>
  <c r="K19" i="17"/>
  <c r="L19" i="17"/>
  <c r="M67" i="1"/>
  <c r="V67" i="1" s="1"/>
  <c r="Q67" i="1" s="1"/>
  <c r="K8" i="17"/>
  <c r="L8" i="17"/>
  <c r="N67" i="1"/>
  <c r="W67" i="1" s="1"/>
  <c r="K7" i="17"/>
  <c r="L7" i="17"/>
  <c r="K16" i="17"/>
  <c r="L16" i="17"/>
  <c r="O76" i="1"/>
  <c r="P76" i="1"/>
  <c r="M76" i="1"/>
  <c r="V76" i="1" s="1"/>
  <c r="Q76" i="1" s="1"/>
  <c r="I76" i="1"/>
  <c r="B65" i="1"/>
  <c r="H65" i="1"/>
  <c r="M65" i="1"/>
  <c r="V65" i="1" s="1"/>
  <c r="Q65" i="1" s="1"/>
  <c r="N63" i="1"/>
  <c r="W63" i="1" s="1"/>
  <c r="J63" i="1"/>
  <c r="I63" i="1"/>
  <c r="K28" i="17"/>
  <c r="L28" i="17"/>
  <c r="K23" i="17"/>
  <c r="L23" i="17"/>
  <c r="K37" i="17"/>
  <c r="L37" i="17"/>
  <c r="M40" i="1"/>
  <c r="P40" i="1"/>
  <c r="N40" i="1"/>
  <c r="K22" i="17"/>
  <c r="L22" i="17"/>
  <c r="K30" i="17"/>
  <c r="L30" i="17"/>
  <c r="K35" i="17"/>
  <c r="L35" i="17"/>
  <c r="K18" i="17"/>
  <c r="L18" i="17"/>
  <c r="K24" i="17"/>
  <c r="L24" i="17"/>
  <c r="K34" i="17"/>
  <c r="L34" i="17"/>
  <c r="K27" i="17"/>
  <c r="L27" i="17"/>
  <c r="K14" i="17"/>
  <c r="L14" i="17"/>
  <c r="K12" i="17"/>
  <c r="L12" i="17"/>
  <c r="K6" i="17"/>
  <c r="L6" i="17"/>
  <c r="K11" i="17"/>
  <c r="L11" i="17"/>
  <c r="K36" i="17"/>
  <c r="L36" i="17"/>
  <c r="K17" i="17"/>
  <c r="L17" i="17"/>
  <c r="K13" i="17"/>
  <c r="L13" i="17"/>
  <c r="K29" i="17"/>
  <c r="L29" i="17"/>
  <c r="K32" i="17"/>
  <c r="L32" i="17"/>
  <c r="K15" i="17"/>
  <c r="L15" i="17"/>
  <c r="K31" i="17"/>
  <c r="L31" i="17"/>
  <c r="K25" i="17"/>
  <c r="L25" i="17"/>
  <c r="K5" i="17"/>
  <c r="L5" i="17"/>
  <c r="K38" i="17"/>
  <c r="L38" i="17"/>
  <c r="O41" i="1"/>
  <c r="N41" i="1"/>
  <c r="P41" i="1"/>
  <c r="B41" i="1"/>
  <c r="H41" i="1"/>
  <c r="B42" i="1"/>
  <c r="H42" i="1"/>
  <c r="O42" i="1"/>
  <c r="B49" i="1"/>
  <c r="H49" i="1"/>
  <c r="P49" i="1"/>
  <c r="N49" i="1"/>
  <c r="O49" i="1"/>
  <c r="M43" i="1"/>
  <c r="N43" i="1"/>
  <c r="P43" i="1"/>
  <c r="B23" i="17"/>
  <c r="B25" i="17"/>
  <c r="F39" i="14"/>
  <c r="G36" i="6" s="1"/>
  <c r="E36" i="6" s="1"/>
  <c r="Y827" i="1" s="1"/>
  <c r="T827" i="1" s="1"/>
  <c r="W88" i="1"/>
  <c r="R88" i="1" s="1"/>
  <c r="V145" i="1"/>
  <c r="Q145" i="1" s="1"/>
  <c r="W697" i="1"/>
  <c r="R697" i="1" s="1"/>
  <c r="V175" i="1"/>
  <c r="Q175" i="1" s="1"/>
  <c r="W175" i="1"/>
  <c r="R175" i="1" s="1"/>
  <c r="X638" i="1"/>
  <c r="S638" i="1" s="1"/>
  <c r="X62" i="1"/>
  <c r="S62" i="1" s="1"/>
  <c r="W574" i="1"/>
  <c r="R574" i="1"/>
  <c r="W104" i="1"/>
  <c r="R104" i="1" s="1"/>
  <c r="V481" i="1"/>
  <c r="Q481" i="1" s="1"/>
  <c r="Y68" i="1"/>
  <c r="Y850" i="1"/>
  <c r="T850" i="1" s="1"/>
  <c r="V859" i="1"/>
  <c r="Q859" i="1" s="1"/>
  <c r="Y233" i="1"/>
  <c r="T233" i="1"/>
  <c r="X616" i="1"/>
  <c r="S616" i="1" s="1"/>
  <c r="Y552" i="1"/>
  <c r="T552" i="1" s="1"/>
  <c r="V320" i="1"/>
  <c r="Q320" i="1" s="1"/>
  <c r="W946" i="1"/>
  <c r="R946" i="1" s="1"/>
  <c r="V43" i="1"/>
  <c r="Q43" i="1" s="1"/>
  <c r="V882" i="1"/>
  <c r="Q882" i="1" s="1"/>
  <c r="W402" i="1"/>
  <c r="R402" i="1" s="1"/>
  <c r="X344" i="1"/>
  <c r="S344" i="1" s="1"/>
  <c r="W827" i="1"/>
  <c r="R827" i="1" s="1"/>
  <c r="X709" i="1"/>
  <c r="S709" i="1" s="1"/>
  <c r="Y340" i="1"/>
  <c r="T340" i="1" s="1"/>
  <c r="V808" i="1"/>
  <c r="Q808" i="1" s="1"/>
  <c r="X732" i="1"/>
  <c r="S732" i="1" s="1"/>
  <c r="V476" i="1"/>
  <c r="Q476" i="1" s="1"/>
  <c r="W967" i="1"/>
  <c r="R967" i="1" s="1"/>
  <c r="Y604" i="1"/>
  <c r="T604" i="1" s="1"/>
  <c r="Y879" i="1"/>
  <c r="T879" i="1" s="1"/>
  <c r="W759" i="1"/>
  <c r="R759" i="1" s="1"/>
  <c r="V477" i="1"/>
  <c r="Q477" i="1" s="1"/>
  <c r="W639" i="1"/>
  <c r="R639" i="1" s="1"/>
  <c r="X848" i="1"/>
  <c r="S848" i="1"/>
  <c r="W47" i="1"/>
  <c r="X909" i="1"/>
  <c r="S909" i="1" s="1"/>
  <c r="V286" i="1"/>
  <c r="Q286" i="1" s="1"/>
  <c r="W660" i="1"/>
  <c r="R660" i="1" s="1"/>
  <c r="W479" i="1"/>
  <c r="R479" i="1" s="1"/>
  <c r="V313" i="1"/>
  <c r="Q313" i="1" s="1"/>
  <c r="W353" i="1"/>
  <c r="R353" i="1" s="1"/>
  <c r="W470" i="1"/>
  <c r="R470" i="1" s="1"/>
  <c r="Y89" i="1"/>
  <c r="T89" i="1" s="1"/>
  <c r="V824" i="1"/>
  <c r="Q824" i="1" s="1"/>
  <c r="X14" i="1"/>
  <c r="S14" i="1" s="1"/>
  <c r="V460" i="1"/>
  <c r="Q460" i="1" s="1"/>
  <c r="X382" i="1"/>
  <c r="S382" i="1" s="1"/>
  <c r="W636" i="1"/>
  <c r="R636" i="1" s="1"/>
  <c r="W828" i="1"/>
  <c r="R828" i="1" s="1"/>
  <c r="Y723" i="1"/>
  <c r="T723" i="1" s="1"/>
  <c r="V427" i="1"/>
  <c r="Q427" i="1"/>
  <c r="X241" i="1"/>
  <c r="S241" i="1" s="1"/>
  <c r="V60" i="1"/>
  <c r="Q60" i="1" s="1"/>
  <c r="W653" i="1"/>
  <c r="R653" i="1"/>
  <c r="X738" i="1"/>
  <c r="S738" i="1" s="1"/>
  <c r="W114" i="1"/>
  <c r="R114" i="1" s="1"/>
  <c r="Y656" i="1"/>
  <c r="T656" i="1" s="1"/>
  <c r="V141" i="1"/>
  <c r="Q141" i="1" s="1"/>
  <c r="V663" i="1"/>
  <c r="Q663" i="1" s="1"/>
  <c r="Y843" i="1"/>
  <c r="T843" i="1" s="1"/>
  <c r="X905" i="1"/>
  <c r="S905" i="1" s="1"/>
  <c r="Q761" i="1"/>
  <c r="W438" i="1"/>
  <c r="R438" i="1" s="1"/>
  <c r="X855" i="1"/>
  <c r="S855" i="1" s="1"/>
  <c r="X722" i="1"/>
  <c r="S722" i="1" s="1"/>
  <c r="V735" i="1"/>
  <c r="Q735" i="1" s="1"/>
  <c r="X309" i="1"/>
  <c r="S309" i="1" s="1"/>
  <c r="V782" i="1"/>
  <c r="Q782" i="1" s="1"/>
  <c r="X456" i="1"/>
  <c r="S456" i="1" s="1"/>
  <c r="Y30" i="1"/>
  <c r="T30" i="1" s="1"/>
  <c r="Y142" i="1"/>
  <c r="T142" i="1" s="1"/>
  <c r="V7" i="1"/>
  <c r="Q7" i="1" s="1"/>
  <c r="V208" i="1"/>
  <c r="Q208" i="1" s="1"/>
  <c r="X781" i="1"/>
  <c r="S781" i="1" s="1"/>
  <c r="X371" i="1"/>
  <c r="S371" i="1" s="1"/>
  <c r="Y26" i="1"/>
  <c r="T26" i="1" s="1"/>
  <c r="V988" i="1"/>
  <c r="Q988" i="1" s="1"/>
  <c r="V574" i="1"/>
  <c r="Q574" i="1" s="1"/>
  <c r="Y158" i="1"/>
  <c r="T158" i="1" s="1"/>
  <c r="V772" i="1"/>
  <c r="Q772" i="1" s="1"/>
  <c r="S174" i="1"/>
  <c r="W539" i="1"/>
  <c r="R539" i="1" s="1"/>
  <c r="V787" i="1"/>
  <c r="Q787" i="1" s="1"/>
  <c r="V905" i="1"/>
  <c r="Q905" i="1" s="1"/>
  <c r="V575" i="1"/>
  <c r="Q575" i="1" s="1"/>
  <c r="V264" i="1"/>
  <c r="Q264" i="1" s="1"/>
  <c r="Y666" i="1"/>
  <c r="T666" i="1" s="1"/>
  <c r="V623" i="1"/>
  <c r="Q623" i="1" s="1"/>
  <c r="V870" i="1"/>
  <c r="Q870" i="1" s="1"/>
  <c r="W770" i="1"/>
  <c r="R770" i="1"/>
  <c r="V88" i="1"/>
  <c r="Q88" i="1" s="1"/>
  <c r="V215" i="1"/>
  <c r="Q215" i="1" s="1"/>
  <c r="X497" i="1"/>
  <c r="S497" i="1" s="1"/>
  <c r="V751" i="1"/>
  <c r="Q751" i="1" s="1"/>
  <c r="W269" i="1"/>
  <c r="R269" i="1" s="1"/>
  <c r="W311" i="1"/>
  <c r="R311" i="1" s="1"/>
  <c r="Y549" i="1"/>
  <c r="T549" i="1" s="1"/>
  <c r="V42" i="1"/>
  <c r="Q42" i="1" s="1"/>
  <c r="Y506" i="1"/>
  <c r="T506" i="1" s="1"/>
  <c r="X675" i="1"/>
  <c r="S675" i="1" s="1"/>
  <c r="Y450" i="1"/>
  <c r="T450" i="1" s="1"/>
  <c r="V50" i="1"/>
  <c r="Q50" i="1" s="1"/>
  <c r="Y659" i="1"/>
  <c r="T659" i="1" s="1"/>
  <c r="X670" i="1"/>
  <c r="S670" i="1" s="1"/>
  <c r="X479" i="1"/>
  <c r="S479" i="1" s="1"/>
  <c r="W991" i="1"/>
  <c r="R991" i="1" s="1"/>
  <c r="Y419" i="1"/>
  <c r="T419" i="1" s="1"/>
  <c r="X540" i="1"/>
  <c r="S540" i="1" s="1"/>
  <c r="V172" i="1"/>
  <c r="Q172" i="1" s="1"/>
  <c r="X835" i="1"/>
  <c r="S835" i="1" s="1"/>
  <c r="V675" i="1"/>
  <c r="Q675" i="1" s="1"/>
  <c r="W181" i="1"/>
  <c r="R181" i="1" s="1"/>
  <c r="W797" i="1"/>
  <c r="R797" i="1" s="1"/>
  <c r="Y210" i="1"/>
  <c r="T210" i="1" s="1"/>
  <c r="Y466" i="1"/>
  <c r="T466" i="1" s="1"/>
  <c r="Y395" i="1"/>
  <c r="T395" i="1" s="1"/>
  <c r="X606" i="1"/>
  <c r="S606" i="1" s="1"/>
  <c r="V385" i="1"/>
  <c r="Q385" i="1" s="1"/>
  <c r="W987" i="1"/>
  <c r="R987" i="1" s="1"/>
  <c r="X493" i="1"/>
  <c r="S493" i="1" s="1"/>
  <c r="V910" i="1"/>
  <c r="Q910" i="1" s="1"/>
  <c r="Y11" i="1"/>
  <c r="T11" i="1" s="1"/>
  <c r="V524" i="1"/>
  <c r="Q524" i="1" s="1"/>
  <c r="Y2" i="1"/>
  <c r="T2" i="1" s="1"/>
  <c r="W415" i="1"/>
  <c r="R415" i="1" s="1"/>
  <c r="X133" i="1"/>
  <c r="S133" i="1" s="1"/>
  <c r="X412" i="1"/>
  <c r="S412" i="1" s="1"/>
  <c r="Y234" i="1"/>
  <c r="T234" i="1" s="1"/>
  <c r="W483" i="1"/>
  <c r="R483" i="1" s="1"/>
  <c r="V928" i="1"/>
  <c r="Q928" i="1" s="1"/>
  <c r="X962" i="1"/>
  <c r="S962" i="1" s="1"/>
  <c r="V687" i="1"/>
  <c r="Q687" i="1" s="1"/>
  <c r="X211" i="1"/>
  <c r="S211" i="1" s="1"/>
  <c r="Y865" i="1"/>
  <c r="T865" i="1" s="1"/>
  <c r="Y866" i="1"/>
  <c r="T866" i="1" s="1"/>
  <c r="W95" i="1"/>
  <c r="W890" i="1"/>
  <c r="R890" i="1" s="1"/>
  <c r="Y207" i="1"/>
  <c r="T207" i="1" s="1"/>
  <c r="V46" i="1"/>
  <c r="Q46" i="1" s="1"/>
  <c r="V994" i="1"/>
  <c r="Q994" i="1" s="1"/>
  <c r="V901" i="1"/>
  <c r="Q901" i="1" s="1"/>
  <c r="X504" i="1"/>
  <c r="S504" i="1" s="1"/>
  <c r="X87" i="1"/>
  <c r="S87" i="1" s="1"/>
  <c r="Y782" i="1"/>
  <c r="T782" i="1" s="1"/>
  <c r="W607" i="1"/>
  <c r="R607" i="1" s="1"/>
  <c r="V985" i="1"/>
  <c r="Q985" i="1" s="1"/>
  <c r="V222" i="1"/>
  <c r="Q222" i="1" s="1"/>
  <c r="V485" i="1"/>
  <c r="Q485" i="1" s="1"/>
  <c r="Y968" i="1"/>
  <c r="T968" i="1" s="1"/>
  <c r="V202" i="1"/>
  <c r="Q202" i="1" s="1"/>
  <c r="X767" i="1"/>
  <c r="S767" i="1" s="1"/>
  <c r="X510" i="1"/>
  <c r="S510" i="1" s="1"/>
  <c r="Y413" i="1"/>
  <c r="T413" i="1" s="1"/>
  <c r="X115" i="1"/>
  <c r="S115" i="1" s="1"/>
  <c r="X843" i="1"/>
  <c r="S843" i="1" s="1"/>
  <c r="W516" i="1"/>
  <c r="R516" i="1" s="1"/>
  <c r="Y106" i="1"/>
  <c r="T106" i="1" s="1"/>
  <c r="Y350" i="1"/>
  <c r="T350" i="1" s="1"/>
  <c r="X770" i="1"/>
  <c r="S770" i="1" s="1"/>
  <c r="W268" i="1"/>
  <c r="R268" i="1" s="1"/>
  <c r="V338" i="1"/>
  <c r="Q338" i="1" s="1"/>
  <c r="W43" i="1"/>
  <c r="R43" i="1" s="1"/>
  <c r="W852" i="1"/>
  <c r="R852" i="1" s="1"/>
  <c r="Y819" i="1"/>
  <c r="T819" i="1" s="1"/>
  <c r="V51" i="1"/>
  <c r="Q51" i="1" s="1"/>
  <c r="Y165" i="1"/>
  <c r="T165" i="1" s="1"/>
  <c r="V820" i="1"/>
  <c r="Q820" i="1" s="1"/>
  <c r="W507" i="1"/>
  <c r="R507" i="1" s="1"/>
  <c r="V355" i="1"/>
  <c r="Q355" i="1" s="1"/>
  <c r="Y717" i="1"/>
  <c r="T717" i="1" s="1"/>
  <c r="Y423" i="1"/>
  <c r="T423" i="1" s="1"/>
  <c r="V124" i="1"/>
  <c r="Q124" i="1" s="1"/>
  <c r="Y898" i="1"/>
  <c r="T898" i="1" s="1"/>
  <c r="V522" i="1"/>
  <c r="Q522" i="1" s="1"/>
  <c r="W446" i="1"/>
  <c r="R446" i="1" s="1"/>
  <c r="V506" i="1"/>
  <c r="Q506" i="1" s="1"/>
  <c r="Y975" i="1"/>
  <c r="T975" i="1" s="1"/>
  <c r="V669" i="1"/>
  <c r="Q669" i="1" s="1"/>
  <c r="X67" i="1"/>
  <c r="S67" i="1" s="1"/>
  <c r="W606" i="1"/>
  <c r="R606" i="1" s="1"/>
  <c r="Y681" i="1"/>
  <c r="T681" i="1" s="1"/>
  <c r="W108" i="1"/>
  <c r="R108" i="1" s="1"/>
  <c r="Y49" i="1"/>
  <c r="T49" i="1" s="1"/>
  <c r="Y651" i="1"/>
  <c r="T651" i="1" s="1"/>
  <c r="W473" i="1"/>
  <c r="R473" i="1" s="1"/>
  <c r="W124" i="1"/>
  <c r="R124" i="1" s="1"/>
  <c r="V178" i="1"/>
  <c r="Q178" i="1" s="1"/>
  <c r="V40" i="1"/>
  <c r="Q40" i="1" s="1"/>
  <c r="W655" i="1"/>
  <c r="R655" i="1" s="1"/>
  <c r="Y486" i="1"/>
  <c r="T486" i="1" s="1"/>
  <c r="X131" i="1"/>
  <c r="S131" i="1" s="1"/>
  <c r="Y705" i="1"/>
  <c r="T705" i="1" s="1"/>
  <c r="Y840" i="1"/>
  <c r="T840" i="1" s="1"/>
  <c r="Y77" i="1"/>
  <c r="V706" i="1"/>
  <c r="Q706" i="1" s="1"/>
  <c r="V659" i="1"/>
  <c r="Q659" i="1" s="1"/>
  <c r="V236" i="1"/>
  <c r="Q236" i="1" s="1"/>
  <c r="W960" i="1"/>
  <c r="R960" i="1" s="1"/>
  <c r="V234" i="1"/>
  <c r="Q234" i="1" s="1"/>
  <c r="X728" i="1"/>
  <c r="S728" i="1" s="1"/>
  <c r="W308" i="1"/>
  <c r="R308" i="1" s="1"/>
  <c r="Q89" i="1"/>
  <c r="W374" i="1"/>
  <c r="R374" i="1" s="1"/>
  <c r="V644" i="1"/>
  <c r="Q644" i="1" s="1"/>
  <c r="X189" i="1"/>
  <c r="S189" i="1" s="1"/>
  <c r="X940" i="1"/>
  <c r="S940" i="1" s="1"/>
  <c r="Y821" i="1"/>
  <c r="T821" i="1" s="1"/>
  <c r="V607" i="1"/>
  <c r="Q607" i="1" s="1"/>
  <c r="V595" i="1"/>
  <c r="Q595" i="1" s="1"/>
  <c r="W219" i="1"/>
  <c r="R219" i="1" s="1"/>
  <c r="V296" i="1"/>
  <c r="Q296" i="1" s="1"/>
  <c r="V913" i="1"/>
  <c r="Q913" i="1" s="1"/>
  <c r="Y98" i="1"/>
  <c r="T98" i="1" s="1"/>
  <c r="Y378" i="1"/>
  <c r="T378" i="1" s="1"/>
  <c r="Y535" i="1"/>
  <c r="T535" i="1" s="1"/>
  <c r="V271" i="1"/>
  <c r="Q271" i="1"/>
  <c r="X138" i="1"/>
  <c r="S138" i="1" s="1"/>
  <c r="Y196" i="1"/>
  <c r="T196" i="1" s="1"/>
  <c r="Y820" i="1"/>
  <c r="T820" i="1" s="1"/>
  <c r="V885" i="1"/>
  <c r="Q885" i="1" s="1"/>
  <c r="W4" i="1"/>
  <c r="R4" i="1" s="1"/>
  <c r="W436" i="1"/>
  <c r="R436" i="1" s="1"/>
  <c r="Y706" i="1"/>
  <c r="T706" i="1" s="1"/>
  <c r="W982" i="1"/>
  <c r="R982" i="1" s="1"/>
  <c r="W66" i="1"/>
  <c r="W203" i="1"/>
  <c r="R203" i="1" s="1"/>
  <c r="Y890" i="1"/>
  <c r="T890" i="1" s="1"/>
  <c r="V216" i="1"/>
  <c r="Q216" i="1" s="1"/>
  <c r="V80" i="1"/>
  <c r="Q80" i="1" s="1"/>
  <c r="W863" i="1"/>
  <c r="R863" i="1" s="1"/>
  <c r="V107" i="1"/>
  <c r="Q107" i="1" s="1"/>
  <c r="X563" i="1"/>
  <c r="S563" i="1" s="1"/>
  <c r="Y384" i="1"/>
  <c r="T384" i="1" s="1"/>
  <c r="W836" i="1"/>
  <c r="R836" i="1" s="1"/>
  <c r="W54" i="1"/>
  <c r="X541" i="1"/>
  <c r="S541" i="1" s="1"/>
  <c r="Y177" i="1"/>
  <c r="T177" i="1" s="1"/>
  <c r="W339" i="1"/>
  <c r="R339" i="1" s="1"/>
  <c r="X76" i="1"/>
  <c r="S76" i="1" s="1"/>
  <c r="X684" i="1"/>
  <c r="S684" i="1" s="1"/>
  <c r="V964" i="1"/>
  <c r="Q964" i="1" s="1"/>
  <c r="W444" i="1"/>
  <c r="R444" i="1" s="1"/>
  <c r="Y759" i="1"/>
  <c r="T759" i="1" s="1"/>
  <c r="W838" i="1"/>
  <c r="R838" i="1"/>
  <c r="V823" i="1"/>
  <c r="Q823" i="1" s="1"/>
  <c r="V431" i="1"/>
  <c r="Q431" i="1" s="1"/>
  <c r="Y739" i="1"/>
  <c r="T739" i="1" s="1"/>
  <c r="Y503" i="1"/>
  <c r="T503" i="1" s="1"/>
  <c r="V673" i="1"/>
  <c r="Q673" i="1" s="1"/>
  <c r="V890" i="1"/>
  <c r="Q890" i="1" s="1"/>
  <c r="V261" i="1"/>
  <c r="Q261" i="1" s="1"/>
  <c r="Y498" i="1"/>
  <c r="T498" i="1" s="1"/>
  <c r="V489" i="1"/>
  <c r="Q489" i="1" s="1"/>
  <c r="X893" i="1"/>
  <c r="S893" i="1" s="1"/>
  <c r="V458" i="1"/>
  <c r="Q458" i="1"/>
  <c r="V157" i="1"/>
  <c r="Q157" i="1" s="1"/>
  <c r="Y901" i="1"/>
  <c r="T901" i="1" s="1"/>
  <c r="W954" i="1"/>
  <c r="R954" i="1" s="1"/>
  <c r="V92" i="1"/>
  <c r="Q92" i="1" s="1"/>
  <c r="X797" i="1"/>
  <c r="S797" i="1" s="1"/>
  <c r="Y459" i="1"/>
  <c r="T459" i="1" s="1"/>
  <c r="W540" i="1"/>
  <c r="R540" i="1" s="1"/>
  <c r="V23" i="1"/>
  <c r="Q23" i="1" s="1"/>
  <c r="V86" i="1"/>
  <c r="Q86" i="1" s="1"/>
  <c r="V21" i="1"/>
  <c r="Q21" i="1" s="1"/>
  <c r="W215" i="1"/>
  <c r="R215" i="1" s="1"/>
  <c r="W334" i="1"/>
  <c r="R334" i="1" s="1"/>
  <c r="W275" i="1"/>
  <c r="R275" i="1" s="1"/>
  <c r="Y76" i="1"/>
  <c r="T76" i="1" s="1"/>
  <c r="V53" i="1"/>
  <c r="Q53" i="1" s="1"/>
  <c r="W261" i="1"/>
  <c r="R261" i="1" s="1"/>
  <c r="R482" i="1"/>
  <c r="Y215" i="1"/>
  <c r="T215" i="1" s="1"/>
  <c r="Y244" i="1"/>
  <c r="T244" i="1" s="1"/>
  <c r="X733" i="1"/>
  <c r="S733" i="1" s="1"/>
  <c r="X604" i="1"/>
  <c r="S604" i="1" s="1"/>
  <c r="X884" i="1"/>
  <c r="S884" i="1" s="1"/>
  <c r="V470" i="1"/>
  <c r="Q470" i="1" s="1"/>
  <c r="V109" i="1"/>
  <c r="Q109" i="1" s="1"/>
  <c r="V640" i="1"/>
  <c r="Q640" i="1" s="1"/>
  <c r="Y258" i="1"/>
  <c r="T258" i="1" s="1"/>
  <c r="V396" i="1"/>
  <c r="Q396" i="1" s="1"/>
  <c r="X215" i="1"/>
  <c r="S215" i="1" s="1"/>
  <c r="Y974" i="1"/>
  <c r="T974" i="1" s="1"/>
  <c r="W303" i="1"/>
  <c r="R303" i="1" s="1"/>
  <c r="Y550" i="1"/>
  <c r="T550" i="1" s="1"/>
  <c r="W858" i="1"/>
  <c r="R858" i="1" s="1"/>
  <c r="Y405" i="1"/>
  <c r="T405" i="1" s="1"/>
  <c r="X726" i="1"/>
  <c r="S726" i="1" s="1"/>
  <c r="W73" i="1"/>
  <c r="R73" i="1" s="1"/>
  <c r="Y303" i="1"/>
  <c r="T303" i="1" s="1"/>
  <c r="V425" i="1"/>
  <c r="Q425" i="1" s="1"/>
  <c r="Y566" i="1"/>
  <c r="T566" i="1" s="1"/>
  <c r="X177" i="1"/>
  <c r="S177" i="1" s="1"/>
  <c r="X716" i="1"/>
  <c r="S716" i="1" s="1"/>
  <c r="Y162" i="1"/>
  <c r="T162" i="1" s="1"/>
  <c r="V324" i="1"/>
  <c r="Q324" i="1" s="1"/>
  <c r="X796" i="1"/>
  <c r="S796" i="1" s="1"/>
  <c r="V796" i="1"/>
  <c r="Q796" i="1" s="1"/>
  <c r="X546" i="1"/>
  <c r="S546" i="1" s="1"/>
  <c r="X471" i="1"/>
  <c r="S471" i="1" s="1"/>
  <c r="V959" i="1"/>
  <c r="Q959" i="1" s="1"/>
  <c r="W130" i="1"/>
  <c r="R130" i="1" s="1"/>
  <c r="X928" i="1"/>
  <c r="S928" i="1"/>
  <c r="W591" i="1"/>
  <c r="R591" i="1" s="1"/>
  <c r="W28" i="1"/>
  <c r="V143" i="1"/>
  <c r="Q143" i="1" s="1"/>
  <c r="W174" i="1"/>
  <c r="R174" i="1" s="1"/>
  <c r="V238" i="1"/>
  <c r="Q238" i="1" s="1"/>
  <c r="W192" i="1"/>
  <c r="R192" i="1" s="1"/>
  <c r="V548" i="1"/>
  <c r="Q548" i="1" s="1"/>
  <c r="V968" i="1"/>
  <c r="Q968" i="1" s="1"/>
  <c r="W333" i="1"/>
  <c r="R333" i="1" s="1"/>
  <c r="Y994" i="1"/>
  <c r="T994" i="1" s="1"/>
  <c r="X263" i="1"/>
  <c r="S263" i="1" s="1"/>
  <c r="V757" i="1"/>
  <c r="Q757" i="1" s="1"/>
  <c r="V192" i="1"/>
  <c r="Q192" i="1" s="1"/>
  <c r="W15" i="1"/>
  <c r="R15" i="1" s="1"/>
  <c r="X343" i="1"/>
  <c r="S343" i="1" s="1"/>
  <c r="Y933" i="1"/>
  <c r="T933" i="1" s="1"/>
  <c r="V783" i="1"/>
  <c r="Q783" i="1"/>
  <c r="V188" i="1"/>
  <c r="Q188" i="1" s="1"/>
  <c r="W123" i="1"/>
  <c r="R123" i="1" s="1"/>
  <c r="V688" i="1"/>
  <c r="Q688" i="1"/>
  <c r="X464" i="1"/>
  <c r="S464" i="1" s="1"/>
  <c r="Y502" i="1"/>
  <c r="T502" i="1" s="1"/>
  <c r="W243" i="1"/>
  <c r="R243" i="1" s="1"/>
  <c r="X68" i="1"/>
  <c r="S68" i="1" s="1"/>
  <c r="V944" i="1"/>
  <c r="Q944" i="1" s="1"/>
  <c r="X531" i="1"/>
  <c r="S531" i="1"/>
  <c r="V198" i="1"/>
  <c r="Q198" i="1"/>
  <c r="Y607" i="1"/>
  <c r="T607" i="1" s="1"/>
  <c r="W796" i="1"/>
  <c r="R796" i="1" s="1"/>
  <c r="W929" i="1"/>
  <c r="R929" i="1" s="1"/>
  <c r="V239" i="1"/>
  <c r="Q239" i="1" s="1"/>
  <c r="V760" i="1"/>
  <c r="Q760" i="1" s="1"/>
  <c r="V96" i="1"/>
  <c r="Q96" i="1" s="1"/>
  <c r="W176" i="1"/>
  <c r="R176" i="1" s="1"/>
  <c r="V401" i="1"/>
  <c r="Q401" i="1" s="1"/>
  <c r="W906" i="1"/>
  <c r="R906" i="1" s="1"/>
  <c r="Y941" i="1"/>
  <c r="T941" i="1" s="1"/>
  <c r="V133" i="1"/>
  <c r="Q133" i="1" s="1"/>
  <c r="V371" i="1"/>
  <c r="Q371" i="1" s="1"/>
  <c r="V635" i="1"/>
  <c r="Q635" i="1" s="1"/>
  <c r="V969" i="1"/>
  <c r="Q969" i="1" s="1"/>
  <c r="Y288" i="1"/>
  <c r="T288" i="1" s="1"/>
  <c r="X362" i="1"/>
  <c r="S362" i="1" s="1"/>
  <c r="V661" i="1"/>
  <c r="Q661" i="1" s="1"/>
  <c r="X524" i="1"/>
  <c r="S524" i="1" s="1"/>
  <c r="W651" i="1"/>
  <c r="R651" i="1" s="1"/>
  <c r="V106" i="1"/>
  <c r="Q106" i="1" s="1"/>
  <c r="V881" i="1"/>
  <c r="Q881" i="1" s="1"/>
  <c r="V902" i="1"/>
  <c r="Q902" i="1" s="1"/>
  <c r="W518" i="1"/>
  <c r="R518" i="1" s="1"/>
  <c r="V220" i="1"/>
  <c r="Q220" i="1" s="1"/>
  <c r="Y10" i="1"/>
  <c r="V317" i="1"/>
  <c r="Q317" i="1" s="1"/>
  <c r="X458" i="1"/>
  <c r="S458" i="1" s="1"/>
  <c r="W58" i="1"/>
  <c r="R58" i="1" s="1"/>
  <c r="W871" i="1"/>
  <c r="R871" i="1" s="1"/>
  <c r="W312" i="1"/>
  <c r="R312" i="1" s="1"/>
  <c r="V436" i="1"/>
  <c r="Q436" i="1" s="1"/>
  <c r="V20" i="1"/>
  <c r="Q20" i="1" s="1"/>
  <c r="W406" i="1"/>
  <c r="R406" i="1" s="1"/>
  <c r="V225" i="1"/>
  <c r="Q225" i="1" s="1"/>
  <c r="Y832" i="1"/>
  <c r="T832" i="1" s="1"/>
  <c r="W68" i="1"/>
  <c r="V417" i="1"/>
  <c r="Q417" i="1" s="1"/>
  <c r="V930" i="1"/>
  <c r="Q930" i="1" s="1"/>
  <c r="V495" i="1"/>
  <c r="Q495" i="1" s="1"/>
  <c r="V250" i="1"/>
  <c r="Q250" i="1" s="1"/>
  <c r="Y367" i="1"/>
  <c r="T367" i="1" s="1"/>
  <c r="Y186" i="1"/>
  <c r="T186" i="1" s="1"/>
  <c r="X460" i="1"/>
  <c r="S460" i="1" s="1"/>
  <c r="V82" i="1"/>
  <c r="Q82" i="1" s="1"/>
  <c r="Q998" i="1"/>
  <c r="V74" i="1"/>
  <c r="Q74" i="1" s="1"/>
  <c r="W202" i="1"/>
  <c r="R202" i="1" s="1"/>
  <c r="V164" i="1"/>
  <c r="Q164" i="1" s="1"/>
  <c r="X850" i="1"/>
  <c r="S850" i="1" s="1"/>
  <c r="V413" i="1"/>
  <c r="Q413" i="1" s="1"/>
  <c r="X999" i="1"/>
  <c r="S999" i="1" s="1"/>
  <c r="R420" i="1"/>
  <c r="Y226" i="1"/>
  <c r="T226" i="1" s="1"/>
  <c r="Y400" i="1"/>
  <c r="T400" i="1" s="1"/>
  <c r="V593" i="1"/>
  <c r="Q593" i="1" s="1"/>
  <c r="W361" i="1"/>
  <c r="R361" i="1" s="1"/>
  <c r="V770" i="1"/>
  <c r="Q770" i="1" s="1"/>
  <c r="W589" i="1"/>
  <c r="R589" i="1" s="1"/>
  <c r="V289" i="1"/>
  <c r="Q289" i="1" s="1"/>
  <c r="X366" i="1"/>
  <c r="S366" i="1" s="1"/>
  <c r="V47" i="1"/>
  <c r="Q47" i="1" s="1"/>
  <c r="V852" i="1"/>
  <c r="Q852" i="1" s="1"/>
  <c r="V755" i="1"/>
  <c r="Q755" i="1" s="1"/>
  <c r="Y693" i="1"/>
  <c r="T693" i="1" s="1"/>
  <c r="Y143" i="1"/>
  <c r="T143" i="1" s="1"/>
  <c r="W25" i="1"/>
  <c r="X152" i="1"/>
  <c r="S152" i="1" s="1"/>
  <c r="V738" i="1"/>
  <c r="Q738" i="1" s="1"/>
  <c r="W648" i="1"/>
  <c r="R648" i="1" s="1"/>
  <c r="V85" i="1"/>
  <c r="Q85" i="1" s="1"/>
  <c r="X199" i="1"/>
  <c r="S199" i="1" s="1"/>
  <c r="W801" i="1"/>
  <c r="R801" i="1" s="1"/>
  <c r="Y752" i="1"/>
  <c r="T752" i="1" s="1"/>
  <c r="Y760" i="1"/>
  <c r="T760" i="1" s="1"/>
  <c r="X695" i="1"/>
  <c r="S695" i="1" s="1"/>
  <c r="W126" i="1"/>
  <c r="R126" i="1" s="1"/>
  <c r="X861" i="1"/>
  <c r="S861" i="1" s="1"/>
  <c r="V614" i="1"/>
  <c r="Q614" i="1" s="1"/>
  <c r="V358" i="1"/>
  <c r="Q358" i="1" s="1"/>
  <c r="X809" i="1"/>
  <c r="S809" i="1" s="1"/>
  <c r="Y393" i="1"/>
  <c r="T393" i="1" s="1"/>
  <c r="V879" i="1"/>
  <c r="Q879" i="1" s="1"/>
  <c r="X937" i="1"/>
  <c r="S937" i="1" s="1"/>
  <c r="Y788" i="1"/>
  <c r="T788" i="1" s="1"/>
  <c r="V308" i="1"/>
  <c r="Q308" i="1" s="1"/>
  <c r="W265" i="1"/>
  <c r="R265" i="1" s="1"/>
  <c r="Y957" i="1"/>
  <c r="T957" i="1" s="1"/>
  <c r="X134" i="1"/>
  <c r="S134" i="1" s="1"/>
  <c r="X933" i="1"/>
  <c r="S933" i="1"/>
  <c r="X130" i="1"/>
  <c r="S130" i="1" s="1"/>
  <c r="X637" i="1"/>
  <c r="S637" i="1" s="1"/>
  <c r="X154" i="1"/>
  <c r="S154" i="1" s="1"/>
  <c r="W85" i="1"/>
  <c r="X101" i="1"/>
  <c r="S101" i="1" s="1"/>
  <c r="X99" i="1"/>
  <c r="S99" i="1" s="1"/>
  <c r="W429" i="1"/>
  <c r="R429" i="1" s="1"/>
  <c r="Y254" i="1"/>
  <c r="T254" i="1" s="1"/>
  <c r="V946" i="1"/>
  <c r="Q946" i="1" s="1"/>
  <c r="V737" i="1"/>
  <c r="Q737" i="1" s="1"/>
  <c r="X729" i="1"/>
  <c r="S729" i="1" s="1"/>
  <c r="V736" i="1"/>
  <c r="Q736" i="1" s="1"/>
  <c r="W100" i="1"/>
  <c r="R100" i="1" s="1"/>
  <c r="V221" i="1"/>
  <c r="Q221" i="1" s="1"/>
  <c r="Y401" i="1"/>
  <c r="T401" i="1" s="1"/>
  <c r="V612" i="1"/>
  <c r="Q612" i="1" s="1"/>
  <c r="V183" i="1"/>
  <c r="Q183" i="1"/>
  <c r="V62" i="1"/>
  <c r="Q62" i="1" s="1"/>
  <c r="Y6" i="1"/>
  <c r="T6" i="1" s="1"/>
  <c r="Y834" i="1"/>
  <c r="T834" i="1" s="1"/>
  <c r="Y47" i="1"/>
  <c r="T47" i="1" s="1"/>
  <c r="V592" i="1"/>
  <c r="Q592" i="1" s="1"/>
  <c r="V402" i="1"/>
  <c r="Q402" i="1" s="1"/>
  <c r="Y586" i="1"/>
  <c r="T586" i="1" s="1"/>
  <c r="V59" i="1"/>
  <c r="Q59" i="1" s="1"/>
  <c r="V893" i="1"/>
  <c r="Q893" i="1" s="1"/>
  <c r="V389" i="1"/>
  <c r="Q389" i="1" s="1"/>
  <c r="W226" i="1"/>
  <c r="R226" i="1" s="1"/>
  <c r="W618" i="1"/>
  <c r="R618" i="1" s="1"/>
  <c r="W151" i="1"/>
  <c r="R151" i="1" s="1"/>
  <c r="V36" i="1"/>
  <c r="Q36" i="1" s="1"/>
  <c r="X827" i="1"/>
  <c r="S827" i="1" s="1"/>
  <c r="X680" i="1"/>
  <c r="S680" i="1" s="1"/>
  <c r="Y181" i="1"/>
  <c r="T181" i="1" s="1"/>
  <c r="V252" i="1"/>
  <c r="Q252" i="1" s="1"/>
  <c r="V386" i="1"/>
  <c r="Q386" i="1"/>
  <c r="Y571" i="1"/>
  <c r="T571" i="1" s="1"/>
  <c r="Y460" i="1"/>
  <c r="T460" i="1" s="1"/>
  <c r="X51" i="1"/>
  <c r="S51" i="1" s="1"/>
  <c r="X575" i="1"/>
  <c r="S575" i="1" s="1"/>
  <c r="V571" i="1"/>
  <c r="Q571" i="1" s="1"/>
  <c r="V243" i="1"/>
  <c r="Q243" i="1" s="1"/>
  <c r="X806" i="1"/>
  <c r="S806" i="1" s="1"/>
  <c r="W493" i="1"/>
  <c r="R493" i="1" s="1"/>
  <c r="Y756" i="1"/>
  <c r="T756" i="1" s="1"/>
  <c r="V965" i="1"/>
  <c r="Q965" i="1" s="1"/>
  <c r="X375" i="1"/>
  <c r="S375" i="1" s="1"/>
  <c r="X886" i="1"/>
  <c r="S886" i="1" s="1"/>
  <c r="V825" i="1"/>
  <c r="Q825" i="1" s="1"/>
  <c r="V342" i="1"/>
  <c r="Q342" i="1" s="1"/>
  <c r="Y17" i="1"/>
  <c r="T17" i="1" s="1"/>
  <c r="Y966" i="1"/>
  <c r="T966" i="1" s="1"/>
  <c r="V931" i="1"/>
  <c r="Q931" i="1" s="1"/>
  <c r="Y621" i="1"/>
  <c r="T621" i="1"/>
  <c r="V704" i="1"/>
  <c r="Q704" i="1" s="1"/>
  <c r="Y976" i="1"/>
  <c r="T976" i="1" s="1"/>
  <c r="X457" i="1"/>
  <c r="S457" i="1" s="1"/>
  <c r="V908" i="1"/>
  <c r="Q908" i="1" s="1"/>
  <c r="V572" i="1"/>
  <c r="Q572" i="1" s="1"/>
  <c r="Y343" i="1"/>
  <c r="T343" i="1" s="1"/>
  <c r="X988" i="1"/>
  <c r="S988" i="1" s="1"/>
  <c r="X110" i="1"/>
  <c r="S110" i="1" s="1"/>
  <c r="V268" i="1"/>
  <c r="Q268" i="1"/>
  <c r="Y923" i="1"/>
  <c r="T923" i="1" s="1"/>
  <c r="W20" i="1"/>
  <c r="R20" i="1" s="1"/>
  <c r="V773" i="1"/>
  <c r="Q773" i="1" s="1"/>
  <c r="Y354" i="1"/>
  <c r="T354" i="1" s="1"/>
  <c r="V839" i="1"/>
  <c r="Q839" i="1" s="1"/>
  <c r="W523" i="1"/>
  <c r="R523" i="1"/>
  <c r="X514" i="1"/>
  <c r="S514" i="1" s="1"/>
  <c r="V874" i="1"/>
  <c r="Q874" i="1" s="1"/>
  <c r="V254" i="1"/>
  <c r="Q254" i="1"/>
  <c r="V327" i="1"/>
  <c r="Q327" i="1" s="1"/>
  <c r="X860" i="1"/>
  <c r="S860" i="1" s="1"/>
  <c r="W707" i="1"/>
  <c r="R707" i="1" s="1"/>
  <c r="X322" i="1"/>
  <c r="S322" i="1" s="1"/>
  <c r="Y137" i="1"/>
  <c r="T137" i="1" s="1"/>
  <c r="X810" i="1"/>
  <c r="S810" i="1"/>
  <c r="W736" i="1"/>
  <c r="R736" i="1" s="1"/>
  <c r="X155" i="1"/>
  <c r="S155" i="1" s="1"/>
  <c r="W322" i="1"/>
  <c r="R322" i="1" s="1"/>
  <c r="V197" i="1"/>
  <c r="Q197" i="1" s="1"/>
  <c r="Y468" i="1"/>
  <c r="T468" i="1" s="1"/>
  <c r="X667" i="1"/>
  <c r="S667" i="1"/>
  <c r="V670" i="1"/>
  <c r="Q670" i="1" s="1"/>
  <c r="V655" i="1"/>
  <c r="Q655" i="1"/>
  <c r="Y357" i="1"/>
  <c r="T357" i="1" s="1"/>
  <c r="V102" i="1"/>
  <c r="Q102" i="1" s="1"/>
  <c r="V832" i="1"/>
  <c r="Q832" i="1" s="1"/>
  <c r="X40" i="1"/>
  <c r="S40" i="1" s="1"/>
  <c r="V611" i="1"/>
  <c r="Q611" i="1" s="1"/>
  <c r="W795" i="1"/>
  <c r="R795" i="1" s="1"/>
  <c r="X819" i="1"/>
  <c r="S819" i="1" s="1"/>
  <c r="W687" i="1"/>
  <c r="R687" i="1" s="1"/>
  <c r="W154" i="1"/>
  <c r="R154" i="1" s="1"/>
  <c r="W263" i="1"/>
  <c r="R263" i="1"/>
  <c r="V160" i="1"/>
  <c r="Q160" i="1" s="1"/>
  <c r="W583" i="1"/>
  <c r="R583" i="1" s="1"/>
  <c r="W148" i="1"/>
  <c r="R148" i="1" s="1"/>
  <c r="W942" i="1"/>
  <c r="R942" i="1" s="1"/>
  <c r="V257" i="1"/>
  <c r="Q257" i="1" s="1"/>
  <c r="Y729" i="1"/>
  <c r="T729" i="1" s="1"/>
  <c r="V992" i="1"/>
  <c r="Q992" i="1" s="1"/>
  <c r="X436" i="1"/>
  <c r="S436" i="1"/>
  <c r="V814" i="1"/>
  <c r="Q814" i="1" s="1"/>
  <c r="X370" i="1"/>
  <c r="S370" i="1"/>
  <c r="V729" i="1"/>
  <c r="Q729" i="1" s="1"/>
  <c r="V850" i="1"/>
  <c r="Q850" i="1" s="1"/>
  <c r="W288" i="1"/>
  <c r="R288" i="1" s="1"/>
  <c r="X628" i="1"/>
  <c r="S628" i="1" s="1"/>
  <c r="V672" i="1"/>
  <c r="Q672" i="1" s="1"/>
  <c r="X731" i="1"/>
  <c r="S731" i="1" s="1"/>
  <c r="V945" i="1"/>
  <c r="Q945" i="1" s="1"/>
  <c r="Y961" i="1"/>
  <c r="T961" i="1" s="1"/>
  <c r="V372" i="1"/>
  <c r="Q372" i="1" s="1"/>
  <c r="V708" i="1"/>
  <c r="Q708" i="1" s="1"/>
  <c r="V986" i="1"/>
  <c r="Q986" i="1" s="1"/>
  <c r="V219" i="1"/>
  <c r="Q219" i="1" s="1"/>
  <c r="V454" i="1"/>
  <c r="Q454" i="1" s="1"/>
  <c r="V801" i="1"/>
  <c r="Q801" i="1" s="1"/>
  <c r="X734" i="1"/>
  <c r="S734" i="1" s="1"/>
  <c r="Y298" i="1"/>
  <c r="T298" i="1" s="1"/>
  <c r="Y310" i="1"/>
  <c r="T310" i="1" s="1"/>
  <c r="Y799" i="1"/>
  <c r="T799" i="1" s="1"/>
  <c r="W512" i="1"/>
  <c r="R512" i="1" s="1"/>
  <c r="X636" i="1"/>
  <c r="S636" i="1" s="1"/>
  <c r="V318" i="1"/>
  <c r="Q318" i="1" s="1"/>
  <c r="V154" i="1"/>
  <c r="Q154" i="1" s="1"/>
  <c r="Y379" i="1"/>
  <c r="T379" i="1" s="1"/>
  <c r="X971" i="1"/>
  <c r="S971" i="1" s="1"/>
  <c r="X639" i="1"/>
  <c r="S639" i="1" s="1"/>
  <c r="W471" i="1"/>
  <c r="R471" i="1" s="1"/>
  <c r="W390" i="1"/>
  <c r="R390" i="1" s="1"/>
  <c r="X93" i="1"/>
  <c r="S93" i="1" s="1"/>
  <c r="V828" i="1"/>
  <c r="Q828" i="1" s="1"/>
  <c r="X364" i="1"/>
  <c r="S364" i="1"/>
  <c r="X966" i="1"/>
  <c r="S966" i="1" s="1"/>
  <c r="Y392" i="1"/>
  <c r="T392" i="1" s="1"/>
  <c r="V768" i="1"/>
  <c r="Q768" i="1" s="1"/>
  <c r="W537" i="1"/>
  <c r="R537" i="1" s="1"/>
  <c r="X902" i="1"/>
  <c r="S902" i="1" s="1"/>
  <c r="X997" i="1"/>
  <c r="S997" i="1" s="1"/>
  <c r="W535" i="1"/>
  <c r="R535" i="1" s="1"/>
  <c r="W218" i="1"/>
  <c r="R218" i="1" s="1"/>
  <c r="V325" i="1"/>
  <c r="Q325" i="1" s="1"/>
  <c r="W855" i="1"/>
  <c r="R855" i="1" s="1"/>
  <c r="X233" i="1"/>
  <c r="S233" i="1" s="1"/>
  <c r="W414" i="1"/>
  <c r="R414" i="1" s="1"/>
  <c r="W17" i="1"/>
  <c r="V111" i="1"/>
  <c r="Q111" i="1" s="1"/>
  <c r="Y891" i="1"/>
  <c r="T891" i="1" s="1"/>
  <c r="W220" i="1"/>
  <c r="R220" i="1" s="1"/>
  <c r="W785" i="1"/>
  <c r="R785" i="1" s="1"/>
  <c r="X254" i="1"/>
  <c r="S254" i="1" s="1"/>
  <c r="V695" i="1"/>
  <c r="Q695" i="1"/>
  <c r="V974" i="1"/>
  <c r="Q974" i="1" s="1"/>
  <c r="X503" i="1"/>
  <c r="S503" i="1" s="1"/>
  <c r="Y529" i="1"/>
  <c r="T529" i="1" s="1"/>
  <c r="W597" i="1"/>
  <c r="R597" i="1" s="1"/>
  <c r="X942" i="1"/>
  <c r="S942" i="1" s="1"/>
  <c r="X559" i="1"/>
  <c r="S559" i="1"/>
  <c r="W75" i="1"/>
  <c r="R75" i="1" s="1"/>
  <c r="V883" i="1"/>
  <c r="Q883" i="1" s="1"/>
  <c r="X175" i="1"/>
  <c r="S175" i="1" s="1"/>
  <c r="V340" i="1"/>
  <c r="Q340" i="1" s="1"/>
  <c r="W179" i="1"/>
  <c r="R179" i="1" s="1"/>
  <c r="W376" i="1"/>
  <c r="R376" i="1" s="1"/>
  <c r="X594" i="1"/>
  <c r="S594" i="1" s="1"/>
  <c r="Q433" i="1"/>
  <c r="U433" i="1" s="1"/>
  <c r="Y141" i="1"/>
  <c r="T141" i="1" s="1"/>
  <c r="W813" i="1"/>
  <c r="R813" i="1" s="1"/>
  <c r="V69" i="1"/>
  <c r="Q69" i="1" s="1"/>
  <c r="V300" i="1"/>
  <c r="Q300" i="1"/>
  <c r="W690" i="1"/>
  <c r="R690" i="1" s="1"/>
  <c r="X687" i="1"/>
  <c r="S687" i="1" s="1"/>
  <c r="X315" i="1"/>
  <c r="S315" i="1" s="1"/>
  <c r="X548" i="1"/>
  <c r="S548" i="1" s="1"/>
  <c r="X52" i="1"/>
  <c r="S52" i="1" s="1"/>
  <c r="X350" i="1"/>
  <c r="S350" i="1" s="1"/>
  <c r="X890" i="1"/>
  <c r="S890" i="1" s="1"/>
  <c r="V127" i="1"/>
  <c r="Q127" i="1" s="1"/>
  <c r="W961" i="1"/>
  <c r="R961" i="1" s="1"/>
  <c r="W310" i="1"/>
  <c r="R310" i="1" s="1"/>
  <c r="X32" i="1"/>
  <c r="S32" i="1" s="1"/>
  <c r="W42" i="1"/>
  <c r="Y824" i="1"/>
  <c r="T824" i="1" s="1"/>
  <c r="W499" i="1"/>
  <c r="R499" i="1" s="1"/>
  <c r="V940" i="1"/>
  <c r="Q940" i="1" s="1"/>
  <c r="W142" i="1"/>
  <c r="R142" i="1" s="1"/>
  <c r="W373" i="1"/>
  <c r="R373" i="1" s="1"/>
  <c r="V833" i="1"/>
  <c r="Q833" i="1" s="1"/>
  <c r="X431" i="1"/>
  <c r="S431" i="1" s="1"/>
  <c r="Y482" i="1"/>
  <c r="T482" i="1" s="1"/>
  <c r="Y727" i="1"/>
  <c r="T727" i="1" s="1"/>
  <c r="X784" i="1"/>
  <c r="S784" i="1" s="1"/>
  <c r="V918" i="1"/>
  <c r="Q918" i="1" s="1"/>
  <c r="V860" i="1"/>
  <c r="Q860" i="1" s="1"/>
  <c r="X141" i="1"/>
  <c r="S141" i="1" s="1"/>
  <c r="V341" i="1"/>
  <c r="Q341" i="1" s="1"/>
  <c r="W997" i="1"/>
  <c r="R997" i="1" s="1"/>
  <c r="V733" i="1"/>
  <c r="Q733" i="1" s="1"/>
  <c r="W12" i="1"/>
  <c r="R12" i="1" s="1"/>
  <c r="V247" i="1"/>
  <c r="Q247" i="1" s="1"/>
  <c r="Y447" i="1"/>
  <c r="T447" i="1" s="1"/>
  <c r="Y408" i="1"/>
  <c r="T408" i="1" s="1"/>
  <c r="X59" i="1"/>
  <c r="S59" i="1" s="1"/>
  <c r="W571" i="1"/>
  <c r="R571" i="1" s="1"/>
  <c r="X839" i="1"/>
  <c r="S839" i="1" s="1"/>
  <c r="W368" i="1"/>
  <c r="R368" i="1" s="1"/>
  <c r="V691" i="1"/>
  <c r="Q691" i="1" s="1"/>
  <c r="W870" i="1"/>
  <c r="R870" i="1" s="1"/>
  <c r="W642" i="1"/>
  <c r="R642" i="1" s="1"/>
  <c r="Y492" i="1"/>
  <c r="T492" i="1" s="1"/>
  <c r="V613" i="1"/>
  <c r="Q613" i="1" s="1"/>
  <c r="Y5" i="1"/>
  <c r="T5" i="1" s="1"/>
  <c r="V671" i="1"/>
  <c r="Q671" i="1" s="1"/>
  <c r="X37" i="1"/>
  <c r="S37" i="1" s="1"/>
  <c r="V916" i="1"/>
  <c r="Q916" i="1" s="1"/>
  <c r="X36" i="1"/>
  <c r="S36" i="1" s="1"/>
  <c r="Y734" i="1"/>
  <c r="T734" i="1" s="1"/>
  <c r="W822" i="1"/>
  <c r="R822" i="1" s="1"/>
  <c r="V827" i="1"/>
  <c r="Q827" i="1" s="1"/>
  <c r="V900" i="1"/>
  <c r="Q900" i="1" s="1"/>
  <c r="W447" i="1"/>
  <c r="R447" i="1" s="1"/>
  <c r="V459" i="1"/>
  <c r="Q459" i="1" s="1"/>
  <c r="V923" i="1"/>
  <c r="Q923" i="1" s="1"/>
  <c r="X863" i="1"/>
  <c r="S863" i="1" s="1"/>
  <c r="X417" i="1"/>
  <c r="S417" i="1" s="1"/>
  <c r="V366" i="1"/>
  <c r="Q366" i="1" s="1"/>
  <c r="V148" i="1"/>
  <c r="Q148" i="1"/>
  <c r="V686" i="1"/>
  <c r="Q686" i="1"/>
  <c r="X735" i="1"/>
  <c r="S735" i="1" s="1"/>
  <c r="V212" i="1"/>
  <c r="Q212" i="1"/>
  <c r="Y121" i="1"/>
  <c r="T121" i="1" s="1"/>
  <c r="Y781" i="1"/>
  <c r="T781" i="1" s="1"/>
  <c r="W771" i="1"/>
  <c r="R771" i="1" s="1"/>
  <c r="V39" i="1"/>
  <c r="Q39" i="1" s="1"/>
  <c r="W772" i="1"/>
  <c r="R772" i="1" s="1"/>
  <c r="X700" i="1"/>
  <c r="S700" i="1" s="1"/>
  <c r="Y154" i="1"/>
  <c r="T154" i="1" s="1"/>
  <c r="X453" i="1"/>
  <c r="S453" i="1" s="1"/>
  <c r="Y15" i="1"/>
  <c r="T15" i="1" s="1"/>
  <c r="Y307" i="1"/>
  <c r="T307" i="1" s="1"/>
  <c r="X941" i="1"/>
  <c r="S941" i="1" s="1"/>
  <c r="X644" i="1"/>
  <c r="S644" i="1" s="1"/>
  <c r="V503" i="1"/>
  <c r="Q503" i="1" s="1"/>
  <c r="V781" i="1"/>
  <c r="Q781" i="1" s="1"/>
  <c r="V406" i="1"/>
  <c r="Q406" i="1" s="1"/>
  <c r="W369" i="1"/>
  <c r="R369" i="1" s="1"/>
  <c r="V549" i="1"/>
  <c r="Q549" i="1" s="1"/>
  <c r="Y619" i="1"/>
  <c r="T619" i="1" s="1"/>
  <c r="Y239" i="1"/>
  <c r="T239" i="1" s="1"/>
  <c r="Y316" i="1"/>
  <c r="T316" i="1" s="1"/>
  <c r="W469" i="1"/>
  <c r="R469" i="1" s="1"/>
  <c r="V791" i="1"/>
  <c r="Q791" i="1" s="1"/>
  <c r="V335" i="1"/>
  <c r="Q335" i="1" s="1"/>
  <c r="W159" i="1"/>
  <c r="R159" i="1" s="1"/>
  <c r="W200" i="1"/>
  <c r="R200" i="1" s="1"/>
  <c r="Y201" i="1"/>
  <c r="T201" i="1" s="1"/>
  <c r="Y699" i="1"/>
  <c r="T699" i="1" s="1"/>
  <c r="W253" i="1"/>
  <c r="R253" i="1" s="1"/>
  <c r="V747" i="1"/>
  <c r="Q747" i="1" s="1"/>
  <c r="Y715" i="1"/>
  <c r="T715" i="1" s="1"/>
  <c r="V323" i="1"/>
  <c r="Q323" i="1" s="1"/>
  <c r="W969" i="1"/>
  <c r="R969" i="1" s="1"/>
  <c r="Y852" i="1"/>
  <c r="T852" i="1" s="1"/>
  <c r="V540" i="1"/>
  <c r="Q540" i="1" s="1"/>
  <c r="X879" i="1"/>
  <c r="S879" i="1" s="1"/>
  <c r="Y125" i="1"/>
  <c r="T125" i="1" s="1"/>
  <c r="W994" i="1"/>
  <c r="R994" i="1" s="1"/>
  <c r="Y250" i="1"/>
  <c r="T250" i="1" s="1"/>
  <c r="V713" i="1"/>
  <c r="Q713" i="1"/>
  <c r="V807" i="1"/>
  <c r="Q807" i="1" s="1"/>
  <c r="X18" i="1"/>
  <c r="S18" i="1"/>
  <c r="Y368" i="1"/>
  <c r="T368" i="1" s="1"/>
  <c r="X416" i="1"/>
  <c r="S416" i="1" s="1"/>
  <c r="W805" i="1"/>
  <c r="R805" i="1" s="1"/>
  <c r="V8" i="1"/>
  <c r="Q8" i="1" s="1"/>
  <c r="V37" i="1"/>
  <c r="Q37" i="1" s="1"/>
  <c r="Y116" i="1"/>
  <c r="T116" i="1" s="1"/>
  <c r="V696" i="1"/>
  <c r="Q696" i="1" s="1"/>
  <c r="V227" i="1"/>
  <c r="Q227" i="1" s="1"/>
  <c r="W850" i="1"/>
  <c r="R850" i="1" s="1"/>
  <c r="X875" i="1"/>
  <c r="S875" i="1" s="1"/>
  <c r="W489" i="1"/>
  <c r="R489" i="1" s="1"/>
  <c r="W536" i="1"/>
  <c r="R536" i="1" s="1"/>
  <c r="V189" i="1"/>
  <c r="Q189" i="1" s="1"/>
  <c r="W168" i="1"/>
  <c r="R168" i="1" s="1"/>
  <c r="V267" i="1"/>
  <c r="Q267" i="1" s="1"/>
  <c r="W778" i="1"/>
  <c r="R778" i="1" s="1"/>
  <c r="V537" i="1"/>
  <c r="Q537" i="1" s="1"/>
  <c r="X114" i="1"/>
  <c r="S114" i="1" s="1"/>
  <c r="W29" i="1"/>
  <c r="Y212" i="1"/>
  <c r="T212" i="1" s="1"/>
  <c r="V705" i="1"/>
  <c r="Q705" i="1" s="1"/>
  <c r="V456" i="1"/>
  <c r="Q456" i="1" s="1"/>
  <c r="V185" i="1"/>
  <c r="Q185" i="1" s="1"/>
  <c r="X708" i="1"/>
  <c r="S708" i="1" s="1"/>
  <c r="W316" i="1"/>
  <c r="R316" i="1" s="1"/>
  <c r="V91" i="1"/>
  <c r="Q91" i="1" s="1"/>
  <c r="Y610" i="1"/>
  <c r="T610" i="1" s="1"/>
  <c r="Y733" i="1"/>
  <c r="T733" i="1" s="1"/>
  <c r="Y798" i="1"/>
  <c r="T798" i="1" s="1"/>
  <c r="X699" i="1"/>
  <c r="S699" i="1" s="1"/>
  <c r="W169" i="1"/>
  <c r="R169" i="1" s="1"/>
  <c r="V203" i="1"/>
  <c r="Q203" i="1" s="1"/>
  <c r="V875" i="1"/>
  <c r="Q875" i="1" s="1"/>
  <c r="V265" i="1"/>
  <c r="Q265" i="1" s="1"/>
  <c r="V409" i="1"/>
  <c r="Q409" i="1" s="1"/>
  <c r="X665" i="1"/>
  <c r="S665" i="1" s="1"/>
  <c r="V353" i="1"/>
  <c r="Q353" i="1" s="1"/>
  <c r="W225" i="1"/>
  <c r="R225" i="1" s="1"/>
  <c r="W892" i="1"/>
  <c r="R892" i="1" s="1"/>
  <c r="V149" i="1"/>
  <c r="Q149" i="1" s="1"/>
  <c r="W557" i="1"/>
  <c r="R557" i="1" s="1"/>
  <c r="V521" i="1"/>
  <c r="Q521" i="1" s="1"/>
  <c r="V983" i="1"/>
  <c r="Q983" i="1" s="1"/>
  <c r="V187" i="1"/>
  <c r="Q187" i="1" s="1"/>
  <c r="W357" i="1"/>
  <c r="R357" i="1" s="1"/>
  <c r="Y438" i="1"/>
  <c r="T438" i="1" s="1"/>
  <c r="W781" i="1"/>
  <c r="R781" i="1" s="1"/>
  <c r="W603" i="1"/>
  <c r="R603" i="1" s="1"/>
  <c r="V894" i="1"/>
  <c r="Q894" i="1"/>
  <c r="V520" i="1"/>
  <c r="Q520" i="1" s="1"/>
  <c r="V405" i="1"/>
  <c r="Q405" i="1" s="1"/>
  <c r="X903" i="1"/>
  <c r="S903" i="1" s="1"/>
  <c r="Y797" i="1"/>
  <c r="T797" i="1" s="1"/>
  <c r="W768" i="1"/>
  <c r="R768" i="1" s="1"/>
  <c r="V785" i="1"/>
  <c r="Q785" i="1" s="1"/>
  <c r="W260" i="1"/>
  <c r="R260" i="1" s="1"/>
  <c r="V266" i="1"/>
  <c r="Q266" i="1"/>
  <c r="X179" i="1"/>
  <c r="S179" i="1" s="1"/>
  <c r="V955" i="1"/>
  <c r="Q955" i="1" s="1"/>
  <c r="Y870" i="1"/>
  <c r="T870" i="1" s="1"/>
  <c r="W630" i="1"/>
  <c r="R630" i="1" s="1"/>
  <c r="W586" i="1"/>
  <c r="R586" i="1" s="1"/>
  <c r="Y290" i="1"/>
  <c r="T290" i="1" s="1"/>
  <c r="Y831" i="1"/>
  <c r="T831" i="1" s="1"/>
  <c r="Y997" i="1"/>
  <c r="T997" i="1" s="1"/>
  <c r="Y437" i="1"/>
  <c r="T437" i="1" s="1"/>
  <c r="X558" i="1"/>
  <c r="S558" i="1" s="1"/>
  <c r="W53" i="1"/>
  <c r="X79" i="1"/>
  <c r="S79" i="1" s="1"/>
  <c r="X530" i="1"/>
  <c r="S530" i="1" s="1"/>
  <c r="W545" i="1"/>
  <c r="R545" i="1" s="1"/>
  <c r="V858" i="1"/>
  <c r="Q858" i="1"/>
  <c r="Y513" i="1"/>
  <c r="T513" i="1" s="1"/>
  <c r="V17" i="1"/>
  <c r="Q17" i="1" s="1"/>
  <c r="X506" i="1"/>
  <c r="S506" i="1" s="1"/>
  <c r="V414" i="1"/>
  <c r="Q414" i="1" s="1"/>
  <c r="V262" i="1"/>
  <c r="Q262" i="1" s="1"/>
  <c r="Y516" i="1"/>
  <c r="T516" i="1" s="1"/>
  <c r="X672" i="1"/>
  <c r="S672" i="1" s="1"/>
  <c r="X895" i="1"/>
  <c r="S895" i="1" s="1"/>
  <c r="V383" i="1"/>
  <c r="Q383" i="1" s="1"/>
  <c r="Y991" i="1"/>
  <c r="T991" i="1" s="1"/>
  <c r="Y853" i="1"/>
  <c r="T853" i="1" s="1"/>
  <c r="V251" i="1"/>
  <c r="Q251" i="1" s="1"/>
  <c r="V660" i="1"/>
  <c r="Q660" i="1" s="1"/>
  <c r="X35" i="1"/>
  <c r="S35" i="1" s="1"/>
  <c r="V326" i="1"/>
  <c r="Q326" i="1" s="1"/>
  <c r="V846" i="1"/>
  <c r="Q846" i="1"/>
  <c r="V24" i="1"/>
  <c r="Q24" i="1" s="1"/>
  <c r="V137" i="1"/>
  <c r="Q137" i="1" s="1"/>
  <c r="V681" i="1"/>
  <c r="Q681" i="1" s="1"/>
  <c r="V248" i="1"/>
  <c r="Q248" i="1" s="1"/>
  <c r="W758" i="1"/>
  <c r="R758" i="1" s="1"/>
  <c r="V678" i="1"/>
  <c r="Q678" i="1" s="1"/>
  <c r="V25" i="1"/>
  <c r="Q25" i="1" s="1"/>
  <c r="Y38" i="1"/>
  <c r="T38" i="1" s="1"/>
  <c r="V649" i="1"/>
  <c r="Q649" i="1" s="1"/>
  <c r="Y364" i="1"/>
  <c r="T364" i="1" s="1"/>
  <c r="W552" i="1"/>
  <c r="R552" i="1" s="1"/>
  <c r="V41" i="1"/>
  <c r="Q41" i="1" s="1"/>
  <c r="X284" i="1"/>
  <c r="S284" i="1" s="1"/>
  <c r="X547" i="1"/>
  <c r="S547" i="1" s="1"/>
  <c r="W965" i="1"/>
  <c r="R965" i="1" s="1"/>
  <c r="W352" i="1"/>
  <c r="R352" i="1" s="1"/>
  <c r="V388" i="1"/>
  <c r="Q388" i="1" s="1"/>
  <c r="V97" i="1"/>
  <c r="Q97" i="1" s="1"/>
  <c r="V962" i="1"/>
  <c r="Q962" i="1" s="1"/>
  <c r="X702" i="1"/>
  <c r="S702" i="1" s="1"/>
  <c r="W49" i="1"/>
  <c r="R49" i="1" s="1"/>
  <c r="Y948" i="1"/>
  <c r="T948" i="1" s="1"/>
  <c r="U948" i="1" s="1"/>
  <c r="Y366" i="1"/>
  <c r="T366" i="1" s="1"/>
  <c r="U366" i="1" s="1"/>
  <c r="X129" i="1"/>
  <c r="S129" i="1" s="1"/>
  <c r="V840" i="1"/>
  <c r="Q840" i="1" s="1"/>
  <c r="V668" i="1"/>
  <c r="Q668" i="1" s="1"/>
  <c r="Q752" i="1"/>
  <c r="U752" i="1" s="1"/>
  <c r="Y476" i="1"/>
  <c r="T476" i="1" s="1"/>
  <c r="V766" i="1"/>
  <c r="Q766" i="1" s="1"/>
  <c r="W319" i="1"/>
  <c r="R319" i="1" s="1"/>
  <c r="V483" i="1"/>
  <c r="Q483" i="1" s="1"/>
  <c r="X246" i="1"/>
  <c r="S246" i="1" s="1"/>
  <c r="X898" i="1"/>
  <c r="S898" i="1" s="1"/>
  <c r="Y692" i="1"/>
  <c r="T692" i="1" s="1"/>
  <c r="Y648" i="1"/>
  <c r="T648" i="1" s="1"/>
  <c r="V423" i="1"/>
  <c r="Q423" i="1" s="1"/>
  <c r="V33" i="1"/>
  <c r="Q33" i="1" s="1"/>
  <c r="Y533" i="1"/>
  <c r="T533" i="1" s="1"/>
  <c r="Y685" i="1"/>
  <c r="T685" i="1" s="1"/>
  <c r="V730" i="1"/>
  <c r="Q730" i="1" s="1"/>
  <c r="X607" i="1"/>
  <c r="S607" i="1" s="1"/>
  <c r="V926" i="1"/>
  <c r="Q926" i="1" s="1"/>
  <c r="X749" i="1"/>
  <c r="S749" i="1" s="1"/>
  <c r="V193" i="1"/>
  <c r="Q193" i="1" s="1"/>
  <c r="X251" i="1"/>
  <c r="S251" i="1" s="1"/>
  <c r="W577" i="1"/>
  <c r="R577" i="1"/>
  <c r="Y69" i="1"/>
  <c r="X568" i="1"/>
  <c r="S568" i="1" s="1"/>
  <c r="X106" i="1"/>
  <c r="S106" i="1" s="1"/>
  <c r="V473" i="1"/>
  <c r="Q473" i="1" s="1"/>
  <c r="V245" i="1"/>
  <c r="Q245" i="1" s="1"/>
  <c r="V732" i="1"/>
  <c r="Q732" i="1" s="1"/>
  <c r="V528" i="1"/>
  <c r="Q528" i="1"/>
  <c r="X289" i="1"/>
  <c r="S289" i="1" s="1"/>
  <c r="Y197" i="1"/>
  <c r="T197" i="1" s="1"/>
  <c r="W524" i="1"/>
  <c r="R524" i="1" s="1"/>
  <c r="V499" i="1"/>
  <c r="Q499" i="1" s="1"/>
  <c r="X769" i="1"/>
  <c r="S769" i="1" s="1"/>
  <c r="Y383" i="1"/>
  <c r="T383" i="1" s="1"/>
  <c r="R103" i="1"/>
  <c r="X151" i="1"/>
  <c r="S151" i="1" s="1"/>
  <c r="V129" i="1"/>
  <c r="Q129" i="1" s="1"/>
  <c r="X805" i="1"/>
  <c r="S805" i="1" s="1"/>
  <c r="W278" i="1"/>
  <c r="R278" i="1" s="1"/>
  <c r="V727" i="1"/>
  <c r="Q727" i="1" s="1"/>
  <c r="X168" i="1"/>
  <c r="S168" i="1" s="1"/>
  <c r="X974" i="1"/>
  <c r="S974" i="1" s="1"/>
  <c r="V333" i="1"/>
  <c r="Q333" i="1" s="1"/>
  <c r="V364" i="1"/>
  <c r="Q364" i="1" s="1"/>
  <c r="Y274" i="1"/>
  <c r="T274" i="1" s="1"/>
  <c r="V77" i="1"/>
  <c r="Q77" i="1" s="1"/>
  <c r="Y883" i="1"/>
  <c r="T883" i="1" s="1"/>
  <c r="Y62" i="1"/>
  <c r="T62" i="1" s="1"/>
  <c r="Y269" i="1"/>
  <c r="T269" i="1" s="1"/>
  <c r="X487" i="1"/>
  <c r="S487" i="1" s="1"/>
  <c r="Y208" i="1"/>
  <c r="T208" i="1" s="1"/>
  <c r="V972" i="1"/>
  <c r="Q972" i="1" s="1"/>
  <c r="V702" i="1"/>
  <c r="Q702" i="1" s="1"/>
  <c r="V56" i="1"/>
  <c r="Q56" i="1" s="1"/>
  <c r="X908" i="1"/>
  <c r="S908" i="1" s="1"/>
  <c r="V309" i="1"/>
  <c r="Q309" i="1" s="1"/>
  <c r="Y112" i="1"/>
  <c r="T112" i="1" s="1"/>
  <c r="Y980" i="1"/>
  <c r="T980" i="1" s="1"/>
  <c r="Y955" i="1"/>
  <c r="T955" i="1" s="1"/>
  <c r="X813" i="1"/>
  <c r="S813" i="1" s="1"/>
  <c r="V206" i="1"/>
  <c r="Q206" i="1" s="1"/>
  <c r="X441" i="1"/>
  <c r="S441" i="1" s="1"/>
  <c r="W342" i="1"/>
  <c r="R342" i="1" s="1"/>
  <c r="V269" i="1"/>
  <c r="Q269" i="1" s="1"/>
  <c r="X577" i="1"/>
  <c r="S577" i="1" s="1"/>
  <c r="V166" i="1"/>
  <c r="Q166" i="1" s="1"/>
  <c r="X705" i="1"/>
  <c r="S705" i="1" s="1"/>
  <c r="X494" i="1"/>
  <c r="S494" i="1" s="1"/>
  <c r="X47" i="1"/>
  <c r="S47" i="1" s="1"/>
  <c r="W721" i="1"/>
  <c r="R721" i="1" s="1"/>
  <c r="X191" i="1"/>
  <c r="S191" i="1" s="1"/>
  <c r="V3" i="1"/>
  <c r="Q3" i="1" s="1"/>
  <c r="R327" i="1"/>
  <c r="V967" i="1"/>
  <c r="Q967" i="1" s="1"/>
  <c r="Y479" i="1"/>
  <c r="T479" i="1" s="1"/>
  <c r="V586" i="1"/>
  <c r="Q586" i="1" s="1"/>
  <c r="V677" i="1"/>
  <c r="Q677" i="1" s="1"/>
  <c r="V603" i="1"/>
  <c r="Q603" i="1" s="1"/>
  <c r="V821" i="1"/>
  <c r="Q821" i="1" s="1"/>
  <c r="X625" i="1"/>
  <c r="S625" i="1" s="1"/>
  <c r="Y635" i="1"/>
  <c r="T635" i="1" s="1"/>
  <c r="V464" i="1"/>
  <c r="Q464" i="1" s="1"/>
  <c r="X269" i="1"/>
  <c r="S269" i="1" s="1"/>
  <c r="X330" i="1"/>
  <c r="S330" i="1" s="1"/>
  <c r="X128" i="1"/>
  <c r="S128" i="1" s="1"/>
  <c r="V610" i="1"/>
  <c r="Q610" i="1" s="1"/>
  <c r="Y164" i="1"/>
  <c r="T164" i="1" s="1"/>
  <c r="W340" i="1"/>
  <c r="R340" i="1" s="1"/>
  <c r="X261" i="1"/>
  <c r="S261" i="1"/>
  <c r="V559" i="1"/>
  <c r="Q559" i="1"/>
  <c r="Y117" i="1"/>
  <c r="T117" i="1" s="1"/>
  <c r="X840" i="1"/>
  <c r="S840" i="1" s="1"/>
  <c r="Y261" i="1"/>
  <c r="T261" i="1" s="1"/>
  <c r="V12" i="1"/>
  <c r="Q12" i="1" s="1"/>
  <c r="V408" i="1"/>
  <c r="Q408" i="1" s="1"/>
  <c r="W139" i="1"/>
  <c r="R139" i="1" s="1"/>
  <c r="W371" i="1"/>
  <c r="R371" i="1" s="1"/>
  <c r="W346" i="1"/>
  <c r="R346" i="1" s="1"/>
  <c r="X188" i="1"/>
  <c r="S188" i="1" s="1"/>
  <c r="V123" i="1"/>
  <c r="Q123" i="1" s="1"/>
  <c r="Y767" i="1"/>
  <c r="T767" i="1" s="1"/>
  <c r="V93" i="1"/>
  <c r="Q93" i="1" s="1"/>
  <c r="X579" i="1"/>
  <c r="S579" i="1" s="1"/>
  <c r="X213" i="1"/>
  <c r="S213" i="1" s="1"/>
  <c r="X440" i="1"/>
  <c r="S440" i="1" s="1"/>
  <c r="X94" i="1"/>
  <c r="S94" i="1" s="1"/>
  <c r="X617" i="1"/>
  <c r="S617" i="1" s="1"/>
  <c r="V795" i="1"/>
  <c r="Q795" i="1" s="1"/>
  <c r="Y42" i="1"/>
  <c r="T42" i="1" s="1"/>
  <c r="V434" i="1"/>
  <c r="Q434" i="1" s="1"/>
  <c r="W112" i="1"/>
  <c r="R112" i="1"/>
  <c r="W952" i="1"/>
  <c r="R952" i="1" s="1"/>
  <c r="W249" i="1"/>
  <c r="R249" i="1" s="1"/>
  <c r="X476" i="1"/>
  <c r="S476" i="1" s="1"/>
  <c r="Y657" i="1"/>
  <c r="T657" i="1" s="1"/>
  <c r="W585" i="1"/>
  <c r="R585" i="1" s="1"/>
  <c r="Y538" i="1"/>
  <c r="T538" i="1" s="1"/>
  <c r="V819" i="1"/>
  <c r="Q819" i="1" s="1"/>
  <c r="V334" i="1"/>
  <c r="Q334" i="1" s="1"/>
  <c r="Y12" i="1"/>
  <c r="T12" i="1"/>
  <c r="Y347" i="1"/>
  <c r="T347" i="1" s="1"/>
  <c r="W990" i="1"/>
  <c r="R990" i="1" s="1"/>
  <c r="Y649" i="1"/>
  <c r="T649" i="1" s="1"/>
  <c r="W716" i="1"/>
  <c r="R716" i="1" s="1"/>
  <c r="V68" i="1"/>
  <c r="Q68" i="1" s="1"/>
  <c r="Y716" i="1"/>
  <c r="T716" i="1" s="1"/>
  <c r="V878" i="1"/>
  <c r="Q878" i="1" s="1"/>
  <c r="V903" i="1"/>
  <c r="Q903" i="1" s="1"/>
  <c r="Y174" i="1"/>
  <c r="T174" i="1" s="1"/>
  <c r="V302" i="1"/>
  <c r="Q302" i="1" s="1"/>
  <c r="V213" i="1"/>
  <c r="Q213" i="1" s="1"/>
  <c r="W676" i="1"/>
  <c r="R676" i="1" s="1"/>
  <c r="V546" i="1"/>
  <c r="Q546" i="1" s="1"/>
  <c r="V872" i="1"/>
  <c r="Q872" i="1" s="1"/>
  <c r="V634" i="1"/>
  <c r="Q634" i="1" s="1"/>
  <c r="V557" i="1"/>
  <c r="Q557" i="1" s="1"/>
  <c r="V103" i="1"/>
  <c r="Q103" i="1" s="1"/>
  <c r="W821" i="1"/>
  <c r="R821" i="1" s="1"/>
  <c r="V822" i="1"/>
  <c r="Q822" i="1" s="1"/>
  <c r="W89" i="1"/>
  <c r="R89" i="1" s="1"/>
  <c r="X294" i="1"/>
  <c r="S294" i="1" s="1"/>
  <c r="Y35" i="1"/>
  <c r="T35" i="1" s="1"/>
  <c r="V500" i="1"/>
  <c r="Q500" i="1" s="1"/>
  <c r="Y451" i="1"/>
  <c r="T451" i="1" s="1"/>
  <c r="Y740" i="1"/>
  <c r="T740" i="1" s="1"/>
  <c r="W684" i="1"/>
  <c r="R684" i="1" s="1"/>
  <c r="W623" i="1"/>
  <c r="R623" i="1" s="1"/>
  <c r="V583" i="1"/>
  <c r="Q583" i="1" s="1"/>
  <c r="X959" i="1"/>
  <c r="S959" i="1" s="1"/>
  <c r="W83" i="1"/>
  <c r="R83" i="1" s="1"/>
  <c r="V844" i="1"/>
  <c r="Q844" i="1"/>
  <c r="W931" i="1"/>
  <c r="R931" i="1" s="1"/>
  <c r="Y511" i="1"/>
  <c r="T511" i="1" s="1"/>
  <c r="V629" i="1"/>
  <c r="Q629" i="1" s="1"/>
  <c r="W749" i="1"/>
  <c r="R749" i="1" s="1"/>
  <c r="X323" i="1"/>
  <c r="S323" i="1" s="1"/>
  <c r="X969" i="1"/>
  <c r="S969" i="1" s="1"/>
  <c r="V275" i="1"/>
  <c r="Q275" i="1" s="1"/>
  <c r="X282" i="1"/>
  <c r="S282" i="1" s="1"/>
  <c r="X623" i="1"/>
  <c r="S623" i="1" s="1"/>
  <c r="V556" i="1"/>
  <c r="Q556" i="1"/>
  <c r="X121" i="1"/>
  <c r="S121" i="1" s="1"/>
  <c r="X562" i="1"/>
  <c r="S562" i="1" s="1"/>
  <c r="V784" i="1"/>
  <c r="Q784" i="1" s="1"/>
  <c r="V420" i="1"/>
  <c r="Q420" i="1" s="1"/>
  <c r="W818" i="1"/>
  <c r="R818" i="1" s="1"/>
  <c r="X676" i="1"/>
  <c r="S676" i="1" s="1"/>
  <c r="X277" i="1"/>
  <c r="S277" i="1" s="1"/>
  <c r="W404" i="1"/>
  <c r="R404" i="1" s="1"/>
  <c r="Y969" i="1"/>
  <c r="T969" i="1" s="1"/>
  <c r="X821" i="1"/>
  <c r="S821" i="1" s="1"/>
  <c r="X353" i="1"/>
  <c r="S353" i="1" s="1"/>
  <c r="W541" i="1"/>
  <c r="R541" i="1"/>
  <c r="Y822" i="1"/>
  <c r="T822" i="1" s="1"/>
  <c r="Y951" i="1"/>
  <c r="T951" i="1" s="1"/>
  <c r="X216" i="1"/>
  <c r="S216" i="1" s="1"/>
  <c r="X741" i="1"/>
  <c r="S741" i="1" s="1"/>
  <c r="W55" i="1"/>
  <c r="R55" i="1" s="1"/>
  <c r="W747" i="1"/>
  <c r="R747" i="1" s="1"/>
  <c r="W735" i="1"/>
  <c r="R735" i="1" s="1"/>
  <c r="W173" i="1"/>
  <c r="R173" i="1" s="1"/>
  <c r="X345" i="1"/>
  <c r="S345" i="1" s="1"/>
  <c r="X983" i="1"/>
  <c r="S983" i="1" s="1"/>
  <c r="Y409" i="1"/>
  <c r="T409" i="1" s="1"/>
  <c r="W117" i="1"/>
  <c r="R117" i="1" s="1"/>
  <c r="V973" i="1"/>
  <c r="Q973" i="1" s="1"/>
  <c r="Y490" i="1"/>
  <c r="T490" i="1" s="1"/>
  <c r="W695" i="1"/>
  <c r="R695" i="1"/>
  <c r="V632" i="1"/>
  <c r="Q632" i="1" s="1"/>
  <c r="V390" i="1"/>
  <c r="Q390" i="1"/>
  <c r="V863" i="1"/>
  <c r="Q863" i="1" s="1"/>
  <c r="Y320" i="1"/>
  <c r="T320" i="1" s="1"/>
  <c r="W787" i="1"/>
  <c r="R787" i="1" s="1"/>
  <c r="Y243" i="1"/>
  <c r="T243" i="1" s="1"/>
  <c r="W905" i="1"/>
  <c r="R905" i="1" s="1"/>
  <c r="V880" i="1"/>
  <c r="Q880" i="1" s="1"/>
  <c r="Y546" i="1"/>
  <c r="T546" i="1" s="1"/>
  <c r="V34" i="1"/>
  <c r="Q34" i="1" s="1"/>
  <c r="Y94" i="1"/>
  <c r="T94" i="1" s="1"/>
  <c r="X542" i="1"/>
  <c r="S542" i="1" s="1"/>
  <c r="Y892" i="1"/>
  <c r="T892" i="1" s="1"/>
  <c r="X378" i="1"/>
  <c r="S378" i="1" s="1"/>
  <c r="Y390" i="1"/>
  <c r="T390" i="1" s="1"/>
  <c r="X635" i="1"/>
  <c r="S635" i="1" s="1"/>
  <c r="Y926" i="1"/>
  <c r="T926" i="1" s="1"/>
  <c r="V209" i="1"/>
  <c r="Q209" i="1" s="1"/>
  <c r="W409" i="1"/>
  <c r="R409" i="1" s="1"/>
  <c r="V258" i="1"/>
  <c r="Q258" i="1" s="1"/>
  <c r="Y813" i="1"/>
  <c r="T813" i="1" s="1"/>
  <c r="W517" i="1"/>
  <c r="R517" i="1" s="1"/>
  <c r="X792" i="1"/>
  <c r="S792" i="1"/>
  <c r="V518" i="1"/>
  <c r="Q518" i="1" s="1"/>
  <c r="Y965" i="1"/>
  <c r="T965" i="1" s="1"/>
  <c r="V303" i="1"/>
  <c r="Q303" i="1" s="1"/>
  <c r="V63" i="1"/>
  <c r="Q63" i="1" s="1"/>
  <c r="Y695" i="1"/>
  <c r="T695" i="1" s="1"/>
  <c r="X765" i="1"/>
  <c r="S765" i="1" s="1"/>
  <c r="X183" i="1"/>
  <c r="S183" i="1" s="1"/>
  <c r="X537" i="1"/>
  <c r="S537" i="1" s="1"/>
  <c r="Y39" i="1"/>
  <c r="T39" i="1" s="1"/>
  <c r="Y417" i="1"/>
  <c r="T417" i="1" s="1"/>
  <c r="V361" i="1"/>
  <c r="Q361" i="1" s="1"/>
  <c r="V237" i="1"/>
  <c r="Q237" i="1" s="1"/>
  <c r="W395" i="1"/>
  <c r="R395" i="1" s="1"/>
  <c r="V367" i="1"/>
  <c r="Q367" i="1" s="1"/>
  <c r="X352" i="1"/>
  <c r="S352" i="1" s="1"/>
  <c r="V809" i="1"/>
  <c r="Q809" i="1" s="1"/>
  <c r="T58" i="1"/>
  <c r="X3" i="1"/>
  <c r="S3" i="1" s="1"/>
  <c r="Y297" i="1"/>
  <c r="T297" i="1" s="1"/>
  <c r="W663" i="1"/>
  <c r="R663" i="1" s="1"/>
  <c r="W627" i="1"/>
  <c r="R627" i="1" s="1"/>
  <c r="W207" i="1"/>
  <c r="R207" i="1" s="1"/>
  <c r="Y97" i="1"/>
  <c r="T97" i="1" s="1"/>
  <c r="Y905" i="1"/>
  <c r="T905" i="1" s="1"/>
  <c r="W27" i="1"/>
  <c r="W783" i="1"/>
  <c r="R783" i="1" s="1"/>
  <c r="W688" i="1"/>
  <c r="R688" i="1" s="1"/>
  <c r="Y672" i="1"/>
  <c r="T672" i="1" s="1"/>
  <c r="V276" i="1"/>
  <c r="Q276" i="1" s="1"/>
  <c r="V765" i="1"/>
  <c r="Q765" i="1" s="1"/>
  <c r="W152" i="1"/>
  <c r="R152" i="1" s="1"/>
  <c r="Y487" i="1"/>
  <c r="T487" i="1" s="1"/>
  <c r="X369" i="1"/>
  <c r="S369" i="1" s="1"/>
  <c r="X682" i="1"/>
  <c r="S682" i="1" s="1"/>
  <c r="Y70" i="1"/>
  <c r="T70" i="1" s="1"/>
  <c r="X593" i="1"/>
  <c r="S593" i="1" s="1"/>
  <c r="X69" i="1"/>
  <c r="S69" i="1" s="1"/>
  <c r="X272" i="1"/>
  <c r="S272" i="1" s="1"/>
  <c r="V606" i="1"/>
  <c r="Q606" i="1" s="1"/>
  <c r="V84" i="1"/>
  <c r="Q84" i="1" s="1"/>
  <c r="Y900" i="1"/>
  <c r="T900" i="1" s="1"/>
  <c r="X828" i="1"/>
  <c r="S828" i="1" s="1"/>
  <c r="V989" i="1"/>
  <c r="Q989" i="1" s="1"/>
  <c r="Y583" i="1"/>
  <c r="T583" i="1" s="1"/>
  <c r="W596" i="1"/>
  <c r="R596" i="1" s="1"/>
  <c r="V347" i="1"/>
  <c r="Q347" i="1" s="1"/>
  <c r="V553" i="1"/>
  <c r="Q553" i="1" s="1"/>
  <c r="W92" i="1"/>
  <c r="R92" i="1" s="1"/>
  <c r="W336" i="1"/>
  <c r="R336" i="1" s="1"/>
  <c r="Y917" i="1"/>
  <c r="T917" i="1" s="1"/>
  <c r="W157" i="1"/>
  <c r="R157" i="1" s="1"/>
  <c r="Y352" i="1"/>
  <c r="T352" i="1"/>
  <c r="W950" i="1"/>
  <c r="R950" i="1" s="1"/>
  <c r="X333" i="1"/>
  <c r="S333" i="1" s="1"/>
  <c r="Y504" i="1"/>
  <c r="T504" i="1" s="1"/>
  <c r="X157" i="1"/>
  <c r="S157" i="1" s="1"/>
  <c r="Y13" i="1"/>
  <c r="T13" i="1" s="1"/>
  <c r="X567" i="1"/>
  <c r="S567" i="1" s="1"/>
  <c r="V996" i="1"/>
  <c r="Q996" i="1" s="1"/>
  <c r="W817" i="1"/>
  <c r="R817" i="1" s="1"/>
  <c r="X646" i="1"/>
  <c r="S646" i="1" s="1"/>
  <c r="Y81" i="1"/>
  <c r="T81" i="1" s="1"/>
  <c r="Y346" i="1"/>
  <c r="T346" i="1" s="1"/>
  <c r="V121" i="1"/>
  <c r="Q121" i="1" s="1"/>
  <c r="Y817" i="1"/>
  <c r="T817" i="1" s="1"/>
  <c r="X304" i="1"/>
  <c r="S304" i="1" s="1"/>
  <c r="X763" i="1"/>
  <c r="S763" i="1" s="1"/>
  <c r="W634" i="1"/>
  <c r="R634" i="1" s="1"/>
  <c r="W878" i="1"/>
  <c r="R878" i="1" s="1"/>
  <c r="V184" i="1"/>
  <c r="Q184" i="1" s="1"/>
  <c r="V6" i="1"/>
  <c r="Q6" i="1" s="1"/>
  <c r="W307" i="1"/>
  <c r="R307" i="1" s="1"/>
  <c r="Y3" i="1"/>
  <c r="T3" i="1" s="1"/>
  <c r="W195" i="1"/>
  <c r="R195" i="1" s="1"/>
  <c r="Y960" i="1"/>
  <c r="T960" i="1" s="1"/>
  <c r="W629" i="1"/>
  <c r="R629" i="1" s="1"/>
  <c r="X882" i="1"/>
  <c r="S882" i="1" s="1"/>
  <c r="V707" i="1"/>
  <c r="Q707" i="1" s="1"/>
  <c r="W889" i="1"/>
  <c r="R889" i="1" s="1"/>
  <c r="V526" i="1"/>
  <c r="Q526" i="1" s="1"/>
  <c r="Y738" i="1"/>
  <c r="T738" i="1"/>
  <c r="W944" i="1"/>
  <c r="R944" i="1" s="1"/>
  <c r="Y594" i="1"/>
  <c r="T594" i="1" s="1"/>
  <c r="V27" i="1"/>
  <c r="Q27" i="1" s="1"/>
  <c r="X185" i="1"/>
  <c r="S185" i="1" s="1"/>
  <c r="W520" i="1"/>
  <c r="R520" i="1" s="1"/>
  <c r="X918" i="1"/>
  <c r="S918" i="1" s="1"/>
  <c r="X565" i="1"/>
  <c r="S565" i="1" s="1"/>
  <c r="W780" i="1"/>
  <c r="R780" i="1" s="1"/>
  <c r="X236" i="1"/>
  <c r="S236" i="1" s="1"/>
  <c r="W477" i="1"/>
  <c r="R477" i="1" s="1"/>
  <c r="X500" i="1"/>
  <c r="S500" i="1" s="1"/>
  <c r="V329" i="1"/>
  <c r="Q329" i="1" s="1"/>
  <c r="W881" i="1"/>
  <c r="R881" i="1" s="1"/>
  <c r="Y169" i="1"/>
  <c r="T169" i="1" s="1"/>
  <c r="V731" i="1"/>
  <c r="Q731" i="1" s="1"/>
  <c r="Y771" i="1"/>
  <c r="T771" i="1" s="1"/>
  <c r="Y942" i="1"/>
  <c r="T942" i="1" s="1"/>
  <c r="W379" i="1"/>
  <c r="R379" i="1" s="1"/>
  <c r="V19" i="1"/>
  <c r="Q19" i="1" s="1"/>
  <c r="V307" i="1"/>
  <c r="Q307" i="1" s="1"/>
  <c r="W754" i="1"/>
  <c r="R754" i="1" s="1"/>
  <c r="X782" i="1"/>
  <c r="S782" i="1" s="1"/>
  <c r="Y119" i="1"/>
  <c r="T119" i="1" s="1"/>
  <c r="Y796" i="1"/>
  <c r="T796" i="1" s="1"/>
  <c r="Y615" i="1"/>
  <c r="T615" i="1" s="1"/>
  <c r="X793" i="1"/>
  <c r="S793" i="1" s="1"/>
  <c r="Y403" i="1"/>
  <c r="T403" i="1" s="1"/>
  <c r="V982" i="1"/>
  <c r="Q982" i="1" s="1"/>
  <c r="W366" i="1"/>
  <c r="R366" i="1" s="1"/>
  <c r="W145" i="1"/>
  <c r="R145" i="1" s="1"/>
  <c r="X166" i="1"/>
  <c r="S166" i="1" s="1"/>
  <c r="V128" i="1"/>
  <c r="Q128" i="1" s="1"/>
  <c r="V817" i="1"/>
  <c r="Q817" i="1" s="1"/>
  <c r="X657" i="1"/>
  <c r="S657" i="1" s="1"/>
  <c r="W708" i="1"/>
  <c r="R708" i="1" s="1"/>
  <c r="X136" i="1"/>
  <c r="S136" i="1" s="1"/>
  <c r="V155" i="1"/>
  <c r="Q155" i="1" s="1"/>
  <c r="X757" i="1"/>
  <c r="S757" i="1" s="1"/>
  <c r="X653" i="1"/>
  <c r="S653" i="1" s="1"/>
  <c r="Y107" i="1"/>
  <c r="T107" i="1" s="1"/>
  <c r="Y746" i="1"/>
  <c r="T746" i="1" s="1"/>
  <c r="X44" i="1"/>
  <c r="S44" i="1" s="1"/>
  <c r="V138" i="1"/>
  <c r="Q138" i="1" s="1"/>
  <c r="W916" i="1"/>
  <c r="R916" i="1" s="1"/>
  <c r="W439" i="1"/>
  <c r="R439" i="1" s="1"/>
  <c r="Y22" i="1"/>
  <c r="T22" i="1" s="1"/>
  <c r="Y747" i="1"/>
  <c r="T747" i="1" s="1"/>
  <c r="Y25" i="1"/>
  <c r="T25" i="1" s="1"/>
  <c r="Y556" i="1"/>
  <c r="T556" i="1" s="1"/>
  <c r="V566" i="1"/>
  <c r="Q566" i="1" s="1"/>
  <c r="X469" i="1"/>
  <c r="S469" i="1" s="1"/>
  <c r="W259" i="1"/>
  <c r="R259" i="1" s="1"/>
  <c r="V244" i="1"/>
  <c r="Q244" i="1" s="1"/>
  <c r="U244" i="1" s="1"/>
  <c r="X16" i="1"/>
  <c r="Y183" i="1"/>
  <c r="T183" i="1" s="1"/>
  <c r="X648" i="1"/>
  <c r="S648" i="1" s="1"/>
  <c r="X379" i="1"/>
  <c r="S379" i="1" s="1"/>
  <c r="Y126" i="1"/>
  <c r="T126" i="1" s="1"/>
  <c r="V116" i="1"/>
  <c r="Q116" i="1" s="1"/>
  <c r="V395" i="1"/>
  <c r="Q395" i="1" s="1"/>
  <c r="Y202" i="1"/>
  <c r="T202" i="1" s="1"/>
  <c r="W686" i="1"/>
  <c r="R686" i="1" s="1"/>
  <c r="W490" i="1"/>
  <c r="R490" i="1" s="1"/>
  <c r="W378" i="1"/>
  <c r="R378" i="1" s="1"/>
  <c r="X585" i="1"/>
  <c r="S585" i="1" s="1"/>
  <c r="Y130" i="1"/>
  <c r="T130" i="1" s="1"/>
  <c r="X316" i="1"/>
  <c r="S316" i="1" s="1"/>
  <c r="V392" i="1"/>
  <c r="Q392" i="1" s="1"/>
  <c r="V651" i="1"/>
  <c r="Q651" i="1" s="1"/>
  <c r="Y414" i="1"/>
  <c r="T414" i="1" s="1"/>
  <c r="W435" i="1"/>
  <c r="R435" i="1" s="1"/>
  <c r="V866" i="1"/>
  <c r="Q866" i="1" s="1"/>
  <c r="X357" i="1"/>
  <c r="S357" i="1"/>
  <c r="W111" i="1"/>
  <c r="R111" i="1" s="1"/>
  <c r="X669" i="1"/>
  <c r="S669" i="1" s="1"/>
  <c r="V917" i="1"/>
  <c r="Q917" i="1" s="1"/>
  <c r="V938" i="1"/>
  <c r="Q938" i="1" s="1"/>
  <c r="W643" i="1"/>
  <c r="R643" i="1" s="1"/>
  <c r="X17" i="1"/>
  <c r="S17" i="1" s="1"/>
  <c r="V314" i="1"/>
  <c r="Q314" i="1" s="1"/>
  <c r="X65" i="1"/>
  <c r="S65" i="1" s="1"/>
  <c r="Y453" i="1"/>
  <c r="T453" i="1"/>
  <c r="V658" i="1"/>
  <c r="Q658" i="1" s="1"/>
  <c r="W392" i="1"/>
  <c r="R392" i="1" s="1"/>
  <c r="Y477" i="1"/>
  <c r="T477" i="1" s="1"/>
  <c r="Y988" i="1"/>
  <c r="T988" i="1" s="1"/>
  <c r="Y977" i="1"/>
  <c r="T977" i="1" s="1"/>
  <c r="X454" i="1"/>
  <c r="S454" i="1" s="1"/>
  <c r="V509" i="1"/>
  <c r="Q509" i="1" s="1"/>
  <c r="V631" i="1"/>
  <c r="Q631" i="1" s="1"/>
  <c r="W424" i="1"/>
  <c r="R424" i="1" s="1"/>
  <c r="Y517" i="1"/>
  <c r="T517" i="1"/>
  <c r="Y279" i="1"/>
  <c r="T279" i="1" s="1"/>
  <c r="X335" i="1"/>
  <c r="S335" i="1" s="1"/>
  <c r="X832" i="1"/>
  <c r="S832" i="1" s="1"/>
  <c r="Y895" i="1"/>
  <c r="T895" i="1" s="1"/>
  <c r="V322" i="1"/>
  <c r="Q322" i="1" s="1"/>
  <c r="V693" i="1"/>
  <c r="Q693" i="1" s="1"/>
  <c r="W191" i="1"/>
  <c r="R191" i="1" s="1"/>
  <c r="V110" i="1"/>
  <c r="Q110" i="1" s="1"/>
  <c r="V151" i="1"/>
  <c r="Q151" i="1" s="1"/>
  <c r="Y223" i="1"/>
  <c r="T223" i="1" s="1"/>
  <c r="Y777" i="1"/>
  <c r="T777" i="1" s="1"/>
  <c r="X229" i="1"/>
  <c r="S229" i="1" s="1"/>
  <c r="V884" i="1"/>
  <c r="Q884" i="1" s="1"/>
  <c r="W593" i="1"/>
  <c r="R593" i="1"/>
  <c r="X396" i="1"/>
  <c r="S396" i="1" s="1"/>
  <c r="X817" i="1"/>
  <c r="S817" i="1" s="1"/>
  <c r="V756" i="1"/>
  <c r="Q756" i="1" s="1"/>
  <c r="X472" i="1"/>
  <c r="S472" i="1" s="1"/>
  <c r="X314" i="1"/>
  <c r="S314" i="1" s="1"/>
  <c r="Y572" i="1"/>
  <c r="T572" i="1" s="1"/>
  <c r="V117" i="1"/>
  <c r="Q117" i="1" s="1"/>
  <c r="V514" i="1"/>
  <c r="Q514" i="1" s="1"/>
  <c r="X950" i="1"/>
  <c r="S950" i="1" s="1"/>
  <c r="Y632" i="1"/>
  <c r="T632" i="1" s="1"/>
  <c r="W632" i="1"/>
  <c r="R632" i="1" s="1"/>
  <c r="W385" i="1"/>
  <c r="R385" i="1" s="1"/>
  <c r="W984" i="1"/>
  <c r="R984" i="1" s="1"/>
  <c r="W309" i="1"/>
  <c r="R309" i="1" s="1"/>
  <c r="X180" i="1"/>
  <c r="S180" i="1" s="1"/>
  <c r="X127" i="1"/>
  <c r="S127" i="1" s="1"/>
  <c r="X516" i="1"/>
  <c r="S516" i="1" s="1"/>
  <c r="W594" i="1"/>
  <c r="R594" i="1" s="1"/>
  <c r="V532" i="1"/>
  <c r="Q532" i="1" s="1"/>
  <c r="V99" i="1"/>
  <c r="Q99" i="1" s="1"/>
  <c r="V608" i="1"/>
  <c r="Q608" i="1" s="1"/>
  <c r="W866" i="1"/>
  <c r="R866" i="1" s="1"/>
  <c r="V58" i="1"/>
  <c r="Q58" i="1" s="1"/>
  <c r="X46" i="1"/>
  <c r="S46" i="1" s="1"/>
  <c r="V369" i="1"/>
  <c r="Q369" i="1" s="1"/>
  <c r="V284" i="1"/>
  <c r="Q284" i="1" s="1"/>
  <c r="V512" i="1"/>
  <c r="Q512" i="1" s="1"/>
  <c r="Y37" i="1"/>
  <c r="T37" i="1" s="1"/>
  <c r="V642" i="1"/>
  <c r="Q642" i="1" s="1"/>
  <c r="W250" i="1"/>
  <c r="R250" i="1" s="1"/>
  <c r="V223" i="1"/>
  <c r="Q223" i="1" s="1"/>
  <c r="U223" i="1" s="1"/>
  <c r="Y44" i="1"/>
  <c r="Y457" i="1"/>
  <c r="T457" i="1" s="1"/>
  <c r="X775" i="1"/>
  <c r="S775" i="1"/>
  <c r="X955" i="1"/>
  <c r="S955" i="1"/>
  <c r="X274" i="1"/>
  <c r="S274" i="1" s="1"/>
  <c r="X61" i="1"/>
  <c r="S61" i="1" s="1"/>
  <c r="V739" i="1"/>
  <c r="Q739" i="1" s="1"/>
  <c r="V726" i="1"/>
  <c r="Q726" i="1" s="1"/>
  <c r="Y314" i="1"/>
  <c r="T314" i="1" s="1"/>
  <c r="W295" i="1"/>
  <c r="R295" i="1" s="1"/>
  <c r="V544" i="1"/>
  <c r="Q544" i="1" s="1"/>
  <c r="V618" i="1"/>
  <c r="Q618" i="1" s="1"/>
  <c r="V789" i="1"/>
  <c r="Q789" i="1"/>
  <c r="W977" i="1"/>
  <c r="R977" i="1" s="1"/>
  <c r="V343" i="1"/>
  <c r="Q343" i="1" s="1"/>
  <c r="W266" i="1"/>
  <c r="R266" i="1" s="1"/>
  <c r="V599" i="1"/>
  <c r="Q599" i="1" s="1"/>
  <c r="W860" i="1"/>
  <c r="R860" i="1" s="1"/>
  <c r="Y920" i="1"/>
  <c r="T920" i="1"/>
  <c r="Y248" i="1"/>
  <c r="T248" i="1" s="1"/>
  <c r="V767" i="1"/>
  <c r="Q767" i="1" s="1"/>
  <c r="U767" i="1" s="1"/>
  <c r="X100" i="1"/>
  <c r="S100" i="1" s="1"/>
  <c r="X629" i="1"/>
  <c r="S629" i="1" s="1"/>
  <c r="W832" i="1"/>
  <c r="R832" i="1" s="1"/>
  <c r="X831" i="1"/>
  <c r="S831" i="1" s="1"/>
  <c r="V412" i="1"/>
  <c r="Q412" i="1" s="1"/>
  <c r="X293" i="1"/>
  <c r="S293" i="1" s="1"/>
  <c r="W902" i="1"/>
  <c r="R902" i="1" s="1"/>
  <c r="V204" i="1"/>
  <c r="Q204" i="1" s="1"/>
  <c r="W9" i="1"/>
  <c r="V780" i="1"/>
  <c r="Q780" i="1" s="1"/>
  <c r="X230" i="1"/>
  <c r="S230" i="1" s="1"/>
  <c r="Y873" i="1"/>
  <c r="T873" i="1" s="1"/>
  <c r="Y431" i="1"/>
  <c r="T431" i="1" s="1"/>
  <c r="X691" i="1"/>
  <c r="S691" i="1" s="1"/>
  <c r="X426" i="1"/>
  <c r="S426" i="1" s="1"/>
  <c r="X771" i="1"/>
  <c r="S771" i="1" s="1"/>
  <c r="X58" i="1"/>
  <c r="S58" i="1" s="1"/>
  <c r="V847" i="1"/>
  <c r="Q847" i="1" s="1"/>
  <c r="W437" i="1"/>
  <c r="R437" i="1" s="1"/>
  <c r="Y591" i="1"/>
  <c r="T591" i="1" s="1"/>
  <c r="X598" i="1"/>
  <c r="S598" i="1" s="1"/>
  <c r="X658" i="1"/>
  <c r="S658" i="1" s="1"/>
  <c r="W459" i="1"/>
  <c r="R459" i="1" s="1"/>
  <c r="V492" i="1"/>
  <c r="Q492" i="1" s="1"/>
  <c r="Y218" i="1"/>
  <c r="T218" i="1" s="1"/>
  <c r="X368" i="1"/>
  <c r="S368" i="1" s="1"/>
  <c r="X913" i="1"/>
  <c r="S913" i="1" s="1"/>
  <c r="X650" i="1"/>
  <c r="S650" i="1" s="1"/>
  <c r="Y75" i="1"/>
  <c r="T75" i="1" s="1"/>
  <c r="Y856" i="1"/>
  <c r="T856" i="1" s="1"/>
  <c r="V977" i="1"/>
  <c r="Q977" i="1" s="1"/>
  <c r="V240" i="1"/>
  <c r="Q240" i="1" s="1"/>
  <c r="V437" i="1"/>
  <c r="Q437" i="1" s="1"/>
  <c r="W915" i="1"/>
  <c r="R915" i="1" s="1"/>
  <c r="V680" i="1"/>
  <c r="Q680" i="1" s="1"/>
  <c r="X308" i="1"/>
  <c r="S308" i="1" s="1"/>
  <c r="V424" i="1"/>
  <c r="Q424" i="1" s="1"/>
  <c r="Y585" i="1"/>
  <c r="T585" i="1" s="1"/>
  <c r="Y680" i="1"/>
  <c r="T680" i="1" s="1"/>
  <c r="W674" i="1"/>
  <c r="R674" i="1"/>
  <c r="X73" i="1"/>
  <c r="S73" i="1" s="1"/>
  <c r="W10" i="1"/>
  <c r="R10" i="1" s="1"/>
  <c r="Y946" i="1"/>
  <c r="T946" i="1" s="1"/>
  <c r="Y971" i="1"/>
  <c r="T971" i="1" s="1"/>
  <c r="Y224" i="1"/>
  <c r="T224" i="1" s="1"/>
  <c r="Y912" i="1"/>
  <c r="T912" i="1" s="1"/>
  <c r="X759" i="1"/>
  <c r="S759" i="1" s="1"/>
  <c r="Y623" i="1"/>
  <c r="T623" i="1" s="1"/>
  <c r="W829" i="1"/>
  <c r="R829" i="1" s="1"/>
  <c r="X841" i="1"/>
  <c r="S841" i="1" s="1"/>
  <c r="X298" i="1"/>
  <c r="S298" i="1" s="1"/>
  <c r="V714" i="1"/>
  <c r="Q714" i="1" s="1"/>
  <c r="X319" i="1"/>
  <c r="S319" i="1" s="1"/>
  <c r="W553" i="1"/>
  <c r="R553" i="1" s="1"/>
  <c r="Y737" i="1"/>
  <c r="T737" i="1"/>
  <c r="V467" i="1"/>
  <c r="Q467" i="1" s="1"/>
  <c r="W547" i="1"/>
  <c r="R547" i="1" s="1"/>
  <c r="V242" i="1"/>
  <c r="Q242" i="1" s="1"/>
  <c r="Y365" i="1"/>
  <c r="T365" i="1" s="1"/>
  <c r="X949" i="1"/>
  <c r="S949" i="1" s="1"/>
  <c r="X679" i="1"/>
  <c r="S679" i="1" s="1"/>
  <c r="V554" i="1"/>
  <c r="Q554" i="1" s="1"/>
  <c r="Y921" i="1"/>
  <c r="T921" i="1" s="1"/>
  <c r="V697" i="1"/>
  <c r="Q697" i="1" s="1"/>
  <c r="Y531" i="1"/>
  <c r="T531" i="1" s="1"/>
  <c r="Y173" i="1"/>
  <c r="T173" i="1" s="1"/>
  <c r="W941" i="1"/>
  <c r="R941" i="1" s="1"/>
  <c r="Y661" i="1"/>
  <c r="T661" i="1" s="1"/>
  <c r="Y962" i="1"/>
  <c r="T962" i="1" s="1"/>
  <c r="X751" i="1"/>
  <c r="S751" i="1" s="1"/>
  <c r="W391" i="1"/>
  <c r="R391" i="1" s="1"/>
  <c r="W241" i="1"/>
  <c r="R241" i="1" s="1"/>
  <c r="Y311" i="1"/>
  <c r="T311" i="1" s="1"/>
  <c r="Y424" i="1"/>
  <c r="T424" i="1" s="1"/>
  <c r="Y521" i="1"/>
  <c r="T521" i="1" s="1"/>
  <c r="W678" i="1"/>
  <c r="R678" i="1" s="1"/>
  <c r="V48" i="1"/>
  <c r="Q48" i="1" s="1"/>
  <c r="U48" i="1" s="1"/>
  <c r="X407" i="1"/>
  <c r="S407" i="1" s="1"/>
  <c r="V451" i="1"/>
  <c r="Q451" i="1" s="1"/>
  <c r="Y267" i="1"/>
  <c r="T267" i="1" s="1"/>
  <c r="W976" i="1"/>
  <c r="R976" i="1" s="1"/>
  <c r="V18" i="1"/>
  <c r="Q18" i="1" s="1"/>
  <c r="V716" i="1"/>
  <c r="Q716" i="1" s="1"/>
  <c r="X610" i="1"/>
  <c r="S610" i="1" s="1"/>
  <c r="W1001" i="1"/>
  <c r="R1001" i="1" s="1"/>
  <c r="X580" i="1"/>
  <c r="S580" i="1" s="1"/>
  <c r="W313" i="1"/>
  <c r="R313" i="1" s="1"/>
  <c r="W602" i="1"/>
  <c r="R602" i="1" s="1"/>
  <c r="X126" i="1"/>
  <c r="S126" i="1" s="1"/>
  <c r="W365" i="1"/>
  <c r="R365" i="1" s="1"/>
  <c r="V230" i="1"/>
  <c r="Q230" i="1" s="1"/>
  <c r="V306" i="1"/>
  <c r="Q306" i="1" s="1"/>
  <c r="W287" i="1"/>
  <c r="R287" i="1" s="1"/>
  <c r="Y436" i="1"/>
  <c r="T436" i="1" s="1"/>
  <c r="X715" i="1"/>
  <c r="S715" i="1" s="1"/>
  <c r="Y351" i="1"/>
  <c r="T351" i="1" s="1"/>
  <c r="X422" i="1"/>
  <c r="S422" i="1" s="1"/>
  <c r="Y598" i="1"/>
  <c r="T598" i="1" s="1"/>
  <c r="W939" i="1"/>
  <c r="R939" i="1" s="1"/>
  <c r="X226" i="1"/>
  <c r="S226" i="1" s="1"/>
  <c r="V30" i="1"/>
  <c r="Q30" i="1" s="1"/>
  <c r="W843" i="1"/>
  <c r="R843" i="1" s="1"/>
  <c r="Y344" i="1"/>
  <c r="T344" i="1" s="1"/>
  <c r="W645" i="1"/>
  <c r="R645" i="1" s="1"/>
  <c r="X461" i="1"/>
  <c r="S461" i="1" s="1"/>
  <c r="X450" i="1"/>
  <c r="S450" i="1" s="1"/>
  <c r="W779" i="1"/>
  <c r="R779" i="1" s="1"/>
  <c r="X64" i="1"/>
  <c r="S64" i="1" s="1"/>
  <c r="W331" i="1"/>
  <c r="R331" i="1" s="1"/>
  <c r="W971" i="1"/>
  <c r="R971" i="1" s="1"/>
  <c r="X324" i="1"/>
  <c r="S324" i="1" s="1"/>
  <c r="V609" i="1"/>
  <c r="Q609" i="1" s="1"/>
  <c r="X80" i="1"/>
  <c r="S80" i="1" s="1"/>
  <c r="W162" i="1"/>
  <c r="R162" i="1" s="1"/>
  <c r="V72" i="1"/>
  <c r="Q72" i="1" s="1"/>
  <c r="Y20" i="1"/>
  <c r="T20" i="1" s="1"/>
  <c r="V740" i="1"/>
  <c r="Q740" i="1" s="1"/>
  <c r="X894" i="1"/>
  <c r="S894" i="1" s="1"/>
  <c r="Y720" i="1"/>
  <c r="T720" i="1" s="1"/>
  <c r="W119" i="1"/>
  <c r="R119" i="1" s="1"/>
  <c r="X354" i="1"/>
  <c r="S354" i="1" s="1"/>
  <c r="W820" i="1"/>
  <c r="R820" i="1" s="1"/>
  <c r="W212" i="1"/>
  <c r="R212" i="1" s="1"/>
  <c r="V233" i="1"/>
  <c r="Q233" i="1" s="1"/>
  <c r="Y846" i="1"/>
  <c r="T846" i="1" s="1"/>
  <c r="Y826" i="1"/>
  <c r="T826" i="1" s="1"/>
  <c r="Y684" i="1"/>
  <c r="T684" i="1" s="1"/>
  <c r="V589" i="1"/>
  <c r="Q589" i="1" s="1"/>
  <c r="W410" i="1"/>
  <c r="R410" i="1" s="1"/>
  <c r="Y478" i="1"/>
  <c r="T478" i="1" s="1"/>
  <c r="X190" i="1"/>
  <c r="S190" i="1" s="1"/>
  <c r="V173" i="1"/>
  <c r="Q173" i="1" s="1"/>
  <c r="X766" i="1"/>
  <c r="S766" i="1" s="1"/>
  <c r="X50" i="1"/>
  <c r="V715" i="1"/>
  <c r="Q715" i="1" s="1"/>
  <c r="W756" i="1"/>
  <c r="R756" i="1" s="1"/>
  <c r="W289" i="1"/>
  <c r="R289" i="1" s="1"/>
  <c r="V622" i="1"/>
  <c r="Q622" i="1" s="1"/>
  <c r="X123" i="1"/>
  <c r="S123" i="1" s="1"/>
  <c r="Y922" i="1"/>
  <c r="T922" i="1" s="1"/>
  <c r="V580" i="1"/>
  <c r="Q580" i="1"/>
  <c r="Y804" i="1"/>
  <c r="T804" i="1" s="1"/>
  <c r="Y95" i="1"/>
  <c r="W913" i="1"/>
  <c r="R913" i="1" s="1"/>
  <c r="W846" i="1"/>
  <c r="R846" i="1" s="1"/>
  <c r="W776" i="1"/>
  <c r="R776" i="1" s="1"/>
  <c r="V375" i="1"/>
  <c r="Q375" i="1" s="1"/>
  <c r="V108" i="1"/>
  <c r="Q108" i="1" s="1"/>
  <c r="X140" i="1"/>
  <c r="S140" i="1" s="1"/>
  <c r="Y339" i="1"/>
  <c r="T339" i="1"/>
  <c r="Y103" i="1"/>
  <c r="T103" i="1"/>
  <c r="V438" i="1"/>
  <c r="Q438" i="1" s="1"/>
  <c r="X960" i="1"/>
  <c r="S960" i="1" s="1"/>
  <c r="W304" i="1"/>
  <c r="R304" i="1" s="1"/>
  <c r="V876" i="1"/>
  <c r="Q876" i="1" s="1"/>
  <c r="Y910" i="1"/>
  <c r="T910" i="1" s="1"/>
  <c r="Y312" i="1"/>
  <c r="T312" i="1" s="1"/>
  <c r="W807" i="1"/>
  <c r="R807" i="1"/>
  <c r="W741" i="1"/>
  <c r="R741" i="1" s="1"/>
  <c r="Y755" i="1"/>
  <c r="T755" i="1" s="1"/>
  <c r="Y682" i="1"/>
  <c r="T682" i="1" s="1"/>
  <c r="Y553" i="1"/>
  <c r="T553" i="1" s="1"/>
  <c r="V152" i="1"/>
  <c r="Q152" i="1" s="1"/>
  <c r="V142" i="1"/>
  <c r="Q142" i="1" s="1"/>
  <c r="W398" i="1"/>
  <c r="R398" i="1" s="1"/>
  <c r="W46" i="1"/>
  <c r="V619" i="1"/>
  <c r="Q619" i="1" s="1"/>
  <c r="Y73" i="1"/>
  <c r="T73" i="1" s="1"/>
  <c r="V602" i="1"/>
  <c r="Q602" i="1"/>
  <c r="Y421" i="1"/>
  <c r="T421" i="1" s="1"/>
  <c r="Y213" i="1"/>
  <c r="T213" i="1" s="1"/>
  <c r="V226" i="1"/>
  <c r="Q226" i="1"/>
  <c r="W521" i="1"/>
  <c r="R521" i="1" s="1"/>
  <c r="X365" i="1"/>
  <c r="S365" i="1" s="1"/>
  <c r="X535" i="1"/>
  <c r="S535" i="1" s="1"/>
  <c r="V929" i="1"/>
  <c r="Q929" i="1"/>
  <c r="V5" i="1"/>
  <c r="Q5" i="1" s="1"/>
  <c r="V28" i="1"/>
  <c r="Q28" i="1" s="1"/>
  <c r="W704" i="1"/>
  <c r="R704" i="1"/>
  <c r="X105" i="1"/>
  <c r="S105" i="1" s="1"/>
  <c r="V356" i="1"/>
  <c r="Q356" i="1" s="1"/>
  <c r="X586" i="1"/>
  <c r="S586" i="1" s="1"/>
  <c r="X501" i="1"/>
  <c r="S501" i="1" s="1"/>
  <c r="Y633" i="1"/>
  <c r="T633" i="1" s="1"/>
  <c r="W559" i="1"/>
  <c r="R559" i="1" s="1"/>
  <c r="Y732" i="1"/>
  <c r="T732" i="1" s="1"/>
  <c r="W549" i="1"/>
  <c r="R549" i="1" s="1"/>
  <c r="V126" i="1"/>
  <c r="Q126" i="1" s="1"/>
  <c r="W565" i="1"/>
  <c r="R565" i="1" s="1"/>
  <c r="X897" i="1"/>
  <c r="S897" i="1" s="1"/>
  <c r="X97" i="1"/>
  <c r="V186" i="1"/>
  <c r="Q186" i="1" s="1"/>
  <c r="X633" i="1"/>
  <c r="S633" i="1" s="1"/>
  <c r="X2" i="1"/>
  <c r="S2" i="1" s="1"/>
  <c r="V105" i="1"/>
  <c r="Q105" i="1" s="1"/>
  <c r="X570" i="1"/>
  <c r="S570" i="1" s="1"/>
  <c r="W337" i="1"/>
  <c r="R337" i="1" s="1"/>
  <c r="Y500" i="1"/>
  <c r="T500" i="1" s="1"/>
  <c r="Y131" i="1"/>
  <c r="T131" i="1" s="1"/>
  <c r="V984" i="1"/>
  <c r="Q984" i="1"/>
  <c r="U984" i="1" s="1"/>
  <c r="Y696" i="1"/>
  <c r="T696" i="1" s="1"/>
  <c r="V620" i="1"/>
  <c r="Q620" i="1" s="1"/>
  <c r="W862" i="1"/>
  <c r="R862" i="1" s="1"/>
  <c r="Y906" i="1"/>
  <c r="T906" i="1" s="1"/>
  <c r="Y575" i="1"/>
  <c r="T575" i="1"/>
  <c r="V949" i="1"/>
  <c r="Q949" i="1" s="1"/>
  <c r="W899" i="1"/>
  <c r="R899" i="1" s="1"/>
  <c r="W635" i="1"/>
  <c r="R635" i="1" s="1"/>
  <c r="W440" i="1"/>
  <c r="R440" i="1" s="1"/>
  <c r="X907" i="1"/>
  <c r="S907" i="1" s="1"/>
  <c r="V125" i="1"/>
  <c r="Q125" i="1" s="1"/>
  <c r="Y331" i="1"/>
  <c r="T331" i="1" s="1"/>
  <c r="W188" i="1"/>
  <c r="R188" i="1" s="1"/>
  <c r="Y380" i="1"/>
  <c r="T380" i="1" s="1"/>
  <c r="X258" i="1"/>
  <c r="S258" i="1" s="1"/>
  <c r="V597" i="1"/>
  <c r="Q597" i="1" s="1"/>
  <c r="W588" i="1"/>
  <c r="R588" i="1" s="1"/>
  <c r="W665" i="1"/>
  <c r="R665" i="1" s="1"/>
  <c r="X987" i="1"/>
  <c r="S987" i="1" s="1"/>
  <c r="W98" i="1"/>
  <c r="X351" i="1"/>
  <c r="S351" i="1" s="1"/>
  <c r="Y823" i="1"/>
  <c r="T823" i="1" s="1"/>
  <c r="Y412" i="1"/>
  <c r="T412" i="1" s="1"/>
  <c r="X30" i="1"/>
  <c r="S30" i="1" s="1"/>
  <c r="V582" i="1"/>
  <c r="Q582" i="1" s="1"/>
  <c r="W923" i="1"/>
  <c r="R923" i="1" s="1"/>
  <c r="Y614" i="1"/>
  <c r="T614" i="1" s="1"/>
  <c r="W773" i="1"/>
  <c r="R773" i="1"/>
  <c r="V999" i="1"/>
  <c r="Q999" i="1" s="1"/>
  <c r="W740" i="1"/>
  <c r="R740" i="1" s="1"/>
  <c r="W137" i="1"/>
  <c r="R137" i="1" s="1"/>
  <c r="W616" i="1"/>
  <c r="R616" i="1" s="1"/>
  <c r="X921" i="1"/>
  <c r="S921" i="1" s="1"/>
  <c r="V482" i="1"/>
  <c r="Q482" i="1" s="1"/>
  <c r="W910" i="1"/>
  <c r="R910" i="1" s="1"/>
  <c r="W548" i="1"/>
  <c r="R548" i="1" s="1"/>
  <c r="Y168" i="1"/>
  <c r="T168" i="1" s="1"/>
  <c r="V403" i="1"/>
  <c r="Q403" i="1" s="1"/>
  <c r="X34" i="1"/>
  <c r="S34" i="1" s="1"/>
  <c r="W372" i="1"/>
  <c r="R372" i="1" s="1"/>
  <c r="W236" i="1"/>
  <c r="R236" i="1" s="1"/>
  <c r="W922" i="1"/>
  <c r="R922" i="1" s="1"/>
  <c r="Y578" i="1"/>
  <c r="T578" i="1" s="1"/>
  <c r="Y698" i="1"/>
  <c r="T698" i="1" s="1"/>
  <c r="V810" i="1"/>
  <c r="Q810" i="1" s="1"/>
  <c r="W538" i="1"/>
  <c r="R538" i="1" s="1"/>
  <c r="X178" i="1"/>
  <c r="S178" i="1" s="1"/>
  <c r="W330" i="1"/>
  <c r="R330" i="1" s="1"/>
  <c r="Y568" i="1"/>
  <c r="T568" i="1" s="1"/>
  <c r="Y304" i="1"/>
  <c r="T304" i="1" s="1"/>
  <c r="W14" i="1"/>
  <c r="R14" i="1" s="1"/>
  <c r="W883" i="1"/>
  <c r="R883" i="1" s="1"/>
  <c r="X977" i="1"/>
  <c r="S977" i="1" s="1"/>
  <c r="X7" i="1"/>
  <c r="S7" i="1" s="1"/>
  <c r="Y14" i="1"/>
  <c r="T14" i="1" s="1"/>
  <c r="X310" i="1"/>
  <c r="S310" i="1" s="1"/>
  <c r="V921" i="1"/>
  <c r="Q921" i="1" s="1"/>
  <c r="Y886" i="1"/>
  <c r="T886" i="1" s="1"/>
  <c r="V552" i="1"/>
  <c r="Q552" i="1" s="1"/>
  <c r="W928" i="1"/>
  <c r="R928" i="1"/>
  <c r="W291" i="1"/>
  <c r="R291" i="1" s="1"/>
  <c r="V685" i="1"/>
  <c r="Q685" i="1" s="1"/>
  <c r="X744" i="1"/>
  <c r="S744" i="1" s="1"/>
  <c r="V855" i="1"/>
  <c r="Q855" i="1" s="1"/>
  <c r="W273" i="1"/>
  <c r="R273" i="1" s="1"/>
  <c r="Y422" i="1"/>
  <c r="T422" i="1" s="1"/>
  <c r="V725" i="1"/>
  <c r="Q725" i="1" s="1"/>
  <c r="W765" i="1"/>
  <c r="R765" i="1"/>
  <c r="V399" i="1"/>
  <c r="Q399" i="1" s="1"/>
  <c r="V147" i="1"/>
  <c r="Q147" i="1" s="1"/>
  <c r="Y947" i="1"/>
  <c r="T947" i="1" s="1"/>
  <c r="Y111" i="1"/>
  <c r="T111" i="1" s="1"/>
  <c r="V168" i="1"/>
  <c r="Q168" i="1" s="1"/>
  <c r="V299" i="1"/>
  <c r="Q299" i="1" s="1"/>
  <c r="W970" i="1"/>
  <c r="R970" i="1" s="1"/>
  <c r="V493" i="1"/>
  <c r="Q493" i="1" s="1"/>
  <c r="X609" i="1"/>
  <c r="S609" i="1" s="1"/>
  <c r="V943" i="1"/>
  <c r="Q943" i="1" s="1"/>
  <c r="Y676" i="1"/>
  <c r="T676" i="1" s="1"/>
  <c r="W457" i="1"/>
  <c r="R457" i="1" s="1"/>
  <c r="X561" i="1"/>
  <c r="S561" i="1" s="1"/>
  <c r="W1000" i="1"/>
  <c r="R1000" i="1" s="1"/>
  <c r="X820" i="1"/>
  <c r="S820" i="1" s="1"/>
  <c r="W502" i="1"/>
  <c r="R502" i="1" s="1"/>
  <c r="X74" i="1"/>
  <c r="S74" i="1" s="1"/>
  <c r="W224" i="1"/>
  <c r="R224" i="1" s="1"/>
  <c r="Y669" i="1"/>
  <c r="T669" i="1" s="1"/>
  <c r="Y100" i="1"/>
  <c r="T100" i="1" s="1"/>
  <c r="V176" i="1"/>
  <c r="Q176" i="1" s="1"/>
  <c r="W132" i="1"/>
  <c r="R132" i="1" s="1"/>
  <c r="X42" i="1"/>
  <c r="S42" i="1" s="1"/>
  <c r="Y283" i="1"/>
  <c r="T283" i="1" s="1"/>
  <c r="V280" i="1"/>
  <c r="Q280" i="1" s="1"/>
  <c r="X584" i="1"/>
  <c r="S584" i="1" s="1"/>
  <c r="V961" i="1"/>
  <c r="Q961" i="1" s="1"/>
  <c r="Y841" i="1"/>
  <c r="T841" i="1" s="1"/>
  <c r="X920" i="1"/>
  <c r="S920" i="1" s="1"/>
  <c r="V207" i="1"/>
  <c r="Q207" i="1" s="1"/>
  <c r="Y590" i="1"/>
  <c r="T590" i="1" s="1"/>
  <c r="W798" i="1"/>
  <c r="R798" i="1" s="1"/>
  <c r="X511" i="1"/>
  <c r="S511" i="1" s="1"/>
  <c r="V440" i="1"/>
  <c r="Q440" i="1" s="1"/>
  <c r="W624" i="1"/>
  <c r="R624" i="1" s="1"/>
  <c r="Y814" i="1"/>
  <c r="T814" i="1" s="1"/>
  <c r="V487" i="1"/>
  <c r="Q487" i="1" s="1"/>
  <c r="W819" i="1"/>
  <c r="R819" i="1" s="1"/>
  <c r="Y474" i="1"/>
  <c r="T474" i="1" s="1"/>
  <c r="X275" i="1"/>
  <c r="S275" i="1" s="1"/>
  <c r="V657" i="1"/>
  <c r="Q657" i="1" s="1"/>
  <c r="W262" i="1"/>
  <c r="R262" i="1" s="1"/>
  <c r="X219" i="1"/>
  <c r="S219" i="1" s="1"/>
  <c r="U219" i="1" s="1"/>
  <c r="V652" i="1"/>
  <c r="Q652" i="1" s="1"/>
  <c r="Y282" i="1"/>
  <c r="T282" i="1" s="1"/>
  <c r="W347" i="1"/>
  <c r="R347" i="1" s="1"/>
  <c r="X572" i="1"/>
  <c r="S572" i="1" s="1"/>
  <c r="V469" i="1"/>
  <c r="Q469" i="1" s="1"/>
  <c r="U469" i="1" s="1"/>
  <c r="Y473" i="1"/>
  <c r="T473" i="1" s="1"/>
  <c r="W358" i="1"/>
  <c r="R358" i="1" s="1"/>
  <c r="X931" i="1"/>
  <c r="S931" i="1" s="1"/>
  <c r="Y329" i="1"/>
  <c r="T329" i="1" s="1"/>
  <c r="W875" i="1"/>
  <c r="R875" i="1" s="1"/>
  <c r="W562" i="1"/>
  <c r="R562" i="1" s="1"/>
  <c r="W598" i="1"/>
  <c r="R598" i="1" s="1"/>
  <c r="W692" i="1"/>
  <c r="R692" i="1" s="1"/>
  <c r="V351" i="1"/>
  <c r="Q351" i="1" s="1"/>
  <c r="X519" i="1"/>
  <c r="S519" i="1" s="1"/>
  <c r="Y872" i="1"/>
  <c r="T872" i="1" s="1"/>
  <c r="X740" i="1"/>
  <c r="S740" i="1" s="1"/>
  <c r="W180" i="1"/>
  <c r="R180" i="1"/>
  <c r="Y708" i="1"/>
  <c r="T708" i="1" s="1"/>
  <c r="X72" i="1"/>
  <c r="S72" i="1" s="1"/>
  <c r="W425" i="1"/>
  <c r="R425" i="1" s="1"/>
  <c r="Y448" i="1"/>
  <c r="T448" i="1"/>
  <c r="Y768" i="1"/>
  <c r="T768" i="1" s="1"/>
  <c r="Y939" i="1"/>
  <c r="T939" i="1" s="1"/>
  <c r="V990" i="1"/>
  <c r="Q990" i="1" s="1"/>
  <c r="V150" i="1"/>
  <c r="Q150" i="1" s="1"/>
  <c r="W461" i="1"/>
  <c r="R461" i="1" s="1"/>
  <c r="W580" i="1"/>
  <c r="R580" i="1" s="1"/>
  <c r="X281" i="1"/>
  <c r="S281" i="1" s="1"/>
  <c r="V480" i="1"/>
  <c r="Q480" i="1" s="1"/>
  <c r="Y903" i="1"/>
  <c r="T903" i="1" s="1"/>
  <c r="V531" i="1"/>
  <c r="Q531" i="1" s="1"/>
  <c r="V892" i="1"/>
  <c r="Q892" i="1" s="1"/>
  <c r="Y295" i="1"/>
  <c r="T295" i="1" s="1"/>
  <c r="W362" i="1"/>
  <c r="R362" i="1" s="1"/>
  <c r="Y816" i="1"/>
  <c r="T816" i="1" s="1"/>
  <c r="W314" i="1"/>
  <c r="R314" i="1" s="1"/>
  <c r="X720" i="1"/>
  <c r="S720" i="1" s="1"/>
  <c r="X41" i="1"/>
  <c r="S41" i="1" s="1"/>
  <c r="X6" i="1"/>
  <c r="S6" i="1" s="1"/>
  <c r="Y425" i="1"/>
  <c r="T425" i="1" s="1"/>
  <c r="X410" i="1"/>
  <c r="S410" i="1" s="1"/>
  <c r="V535" i="1"/>
  <c r="Q535" i="1" s="1"/>
  <c r="U535" i="1" s="1"/>
  <c r="W974" i="1"/>
  <c r="R974" i="1" s="1"/>
  <c r="W682" i="1"/>
  <c r="R682" i="1" s="1"/>
  <c r="W988" i="1"/>
  <c r="R988" i="1" s="1"/>
  <c r="Y429" i="1"/>
  <c r="T429" i="1"/>
  <c r="V643" i="1"/>
  <c r="Q643" i="1" s="1"/>
  <c r="W433" i="1"/>
  <c r="R433" i="1"/>
  <c r="V330" i="1"/>
  <c r="Q330" i="1" s="1"/>
  <c r="U330" i="1" s="1"/>
  <c r="Y758" i="1"/>
  <c r="T758" i="1" s="1"/>
  <c r="W245" i="1"/>
  <c r="R245" i="1" s="1"/>
  <c r="V750" i="1"/>
  <c r="Q750" i="1" s="1"/>
  <c r="X75" i="1"/>
  <c r="S75" i="1" s="1"/>
  <c r="W205" i="1"/>
  <c r="R205" i="1" s="1"/>
  <c r="W859" i="1"/>
  <c r="R859" i="1" s="1"/>
  <c r="V887" i="1"/>
  <c r="Q887" i="1" s="1"/>
  <c r="W264" i="1"/>
  <c r="R264" i="1" s="1"/>
  <c r="Y874" i="1"/>
  <c r="T874" i="1" s="1"/>
  <c r="V647" i="1"/>
  <c r="Q647" i="1"/>
  <c r="W659" i="1"/>
  <c r="R659" i="1" s="1"/>
  <c r="W427" i="1"/>
  <c r="R427" i="1" s="1"/>
  <c r="W364" i="1"/>
  <c r="R364" i="1" s="1"/>
  <c r="X612" i="1"/>
  <c r="S612" i="1" s="1"/>
  <c r="Y305" i="1"/>
  <c r="T305" i="1" s="1"/>
  <c r="W155" i="1"/>
  <c r="R155" i="1" s="1"/>
  <c r="Y862" i="1"/>
  <c r="T862" i="1" s="1"/>
  <c r="Y730" i="1"/>
  <c r="T730" i="1" s="1"/>
  <c r="V205" i="1"/>
  <c r="Q205" i="1" s="1"/>
  <c r="W140" i="1"/>
  <c r="R140" i="1" s="1"/>
  <c r="V468" i="1"/>
  <c r="Q468" i="1" s="1"/>
  <c r="V950" i="1"/>
  <c r="Q950" i="1" s="1"/>
  <c r="V378" i="1"/>
  <c r="Q378" i="1" s="1"/>
  <c r="Y775" i="1"/>
  <c r="T775" i="1" s="1"/>
  <c r="V461" i="1"/>
  <c r="Q461" i="1" s="1"/>
  <c r="X707" i="1"/>
  <c r="S707" i="1" s="1"/>
  <c r="Y889" i="1"/>
  <c r="T889" i="1" s="1"/>
  <c r="Y488" i="1"/>
  <c r="T488" i="1"/>
  <c r="Y842" i="1"/>
  <c r="T842" i="1" s="1"/>
  <c r="X992" i="1"/>
  <c r="S992" i="1" s="1"/>
  <c r="X296" i="1"/>
  <c r="S296" i="1" s="1"/>
  <c r="Y40" i="1"/>
  <c r="T40" i="1"/>
  <c r="Y369" i="1"/>
  <c r="T369" i="1" s="1"/>
  <c r="U369" i="1" s="1"/>
  <c r="W93" i="1"/>
  <c r="R93" i="1" s="1"/>
  <c r="V507" i="1"/>
  <c r="Q507" i="1" s="1"/>
  <c r="V75" i="1"/>
  <c r="Q75" i="1" s="1"/>
  <c r="X791" i="1"/>
  <c r="S791" i="1" s="1"/>
  <c r="W979" i="1"/>
  <c r="R979" i="1" s="1"/>
  <c r="W680" i="1"/>
  <c r="R680" i="1" s="1"/>
  <c r="W165" i="1"/>
  <c r="R165" i="1" s="1"/>
  <c r="W59" i="1"/>
  <c r="R59" i="1" s="1"/>
  <c r="W201" i="1"/>
  <c r="R201" i="1" s="1"/>
  <c r="Y294" i="1"/>
  <c r="T294" i="1" s="1"/>
  <c r="X119" i="1"/>
  <c r="S119" i="1" s="1"/>
  <c r="U119" i="1" s="1"/>
  <c r="X978" i="1"/>
  <c r="S978" i="1" s="1"/>
  <c r="W81" i="1"/>
  <c r="R81" i="1" s="1"/>
  <c r="X502" i="1"/>
  <c r="S502" i="1" s="1"/>
  <c r="X465" i="1"/>
  <c r="S465" i="1" s="1"/>
  <c r="X205" i="1"/>
  <c r="S205" i="1" s="1"/>
  <c r="V348" i="1"/>
  <c r="Q348" i="1" s="1"/>
  <c r="V439" i="1"/>
  <c r="Q439" i="1" s="1"/>
  <c r="Y784" i="1"/>
  <c r="T784" i="1" s="1"/>
  <c r="Y854" i="1"/>
  <c r="T854" i="1"/>
  <c r="X930" i="1"/>
  <c r="S930" i="1" s="1"/>
  <c r="V679" i="1"/>
  <c r="Q679" i="1" s="1"/>
  <c r="V896" i="1"/>
  <c r="Q896" i="1" s="1"/>
  <c r="W614" i="1"/>
  <c r="R614" i="1" s="1"/>
  <c r="W825" i="1"/>
  <c r="R825" i="1" s="1"/>
  <c r="Y557" i="1"/>
  <c r="T557" i="1" s="1"/>
  <c r="V898" i="1"/>
  <c r="Q898" i="1" s="1"/>
  <c r="W270" i="1"/>
  <c r="R270" i="1" s="1"/>
  <c r="Y353" i="1"/>
  <c r="T353" i="1" s="1"/>
  <c r="W600" i="1"/>
  <c r="R600" i="1"/>
  <c r="V728" i="1"/>
  <c r="Q728" i="1" s="1"/>
  <c r="X414" i="1"/>
  <c r="S414" i="1" s="1"/>
  <c r="V857" i="1"/>
  <c r="Q857" i="1" s="1"/>
  <c r="W544" i="1"/>
  <c r="R544" i="1" s="1"/>
  <c r="W120" i="1"/>
  <c r="R120" i="1" s="1"/>
  <c r="V478" i="1"/>
  <c r="Q478" i="1" s="1"/>
  <c r="Y263" i="1"/>
  <c r="T263" i="1" s="1"/>
  <c r="V906" i="1"/>
  <c r="Q906" i="1" s="1"/>
  <c r="W601" i="1"/>
  <c r="R601" i="1" s="1"/>
  <c r="W762" i="1"/>
  <c r="R762" i="1" s="1"/>
  <c r="W41" i="1"/>
  <c r="R41" i="1" s="1"/>
  <c r="Y34" i="1"/>
  <c r="T34" i="1" s="1"/>
  <c r="Y930" i="1"/>
  <c r="T930" i="1" s="1"/>
  <c r="V899" i="1"/>
  <c r="Q899" i="1" s="1"/>
  <c r="X597" i="1"/>
  <c r="S597" i="1" s="1"/>
  <c r="V45" i="1"/>
  <c r="Q45" i="1"/>
  <c r="V778" i="1"/>
  <c r="Q778" i="1" s="1"/>
  <c r="W513" i="1"/>
  <c r="R513" i="1" s="1"/>
  <c r="X112" i="1"/>
  <c r="S112" i="1" s="1"/>
  <c r="Y523" i="1"/>
  <c r="T523" i="1" s="1"/>
  <c r="X534" i="1"/>
  <c r="S534" i="1" s="1"/>
  <c r="W30" i="1"/>
  <c r="R30" i="1"/>
  <c r="Y658" i="1"/>
  <c r="T658" i="1" s="1"/>
  <c r="V868" i="1"/>
  <c r="Q868" i="1" s="1"/>
  <c r="X197" i="1"/>
  <c r="S197" i="1" s="1"/>
  <c r="V562" i="1"/>
  <c r="Q562" i="1" s="1"/>
  <c r="Y195" i="1"/>
  <c r="T195" i="1"/>
  <c r="Y140" i="1"/>
  <c r="T140" i="1" s="1"/>
  <c r="X783" i="1"/>
  <c r="S783" i="1" s="1"/>
  <c r="Y375" i="1"/>
  <c r="T375" i="1" s="1"/>
  <c r="Y57" i="1"/>
  <c r="X221" i="1"/>
  <c r="S221" i="1" s="1"/>
  <c r="V684" i="1"/>
  <c r="Q684" i="1" s="1"/>
  <c r="Y43" i="1"/>
  <c r="T43" i="1" s="1"/>
  <c r="X342" i="1"/>
  <c r="S342" i="1" s="1"/>
  <c r="Y33" i="1"/>
  <c r="T33" i="1" s="1"/>
  <c r="W377" i="1"/>
  <c r="R377" i="1"/>
  <c r="Y133" i="1"/>
  <c r="T133" i="1" s="1"/>
  <c r="U133" i="1" s="1"/>
  <c r="X120" i="1"/>
  <c r="S120" i="1" s="1"/>
  <c r="V639" i="1"/>
  <c r="Q639" i="1" s="1"/>
  <c r="U639" i="1" s="1"/>
  <c r="V987" i="1"/>
  <c r="Q987" i="1" s="1"/>
  <c r="V888" i="1"/>
  <c r="Q888" i="1"/>
  <c r="W451" i="1"/>
  <c r="R451" i="1" s="1"/>
  <c r="V862" i="1"/>
  <c r="Q862" i="1" s="1"/>
  <c r="V29" i="1"/>
  <c r="Q29" i="1" s="1"/>
  <c r="Y428" i="1"/>
  <c r="T428" i="1" s="1"/>
  <c r="Y577" i="1"/>
  <c r="T577" i="1" s="1"/>
  <c r="V301" i="1"/>
  <c r="Q301" i="1" s="1"/>
  <c r="V960" i="1"/>
  <c r="Q960" i="1" s="1"/>
  <c r="X271" i="1"/>
  <c r="S271" i="1" s="1"/>
  <c r="Y128" i="1"/>
  <c r="T128" i="1" s="1"/>
  <c r="V332" i="1"/>
  <c r="Q332" i="1" s="1"/>
  <c r="W501" i="1"/>
  <c r="R501" i="1"/>
  <c r="Y686" i="1"/>
  <c r="T686" i="1" s="1"/>
  <c r="V927" i="1"/>
  <c r="Q927" i="1" s="1"/>
  <c r="V584" i="1"/>
  <c r="Q584" i="1" s="1"/>
  <c r="V71" i="1"/>
  <c r="Q71" i="1" s="1"/>
  <c r="W713" i="1"/>
  <c r="R713" i="1" s="1"/>
  <c r="X9" i="1"/>
  <c r="W734" i="1"/>
  <c r="R734" i="1" s="1"/>
  <c r="W555" i="1"/>
  <c r="R555" i="1" s="1"/>
  <c r="X632" i="1"/>
  <c r="S632" i="1" s="1"/>
  <c r="W920" i="1"/>
  <c r="R920" i="1" s="1"/>
  <c r="X779" i="1"/>
  <c r="S779" i="1" s="1"/>
  <c r="W90" i="1"/>
  <c r="R90" i="1" s="1"/>
  <c r="V966" i="1"/>
  <c r="Q966" i="1" s="1"/>
  <c r="X804" i="1"/>
  <c r="S804" i="1" s="1"/>
  <c r="X807" i="1"/>
  <c r="S807" i="1" s="1"/>
  <c r="V815" i="1"/>
  <c r="Q815" i="1" s="1"/>
  <c r="V134" i="1"/>
  <c r="Q134" i="1"/>
  <c r="Y209" i="1"/>
  <c r="T209" i="1" s="1"/>
  <c r="X164" i="1"/>
  <c r="S164" i="1" s="1"/>
  <c r="Y964" i="1"/>
  <c r="T964" i="1" s="1"/>
  <c r="W129" i="1"/>
  <c r="R129" i="1" s="1"/>
  <c r="W666" i="1"/>
  <c r="R666" i="1" s="1"/>
  <c r="X994" i="1"/>
  <c r="S994" i="1" s="1"/>
  <c r="Y101" i="1"/>
  <c r="T101" i="1" s="1"/>
  <c r="X529" i="1"/>
  <c r="S529" i="1" s="1"/>
  <c r="X701" i="1"/>
  <c r="S701" i="1" s="1"/>
  <c r="W975" i="1"/>
  <c r="R975" i="1" s="1"/>
  <c r="V159" i="1"/>
  <c r="Q159" i="1" s="1"/>
  <c r="Y624" i="1"/>
  <c r="T624" i="1" s="1"/>
  <c r="Y509" i="1"/>
  <c r="T509" i="1" s="1"/>
  <c r="X217" i="1"/>
  <c r="S217" i="1" s="1"/>
  <c r="V624" i="1"/>
  <c r="Q624" i="1" s="1"/>
  <c r="V491" i="1"/>
  <c r="Q491" i="1" s="1"/>
  <c r="V382" i="1"/>
  <c r="Q382" i="1"/>
  <c r="Y530" i="1"/>
  <c r="T530" i="1" s="1"/>
  <c r="X889" i="1"/>
  <c r="S889" i="1" s="1"/>
  <c r="V764" i="1"/>
  <c r="Q764" i="1" s="1"/>
  <c r="X452" i="1"/>
  <c r="S452" i="1" s="1"/>
  <c r="X98" i="1"/>
  <c r="S98" i="1" s="1"/>
  <c r="Y958" i="1"/>
  <c r="T958" i="1" s="1"/>
  <c r="X384" i="1"/>
  <c r="S384" i="1" s="1"/>
  <c r="V699" i="1"/>
  <c r="Q699" i="1" s="1"/>
  <c r="X785" i="1"/>
  <c r="S785" i="1" s="1"/>
  <c r="X686" i="1"/>
  <c r="S686" i="1" s="1"/>
  <c r="Y916" i="1"/>
  <c r="T916" i="1" s="1"/>
  <c r="V873" i="1"/>
  <c r="Q873" i="1" s="1"/>
  <c r="V508" i="1"/>
  <c r="Q508" i="1" s="1"/>
  <c r="X86" i="1"/>
  <c r="S86" i="1" s="1"/>
  <c r="W455" i="1"/>
  <c r="R455" i="1" s="1"/>
  <c r="X408" i="1"/>
  <c r="S408" i="1" s="1"/>
  <c r="V315" i="1"/>
  <c r="Q315" i="1" s="1"/>
  <c r="V510" i="1"/>
  <c r="Q510" i="1" s="1"/>
  <c r="W932" i="1"/>
  <c r="R932" i="1" s="1"/>
  <c r="W582" i="1"/>
  <c r="R582" i="1" s="1"/>
  <c r="Y430" i="1"/>
  <c r="T430" i="1" s="1"/>
  <c r="W161" i="1"/>
  <c r="R161" i="1" s="1"/>
  <c r="Y160" i="1"/>
  <c r="T160" i="1" s="1"/>
  <c r="V529" i="1"/>
  <c r="Q529" i="1" s="1"/>
  <c r="V633" i="1"/>
  <c r="Q633" i="1" s="1"/>
  <c r="V541" i="1"/>
  <c r="Q541" i="1" s="1"/>
  <c r="V316" i="1"/>
  <c r="Q316" i="1" s="1"/>
  <c r="V344" i="1"/>
  <c r="Q344" i="1" s="1"/>
  <c r="V689" i="1"/>
  <c r="Q689" i="1" s="1"/>
  <c r="W389" i="1"/>
  <c r="R389" i="1" s="1"/>
  <c r="Y338" i="1"/>
  <c r="T338" i="1" s="1"/>
  <c r="X88" i="1"/>
  <c r="S88" i="1" s="1"/>
  <c r="W673" i="1"/>
  <c r="R673" i="1" s="1"/>
  <c r="V446" i="1"/>
  <c r="Q446" i="1" s="1"/>
  <c r="W689" i="1"/>
  <c r="R689" i="1" s="1"/>
  <c r="X208" i="1"/>
  <c r="S208" i="1" s="1"/>
  <c r="V656" i="1"/>
  <c r="Q656" i="1" s="1"/>
  <c r="U656" i="1" s="1"/>
  <c r="Y707" i="1"/>
  <c r="T707" i="1" s="1"/>
  <c r="V911" i="1"/>
  <c r="Q911" i="1" s="1"/>
  <c r="V429" i="1"/>
  <c r="Q429" i="1" s="1"/>
  <c r="V465" i="1"/>
  <c r="Q465" i="1" s="1"/>
  <c r="W248" i="1"/>
  <c r="R248" i="1" s="1"/>
  <c r="X891" i="1"/>
  <c r="S891" i="1"/>
  <c r="X305" i="1"/>
  <c r="S305" i="1" s="1"/>
  <c r="V1000" i="1"/>
  <c r="Q1000" i="1" s="1"/>
  <c r="W699" i="1"/>
  <c r="R699" i="1"/>
  <c r="V136" i="1"/>
  <c r="Q136" i="1" s="1"/>
  <c r="W344" i="1"/>
  <c r="R344" i="1" s="1"/>
  <c r="W769" i="1"/>
  <c r="R769" i="1" s="1"/>
  <c r="X866" i="1"/>
  <c r="S866" i="1" s="1"/>
  <c r="Y45" i="1"/>
  <c r="T45" i="1" s="1"/>
  <c r="W764" i="1"/>
  <c r="R764" i="1" s="1"/>
  <c r="W989" i="1"/>
  <c r="R989" i="1" s="1"/>
  <c r="V805" i="1"/>
  <c r="Q805" i="1" s="1"/>
  <c r="X108" i="1"/>
  <c r="S108" i="1" s="1"/>
  <c r="Y959" i="1"/>
  <c r="T959" i="1" s="1"/>
  <c r="W412" i="1"/>
  <c r="R412" i="1" s="1"/>
  <c r="W74" i="1"/>
  <c r="R74" i="1" s="1"/>
  <c r="V719" i="1"/>
  <c r="Q719" i="1" s="1"/>
  <c r="Y613" i="1"/>
  <c r="T613" i="1" s="1"/>
  <c r="V130" i="1"/>
  <c r="Q130" i="1" s="1"/>
  <c r="X347" i="1"/>
  <c r="S347" i="1" s="1"/>
  <c r="X746" i="1"/>
  <c r="S746" i="1" s="1"/>
  <c r="W590" i="1"/>
  <c r="R590" i="1"/>
  <c r="X475" i="1"/>
  <c r="S475" i="1" s="1"/>
  <c r="V310" i="1"/>
  <c r="Q310" i="1" s="1"/>
  <c r="Y296" i="1"/>
  <c r="T296" i="1" s="1"/>
  <c r="Y807" i="1"/>
  <c r="T807" i="1" s="1"/>
  <c r="Y467" i="1"/>
  <c r="T467" i="1" s="1"/>
  <c r="X260" i="1"/>
  <c r="S260" i="1" s="1"/>
  <c r="X390" i="1"/>
  <c r="S390" i="1" s="1"/>
  <c r="Y638" i="1"/>
  <c r="T638" i="1"/>
  <c r="W23" i="1"/>
  <c r="W94" i="1"/>
  <c r="W786" i="1"/>
  <c r="R786" i="1"/>
  <c r="Y333" i="1"/>
  <c r="T333" i="1"/>
  <c r="X652" i="1"/>
  <c r="S652" i="1" s="1"/>
  <c r="W951" i="1"/>
  <c r="R951" i="1" s="1"/>
  <c r="W230" i="1"/>
  <c r="R230" i="1" s="1"/>
  <c r="V195" i="1"/>
  <c r="Q195" i="1" s="1"/>
  <c r="Y627" i="1"/>
  <c r="T627" i="1" s="1"/>
  <c r="W962" i="1"/>
  <c r="R962" i="1" s="1"/>
  <c r="U962" i="1" s="1"/>
  <c r="V255" i="1"/>
  <c r="Q255" i="1" s="1"/>
  <c r="V447" i="1"/>
  <c r="Q447" i="1" s="1"/>
  <c r="Y138" i="1"/>
  <c r="T138" i="1" s="1"/>
  <c r="W22" i="1"/>
  <c r="R22" i="1" s="1"/>
  <c r="W893" i="1"/>
  <c r="R893" i="1" s="1"/>
  <c r="W908" i="1"/>
  <c r="R908" i="1" s="1"/>
  <c r="V942" i="1"/>
  <c r="Q942" i="1" s="1"/>
  <c r="X405" i="1"/>
  <c r="S405" i="1" s="1"/>
  <c r="W864" i="1"/>
  <c r="R864" i="1" s="1"/>
  <c r="X518" i="1"/>
  <c r="S518" i="1" s="1"/>
  <c r="Y766" i="1"/>
  <c r="T766" i="1" s="1"/>
  <c r="V374" i="1"/>
  <c r="Q374" i="1"/>
  <c r="X243" i="1"/>
  <c r="S243" i="1" s="1"/>
  <c r="U243" i="1" s="1"/>
  <c r="X33" i="1"/>
  <c r="S33" i="1" s="1"/>
  <c r="V948" i="1"/>
  <c r="Q948" i="1"/>
  <c r="W880" i="1"/>
  <c r="R880" i="1" s="1"/>
  <c r="V591" i="1"/>
  <c r="Q591" i="1" s="1"/>
  <c r="U591" i="1" s="1"/>
  <c r="W466" i="1"/>
  <c r="R466" i="1" s="1"/>
  <c r="Y163" i="1"/>
  <c r="T163" i="1" s="1"/>
  <c r="W792" i="1"/>
  <c r="R792" i="1" s="1"/>
  <c r="X56" i="1"/>
  <c r="S56" i="1" s="1"/>
  <c r="V536" i="1"/>
  <c r="Q536" i="1"/>
  <c r="X360" i="1"/>
  <c r="S360" i="1" s="1"/>
  <c r="X402" i="1"/>
  <c r="S402" i="1" s="1"/>
  <c r="W40" i="1"/>
  <c r="Y59" i="1"/>
  <c r="T59" i="1" s="1"/>
  <c r="X31" i="1"/>
  <c r="S31" i="1"/>
  <c r="W633" i="1"/>
  <c r="R633" i="1" s="1"/>
  <c r="V426" i="1"/>
  <c r="Q426" i="1" s="1"/>
  <c r="Y444" i="1"/>
  <c r="T444" i="1" s="1"/>
  <c r="U215" i="1"/>
  <c r="U933" i="1"/>
  <c r="U822" i="1"/>
  <c r="U774" i="1"/>
  <c r="U929" i="1" l="1"/>
  <c r="U294" i="1"/>
  <c r="U577" i="1"/>
  <c r="U476" i="1"/>
  <c r="U709" i="1"/>
  <c r="U161" i="1"/>
  <c r="U727" i="1"/>
  <c r="U383" i="1"/>
  <c r="U959" i="1"/>
  <c r="U162" i="1"/>
  <c r="U212" i="1"/>
  <c r="U607" i="1"/>
  <c r="U322" i="1"/>
  <c r="U686" i="1"/>
  <c r="U924" i="1"/>
  <c r="U694" i="1"/>
  <c r="U796" i="1"/>
  <c r="U149" i="1"/>
  <c r="U718" i="1"/>
  <c r="U489" i="1"/>
  <c r="U748" i="1"/>
  <c r="U601" i="1"/>
  <c r="U540" i="1"/>
  <c r="U871" i="1"/>
  <c r="U841" i="1"/>
  <c r="U493" i="1"/>
  <c r="U290" i="1"/>
  <c r="U572" i="1"/>
  <c r="U695" i="1"/>
  <c r="U821" i="1"/>
  <c r="U333" i="1"/>
  <c r="U502" i="1"/>
  <c r="U188" i="1"/>
  <c r="U668" i="1"/>
  <c r="U971" i="1"/>
  <c r="U236" i="1"/>
  <c r="U269" i="1"/>
  <c r="U941" i="1"/>
  <c r="U181" i="1"/>
  <c r="U259" i="1"/>
  <c r="U588" i="1"/>
  <c r="U88" i="1"/>
  <c r="U832" i="1"/>
  <c r="U112" i="1"/>
  <c r="U583" i="1"/>
  <c r="U7" i="1"/>
  <c r="U905" i="1"/>
  <c r="U364" i="1"/>
  <c r="U797" i="1"/>
  <c r="U729" i="1"/>
  <c r="U744" i="1"/>
  <c r="U961" i="1"/>
  <c r="U33" i="1"/>
  <c r="U903" i="1"/>
  <c r="U873" i="1"/>
  <c r="U786" i="1"/>
  <c r="U368" i="1"/>
  <c r="U892" i="1"/>
  <c r="U146" i="1"/>
  <c r="U855" i="1"/>
  <c r="U810" i="1"/>
  <c r="U616" i="1"/>
  <c r="U619" i="1"/>
  <c r="U454" i="1"/>
  <c r="U975" i="1"/>
  <c r="U422" i="1"/>
  <c r="U474" i="1"/>
  <c r="R9" i="1"/>
  <c r="U977" i="1"/>
  <c r="U475" i="1"/>
  <c r="U716" i="1"/>
  <c r="U685" i="1"/>
  <c r="U404" i="1"/>
  <c r="U920" i="1"/>
  <c r="U527" i="1"/>
  <c r="U960" i="1"/>
  <c r="U245" i="1"/>
  <c r="U324" i="1"/>
  <c r="U702" i="1"/>
  <c r="U781" i="1"/>
  <c r="U963" i="1"/>
  <c r="U205" i="1"/>
  <c r="U376" i="1"/>
  <c r="U411" i="1"/>
  <c r="U393" i="1"/>
  <c r="U30" i="1"/>
  <c r="U545" i="1"/>
  <c r="U142" i="1"/>
  <c r="U378" i="1"/>
  <c r="U304" i="1"/>
  <c r="U809" i="1"/>
  <c r="U676" i="1"/>
  <c r="U706" i="1"/>
  <c r="U362" i="1"/>
  <c r="U700" i="1"/>
  <c r="U846" i="1"/>
  <c r="U739" i="1"/>
  <c r="U93" i="1"/>
  <c r="U8" i="1"/>
  <c r="R60" i="1"/>
  <c r="U263" i="1"/>
  <c r="U365" i="1"/>
  <c r="U75" i="1"/>
  <c r="U337" i="1"/>
  <c r="U409" i="1"/>
  <c r="U356" i="1"/>
  <c r="U266" i="1"/>
  <c r="U128" i="1"/>
  <c r="U151" i="1"/>
  <c r="U863" i="1"/>
  <c r="U813" i="1"/>
  <c r="U869" i="1"/>
  <c r="U771" i="1"/>
  <c r="U754" i="1"/>
  <c r="U945" i="1"/>
  <c r="U473" i="1"/>
  <c r="U293" i="1"/>
  <c r="U958" i="1"/>
  <c r="U336" i="1"/>
  <c r="U969" i="1"/>
  <c r="U399" i="1"/>
  <c r="U125" i="1"/>
  <c r="U12" i="1"/>
  <c r="U950" i="1"/>
  <c r="U759" i="1"/>
  <c r="U803" i="1"/>
  <c r="U756" i="1"/>
  <c r="U942" i="1"/>
  <c r="U606" i="1"/>
  <c r="R78" i="1"/>
  <c r="U672" i="1"/>
  <c r="U154" i="1"/>
  <c r="U957" i="1"/>
  <c r="U594" i="1"/>
  <c r="U296" i="1"/>
  <c r="U437" i="1"/>
  <c r="U516" i="1"/>
  <c r="U648" i="1"/>
  <c r="U746" i="1"/>
  <c r="U736" i="1"/>
  <c r="R25" i="1"/>
  <c r="U25" i="1" s="1"/>
  <c r="R70" i="1"/>
  <c r="U70" i="1" s="1"/>
  <c r="R64" i="1"/>
  <c r="U64" i="1" s="1"/>
  <c r="W183" i="1"/>
  <c r="R183" i="1" s="1"/>
  <c r="U183" i="1" s="1"/>
  <c r="U350" i="1"/>
  <c r="U641" i="1"/>
  <c r="R68" i="1"/>
  <c r="U844" i="1"/>
  <c r="U807" i="1"/>
  <c r="U352" i="1"/>
  <c r="U853" i="1"/>
  <c r="U120" i="1"/>
  <c r="U825" i="1"/>
  <c r="U582" i="1"/>
  <c r="U586" i="1"/>
  <c r="U390" i="1"/>
  <c r="U632" i="1"/>
  <c r="U680" i="1"/>
  <c r="U819" i="1"/>
  <c r="U720" i="1"/>
  <c r="U974" i="1"/>
  <c r="U799" i="1"/>
  <c r="U73" i="1"/>
  <c r="U314" i="1"/>
  <c r="U734" i="1"/>
  <c r="U403" i="1"/>
  <c r="U949" i="1"/>
  <c r="U578" i="1"/>
  <c r="U872" i="1"/>
  <c r="U479" i="1"/>
  <c r="U208" i="1"/>
  <c r="U43" i="1"/>
  <c r="U379" i="1"/>
  <c r="U463" i="1"/>
  <c r="U840" i="1"/>
  <c r="U980" i="1"/>
  <c r="T68" i="1"/>
  <c r="U68" i="1" s="1"/>
  <c r="U699" i="1"/>
  <c r="U353" i="1"/>
  <c r="U511" i="1"/>
  <c r="U140" i="1"/>
  <c r="U315" i="1"/>
  <c r="U292" i="1"/>
  <c r="U59" i="1"/>
  <c r="U451" i="1"/>
  <c r="U436" i="1"/>
  <c r="U241" i="1"/>
  <c r="U58" i="1"/>
  <c r="U643" i="1"/>
  <c r="U733" i="1"/>
  <c r="T78" i="1"/>
  <c r="U246" i="1"/>
  <c r="U712" i="1"/>
  <c r="U358" i="1"/>
  <c r="U440" i="1"/>
  <c r="U812" i="1"/>
  <c r="U316" i="1"/>
  <c r="U580" i="1"/>
  <c r="U291" i="1"/>
  <c r="U952" i="1"/>
  <c r="U116" i="1"/>
  <c r="U968" i="1"/>
  <c r="U866" i="1"/>
  <c r="U345" i="1"/>
  <c r="U209" i="1"/>
  <c r="U466" i="1"/>
  <c r="U801" i="1"/>
  <c r="U790" i="1"/>
  <c r="R72" i="1"/>
  <c r="U168" i="1"/>
  <c r="U592" i="1"/>
  <c r="U692" i="1"/>
  <c r="U558" i="1"/>
  <c r="U923" i="1"/>
  <c r="U666" i="1"/>
  <c r="U659" i="1"/>
  <c r="U461" i="1"/>
  <c r="U584" i="1"/>
  <c r="U457" i="1"/>
  <c r="U597" i="1"/>
  <c r="U412" i="1"/>
  <c r="U988" i="1"/>
  <c r="U537" i="1"/>
  <c r="U415" i="1"/>
  <c r="U302" i="1"/>
  <c r="U687" i="1"/>
  <c r="U792" i="1"/>
  <c r="U430" i="1"/>
  <c r="U111" i="1"/>
  <c r="U913" i="1"/>
  <c r="U843" i="1"/>
  <c r="U598" i="1"/>
  <c r="U660" i="1"/>
  <c r="U698" i="1"/>
  <c r="R42" i="1"/>
  <c r="U552" i="1"/>
  <c r="U762" i="1"/>
  <c r="U629" i="1"/>
  <c r="U456" i="1"/>
  <c r="U893" i="1"/>
  <c r="U130" i="1"/>
  <c r="U682" i="1"/>
  <c r="U990" i="1"/>
  <c r="U862" i="1"/>
  <c r="R46" i="1"/>
  <c r="U100" i="1"/>
  <c r="U889" i="1"/>
  <c r="U359" i="1"/>
  <c r="U927" i="1"/>
  <c r="U994" i="1"/>
  <c r="T61" i="1"/>
  <c r="U818" i="1"/>
  <c r="U218" i="1"/>
  <c r="U874" i="1"/>
  <c r="U509" i="1"/>
  <c r="U145" i="1"/>
  <c r="R66" i="1"/>
  <c r="T51" i="1"/>
  <c r="U604" i="1"/>
  <c r="U827" i="1"/>
  <c r="U946" i="1"/>
  <c r="T72" i="1"/>
  <c r="U539" i="1"/>
  <c r="R95" i="1"/>
  <c r="U504" i="1"/>
  <c r="R82" i="1"/>
  <c r="U175" i="1"/>
  <c r="U691" i="1"/>
  <c r="U932" i="1"/>
  <c r="W595" i="1"/>
  <c r="R595" i="1" s="1"/>
  <c r="Y276" i="1"/>
  <c r="T276" i="1" s="1"/>
  <c r="Y501" i="1"/>
  <c r="T501" i="1" s="1"/>
  <c r="U501" i="1" s="1"/>
  <c r="W380" i="1"/>
  <c r="R380" i="1" s="1"/>
  <c r="U380" i="1" s="1"/>
  <c r="Y280" i="1"/>
  <c r="T280" i="1" s="1"/>
  <c r="Y371" i="1"/>
  <c r="T371" i="1" s="1"/>
  <c r="U371" i="1" s="1"/>
  <c r="Y363" i="1"/>
  <c r="T363" i="1" s="1"/>
  <c r="U363" i="1" s="1"/>
  <c r="W199" i="1"/>
  <c r="R199" i="1" s="1"/>
  <c r="U199" i="1" s="1"/>
  <c r="Y505" i="1"/>
  <c r="T505" i="1" s="1"/>
  <c r="Y394" i="1"/>
  <c r="T394" i="1" s="1"/>
  <c r="U261" i="1"/>
  <c r="U503" i="1"/>
  <c r="R85" i="1"/>
  <c r="R28" i="1"/>
  <c r="U890" i="1"/>
  <c r="Y937" i="1"/>
  <c r="T937" i="1" s="1"/>
  <c r="W235" i="1"/>
  <c r="R235" i="1" s="1"/>
  <c r="Y285" i="1"/>
  <c r="T285" i="1" s="1"/>
  <c r="U285" i="1" s="1"/>
  <c r="W679" i="1"/>
  <c r="R679" i="1" s="1"/>
  <c r="U679" i="1" s="1"/>
  <c r="W800" i="1"/>
  <c r="R800" i="1" s="1"/>
  <c r="Y602" i="1"/>
  <c r="T602" i="1" s="1"/>
  <c r="U602" i="1" s="1"/>
  <c r="Y735" i="1"/>
  <c r="T735" i="1" s="1"/>
  <c r="U735" i="1" s="1"/>
  <c r="U850" i="1"/>
  <c r="T82" i="1"/>
  <c r="U707" i="1"/>
  <c r="U633" i="1"/>
  <c r="U543" i="1"/>
  <c r="U773" i="1"/>
  <c r="U779" i="1"/>
  <c r="U428" i="1"/>
  <c r="U414" i="1"/>
  <c r="U755" i="1"/>
  <c r="U782" i="1"/>
  <c r="U126" i="1"/>
  <c r="U623" i="1"/>
  <c r="U344" i="1"/>
  <c r="U282" i="1"/>
  <c r="U467" i="1"/>
  <c r="U916" i="1"/>
  <c r="U617" i="1"/>
  <c r="U372" i="1"/>
  <c r="U481" i="1"/>
  <c r="U635" i="1"/>
  <c r="U174" i="1"/>
  <c r="U155" i="1"/>
  <c r="U478" i="1"/>
  <c r="U956" i="1"/>
  <c r="U769" i="1"/>
  <c r="U138" i="1"/>
  <c r="U52" i="1"/>
  <c r="U347" i="1"/>
  <c r="U305" i="1"/>
  <c r="U42" i="1"/>
  <c r="U928" i="1"/>
  <c r="U638" i="1"/>
  <c r="U708" i="1"/>
  <c r="U429" i="1"/>
  <c r="U264" i="1"/>
  <c r="U674" i="1"/>
  <c r="U298" i="1"/>
  <c r="U226" i="1"/>
  <c r="U238" i="1"/>
  <c r="U740" i="1"/>
  <c r="U306" i="1"/>
  <c r="U655" i="1"/>
  <c r="U267" i="1"/>
  <c r="U830" i="1"/>
  <c r="U274" i="1"/>
  <c r="U444" i="1"/>
  <c r="U684" i="1"/>
  <c r="U310" i="1"/>
  <c r="U625" i="1"/>
  <c r="U657" i="1"/>
  <c r="U14" i="1"/>
  <c r="U817" i="1"/>
  <c r="U881" i="1"/>
  <c r="U981" i="1"/>
  <c r="U384" i="1"/>
  <c r="U904" i="1"/>
  <c r="U820" i="1"/>
  <c r="U575" i="1"/>
  <c r="U207" i="1"/>
  <c r="U585" i="1"/>
  <c r="U498" i="1"/>
  <c r="U418" i="1"/>
  <c r="T50" i="1"/>
  <c r="W335" i="1"/>
  <c r="R335" i="1" s="1"/>
  <c r="U335" i="1" s="1"/>
  <c r="Y662" i="1"/>
  <c r="T662" i="1" s="1"/>
  <c r="Y526" i="1"/>
  <c r="T526" i="1" s="1"/>
  <c r="U526" i="1" s="1"/>
  <c r="X420" i="1"/>
  <c r="S420" i="1" s="1"/>
  <c r="Y449" i="1"/>
  <c r="T449" i="1" s="1"/>
  <c r="X556" i="1"/>
  <c r="S556" i="1" s="1"/>
  <c r="X967" i="1"/>
  <c r="S967" i="1" s="1"/>
  <c r="Y714" i="1"/>
  <c r="T714" i="1" s="1"/>
  <c r="X488" i="1"/>
  <c r="S488" i="1" s="1"/>
  <c r="X485" i="1"/>
  <c r="S485" i="1" s="1"/>
  <c r="U485" i="1" s="1"/>
  <c r="Y192" i="1"/>
  <c r="T192" i="1" s="1"/>
  <c r="X195" i="1"/>
  <c r="S195" i="1" s="1"/>
  <c r="U195" i="1" s="1"/>
  <c r="X743" i="1"/>
  <c r="S743" i="1" s="1"/>
  <c r="Y114" i="1"/>
  <c r="T114" i="1" s="1"/>
  <c r="U114" i="1" s="1"/>
  <c r="X899" i="1"/>
  <c r="S899" i="1" s="1"/>
  <c r="U899" i="1" s="1"/>
  <c r="Y232" i="1"/>
  <c r="T232" i="1" s="1"/>
  <c r="W533" i="1"/>
  <c r="R533" i="1" s="1"/>
  <c r="U533" i="1" s="1"/>
  <c r="Y721" i="1"/>
  <c r="T721" i="1" s="1"/>
  <c r="X773" i="1"/>
  <c r="S773" i="1" s="1"/>
  <c r="X624" i="1"/>
  <c r="S624" i="1" s="1"/>
  <c r="U624" i="1" s="1"/>
  <c r="Y887" i="1"/>
  <c r="T887" i="1" s="1"/>
  <c r="W351" i="1"/>
  <c r="R351" i="1" s="1"/>
  <c r="U351" i="1" s="1"/>
  <c r="Y386" i="1"/>
  <c r="T386" i="1" s="1"/>
  <c r="W996" i="1"/>
  <c r="R996" i="1" s="1"/>
  <c r="U996" i="1" s="1"/>
  <c r="W681" i="1"/>
  <c r="R681" i="1" s="1"/>
  <c r="X859" i="1"/>
  <c r="S859" i="1" s="1"/>
  <c r="W901" i="1"/>
  <c r="R901" i="1" s="1"/>
  <c r="U901" i="1" s="1"/>
  <c r="W621" i="1"/>
  <c r="R621" i="1" s="1"/>
  <c r="U621" i="1" s="1"/>
  <c r="X523" i="1"/>
  <c r="S523" i="1" s="1"/>
  <c r="U523" i="1" s="1"/>
  <c r="X837" i="1"/>
  <c r="S837" i="1" s="1"/>
  <c r="Y931" i="1"/>
  <c r="T931" i="1" s="1"/>
  <c r="U931" i="1" s="1"/>
  <c r="X753" i="1"/>
  <c r="S753" i="1" s="1"/>
  <c r="U753" i="1" s="1"/>
  <c r="W122" i="1"/>
  <c r="R122" i="1" s="1"/>
  <c r="U122" i="1" s="1"/>
  <c r="Y66" i="1"/>
  <c r="T66" i="1" s="1"/>
  <c r="W382" i="1"/>
  <c r="R382" i="1" s="1"/>
  <c r="U382" i="1" s="1"/>
  <c r="W605" i="1"/>
  <c r="R605" i="1" s="1"/>
  <c r="X717" i="1"/>
  <c r="S717" i="1" s="1"/>
  <c r="U717" i="1" s="1"/>
  <c r="X615" i="1"/>
  <c r="S615" i="1" s="1"/>
  <c r="W491" i="1"/>
  <c r="R491" i="1" s="1"/>
  <c r="W57" i="1"/>
  <c r="R57" i="1" s="1"/>
  <c r="W360" i="1"/>
  <c r="R360" i="1" s="1"/>
  <c r="U360" i="1" s="1"/>
  <c r="X596" i="1"/>
  <c r="S596" i="1" s="1"/>
  <c r="Y105" i="1"/>
  <c r="T105" i="1" s="1"/>
  <c r="X398" i="1"/>
  <c r="S398" i="1" s="1"/>
  <c r="U398" i="1" s="1"/>
  <c r="Y713" i="1"/>
  <c r="T713" i="1" s="1"/>
  <c r="W610" i="1"/>
  <c r="R610" i="1" s="1"/>
  <c r="U610" i="1" s="1"/>
  <c r="X798" i="1"/>
  <c r="S798" i="1" s="1"/>
  <c r="U798" i="1" s="1"/>
  <c r="Y32" i="1"/>
  <c r="T32" i="1" s="1"/>
  <c r="X182" i="1"/>
  <c r="S182" i="1" s="1"/>
  <c r="X248" i="1"/>
  <c r="S248" i="1" s="1"/>
  <c r="U248" i="1" s="1"/>
  <c r="Y55" i="1"/>
  <c r="T55" i="1" s="1"/>
  <c r="W96" i="1"/>
  <c r="R96" i="1" s="1"/>
  <c r="W450" i="1"/>
  <c r="R450" i="1" s="1"/>
  <c r="U450" i="1" s="1"/>
  <c r="W534" i="1"/>
  <c r="R534" i="1" s="1"/>
  <c r="X611" i="1"/>
  <c r="S611" i="1" s="1"/>
  <c r="Y622" i="1"/>
  <c r="T622" i="1" s="1"/>
  <c r="Y220" i="1"/>
  <c r="T220" i="1" s="1"/>
  <c r="Y1001" i="1"/>
  <c r="T1001" i="1" s="1"/>
  <c r="U1001" i="1" s="1"/>
  <c r="X651" i="1"/>
  <c r="S651" i="1" s="1"/>
  <c r="U651" i="1" s="1"/>
  <c r="X491" i="1"/>
  <c r="S491" i="1" s="1"/>
  <c r="X303" i="1"/>
  <c r="S303" i="1" s="1"/>
  <c r="U303" i="1" s="1"/>
  <c r="Y170" i="1"/>
  <c r="T170" i="1" s="1"/>
  <c r="U170" i="1" s="1"/>
  <c r="W514" i="1"/>
  <c r="R514" i="1" s="1"/>
  <c r="U514" i="1" s="1"/>
  <c r="X448" i="1"/>
  <c r="S448" i="1" s="1"/>
  <c r="Y441" i="1"/>
  <c r="T441" i="1" s="1"/>
  <c r="Y16" i="1"/>
  <c r="T16" i="1" s="1"/>
  <c r="W531" i="1"/>
  <c r="R531" i="1" s="1"/>
  <c r="U531" i="1" s="1"/>
  <c r="X92" i="1"/>
  <c r="S92" i="1" s="1"/>
  <c r="U92" i="1" s="1"/>
  <c r="W654" i="1"/>
  <c r="R654" i="1" s="1"/>
  <c r="U654" i="1" s="1"/>
  <c r="Y90" i="1"/>
  <c r="T90" i="1" s="1"/>
  <c r="U90" i="1" s="1"/>
  <c r="X856" i="1"/>
  <c r="S856" i="1" s="1"/>
  <c r="W751" i="1"/>
  <c r="R751" i="1" s="1"/>
  <c r="Y593" i="1"/>
  <c r="T593" i="1" s="1"/>
  <c r="U593" i="1" s="1"/>
  <c r="X317" i="1"/>
  <c r="S317" i="1" s="1"/>
  <c r="Y839" i="1"/>
  <c r="T839" i="1" s="1"/>
  <c r="U839" i="1" s="1"/>
  <c r="W831" i="1"/>
  <c r="R831" i="1" s="1"/>
  <c r="U831" i="1" s="1"/>
  <c r="X564" i="1"/>
  <c r="S564" i="1" s="1"/>
  <c r="U564" i="1" s="1"/>
  <c r="W231" i="1"/>
  <c r="R231" i="1" s="1"/>
  <c r="Y970" i="1"/>
  <c r="T970" i="1" s="1"/>
  <c r="W886" i="1"/>
  <c r="R886" i="1" s="1"/>
  <c r="U886" i="1" s="1"/>
  <c r="W343" i="1"/>
  <c r="R343" i="1" s="1"/>
  <c r="U343" i="1" s="1"/>
  <c r="W649" i="1"/>
  <c r="R649" i="1" s="1"/>
  <c r="X288" i="1"/>
  <c r="S288" i="1" s="1"/>
  <c r="U288" i="1" s="1"/>
  <c r="X419" i="1"/>
  <c r="S419" i="1" s="1"/>
  <c r="W407" i="1"/>
  <c r="R407" i="1" s="1"/>
  <c r="U407" i="1" s="1"/>
  <c r="W576" i="1"/>
  <c r="R576" i="1" s="1"/>
  <c r="X764" i="1"/>
  <c r="S764" i="1" s="1"/>
  <c r="W711" i="1"/>
  <c r="R711" i="1" s="1"/>
  <c r="U711" i="1" s="1"/>
  <c r="W940" i="1"/>
  <c r="R940" i="1" s="1"/>
  <c r="X307" i="1"/>
  <c r="S307" i="1" s="1"/>
  <c r="U307" i="1" s="1"/>
  <c r="X107" i="1"/>
  <c r="S107" i="1" s="1"/>
  <c r="Y134" i="1"/>
  <c r="T134" i="1" s="1"/>
  <c r="Y472" i="1"/>
  <c r="T472" i="1" s="1"/>
  <c r="U472" i="1" s="1"/>
  <c r="Y180" i="1"/>
  <c r="T180" i="1" s="1"/>
  <c r="U180" i="1" s="1"/>
  <c r="W505" i="1"/>
  <c r="R505" i="1" s="1"/>
  <c r="U505" i="1" s="1"/>
  <c r="X117" i="1"/>
  <c r="S117" i="1" s="1"/>
  <c r="U117" i="1" s="1"/>
  <c r="W11" i="1"/>
  <c r="R11" i="1" s="1"/>
  <c r="X778" i="1"/>
  <c r="S778" i="1" s="1"/>
  <c r="W323" i="1"/>
  <c r="R323" i="1" s="1"/>
  <c r="Y65" i="1"/>
  <c r="T65" i="1" s="1"/>
  <c r="U65" i="1" s="1"/>
  <c r="Y260" i="1"/>
  <c r="T260" i="1" s="1"/>
  <c r="U260" i="1" s="1"/>
  <c r="X954" i="1"/>
  <c r="S954" i="1" s="1"/>
  <c r="U954" i="1" s="1"/>
  <c r="Y835" i="1"/>
  <c r="T835" i="1" s="1"/>
  <c r="U835" i="1" s="1"/>
  <c r="Y56" i="1"/>
  <c r="T56" i="1" s="1"/>
  <c r="Y576" i="1"/>
  <c r="T576" i="1" s="1"/>
  <c r="W299" i="1"/>
  <c r="R299" i="1" s="1"/>
  <c r="W277" i="1"/>
  <c r="R277" i="1" s="1"/>
  <c r="U277" i="1" s="1"/>
  <c r="W487" i="1"/>
  <c r="R487" i="1" s="1"/>
  <c r="U487" i="1" s="1"/>
  <c r="X951" i="1"/>
  <c r="S951" i="1" s="1"/>
  <c r="U951" i="1" s="1"/>
  <c r="W563" i="1"/>
  <c r="R563" i="1" s="1"/>
  <c r="W252" i="1"/>
  <c r="R252" i="1" s="1"/>
  <c r="X834" i="1"/>
  <c r="S834" i="1" s="1"/>
  <c r="U834" i="1" s="1"/>
  <c r="X234" i="1"/>
  <c r="S234" i="1" s="1"/>
  <c r="U234" i="1" s="1"/>
  <c r="X824" i="1"/>
  <c r="S824" i="1" s="1"/>
  <c r="W823" i="1"/>
  <c r="R823" i="1" s="1"/>
  <c r="W775" i="1"/>
  <c r="R775" i="1" s="1"/>
  <c r="U775" i="1" s="1"/>
  <c r="W396" i="1"/>
  <c r="R396" i="1" s="1"/>
  <c r="U396" i="1" s="1"/>
  <c r="W631" i="1"/>
  <c r="R631" i="1" s="1"/>
  <c r="X747" i="1"/>
  <c r="S747" i="1" s="1"/>
  <c r="U747" i="1" s="1"/>
  <c r="Y515" i="1"/>
  <c r="T515" i="1" s="1"/>
  <c r="W190" i="1"/>
  <c r="R190" i="1" s="1"/>
  <c r="U190" i="1" s="1"/>
  <c r="W973" i="1"/>
  <c r="R973" i="1" s="1"/>
  <c r="X423" i="1"/>
  <c r="S423" i="1" s="1"/>
  <c r="U423" i="1" s="1"/>
  <c r="X389" i="1"/>
  <c r="S389" i="1" s="1"/>
  <c r="W953" i="1"/>
  <c r="R953" i="1" s="1"/>
  <c r="U953" i="1" s="1"/>
  <c r="W522" i="1"/>
  <c r="R522" i="1" s="1"/>
  <c r="Y217" i="1"/>
  <c r="T217" i="1" s="1"/>
  <c r="U217" i="1" s="1"/>
  <c r="Y512" i="1"/>
  <c r="T512" i="1" s="1"/>
  <c r="U512" i="1" s="1"/>
  <c r="W61" i="1"/>
  <c r="R61" i="1" s="1"/>
  <c r="X690" i="1"/>
  <c r="S690" i="1" s="1"/>
  <c r="U690" i="1" s="1"/>
  <c r="X165" i="1"/>
  <c r="S165" i="1" s="1"/>
  <c r="U165" i="1" s="1"/>
  <c r="Y318" i="1"/>
  <c r="T318" i="1" s="1"/>
  <c r="W525" i="1"/>
  <c r="R525" i="1" s="1"/>
  <c r="Y326" i="1"/>
  <c r="T326" i="1" s="1"/>
  <c r="X671" i="1"/>
  <c r="S671" i="1" s="1"/>
  <c r="X842" i="1"/>
  <c r="S842" i="1" s="1"/>
  <c r="U842" i="1" s="1"/>
  <c r="X634" i="1"/>
  <c r="S634" i="1" s="1"/>
  <c r="U634" i="1" s="1"/>
  <c r="X220" i="1"/>
  <c r="S220" i="1" s="1"/>
  <c r="X965" i="1"/>
  <c r="S965" i="1" s="1"/>
  <c r="U965" i="1" s="1"/>
  <c r="X225" i="1"/>
  <c r="S225" i="1" s="1"/>
  <c r="U225" i="1" s="1"/>
  <c r="X394" i="1"/>
  <c r="S394" i="1" s="1"/>
  <c r="X113" i="1"/>
  <c r="S113" i="1" s="1"/>
  <c r="U113" i="1" s="1"/>
  <c r="X53" i="1"/>
  <c r="S53" i="1" s="1"/>
  <c r="X845" i="1"/>
  <c r="S845" i="1" s="1"/>
  <c r="W528" i="1"/>
  <c r="R528" i="1" s="1"/>
  <c r="U528" i="1" s="1"/>
  <c r="X560" i="1"/>
  <c r="S560" i="1" s="1"/>
  <c r="Y677" i="1"/>
  <c r="T677" i="1" s="1"/>
  <c r="U677" i="1" s="1"/>
  <c r="Y178" i="1"/>
  <c r="T178" i="1" s="1"/>
  <c r="X102" i="1"/>
  <c r="S102" i="1" s="1"/>
  <c r="W280" i="1"/>
  <c r="R280" i="1" s="1"/>
  <c r="Y562" i="1"/>
  <c r="T562" i="1" s="1"/>
  <c r="U562" i="1" s="1"/>
  <c r="Y289" i="1"/>
  <c r="T289" i="1" s="1"/>
  <c r="U289" i="1" s="1"/>
  <c r="X202" i="1"/>
  <c r="S202" i="1" s="1"/>
  <c r="U202" i="1" s="1"/>
  <c r="W408" i="1"/>
  <c r="R408" i="1" s="1"/>
  <c r="U408" i="1" s="1"/>
  <c r="X49" i="1"/>
  <c r="S49" i="1" s="1"/>
  <c r="U49" i="1" s="1"/>
  <c r="X522" i="1"/>
  <c r="S522" i="1" s="1"/>
  <c r="W405" i="1"/>
  <c r="R405" i="1" s="1"/>
  <c r="U405" i="1" s="1"/>
  <c r="Y989" i="1"/>
  <c r="T989" i="1" s="1"/>
  <c r="U989" i="1" s="1"/>
  <c r="W894" i="1"/>
  <c r="R894" i="1" s="1"/>
  <c r="U894" i="1" s="1"/>
  <c r="X132" i="1"/>
  <c r="S132" i="1" s="1"/>
  <c r="U132" i="1" s="1"/>
  <c r="Y465" i="1"/>
  <c r="T465" i="1" s="1"/>
  <c r="Y510" i="1"/>
  <c r="T510" i="1" s="1"/>
  <c r="Y915" i="1"/>
  <c r="T915" i="1" s="1"/>
  <c r="X421" i="1"/>
  <c r="S421" i="1" s="1"/>
  <c r="Y253" i="1"/>
  <c r="T253" i="1" s="1"/>
  <c r="X877" i="1"/>
  <c r="S877" i="1" s="1"/>
  <c r="W32" i="1"/>
  <c r="R32" i="1" s="1"/>
  <c r="Y389" i="1"/>
  <c r="T389" i="1" s="1"/>
  <c r="W789" i="1"/>
  <c r="R789" i="1" s="1"/>
  <c r="W194" i="1"/>
  <c r="R194" i="1" s="1"/>
  <c r="U194" i="1" s="1"/>
  <c r="W160" i="1"/>
  <c r="R160" i="1" s="1"/>
  <c r="X228" i="1"/>
  <c r="S228" i="1" s="1"/>
  <c r="X60" i="1"/>
  <c r="S60" i="1" s="1"/>
  <c r="W464" i="1"/>
  <c r="R464" i="1" s="1"/>
  <c r="U464" i="1" s="1"/>
  <c r="W367" i="1"/>
  <c r="R367" i="1" s="1"/>
  <c r="X689" i="1"/>
  <c r="S689" i="1" s="1"/>
  <c r="U689" i="1" s="1"/>
  <c r="W546" i="1"/>
  <c r="R546" i="1" s="1"/>
  <c r="U546" i="1" s="1"/>
  <c r="Y783" i="1"/>
  <c r="T783" i="1" s="1"/>
  <c r="U783" i="1" s="1"/>
  <c r="Y19" i="1"/>
  <c r="T19" i="1" s="1"/>
  <c r="W738" i="1"/>
  <c r="R738" i="1" s="1"/>
  <c r="U738" i="1" s="1"/>
  <c r="W460" i="1"/>
  <c r="R460" i="1" s="1"/>
  <c r="U460" i="1" s="1"/>
  <c r="Y410" i="1"/>
  <c r="T410" i="1" s="1"/>
  <c r="U410" i="1" s="1"/>
  <c r="X447" i="1"/>
  <c r="S447" i="1" s="1"/>
  <c r="U447" i="1" s="1"/>
  <c r="X477" i="1"/>
  <c r="S477" i="1" s="1"/>
  <c r="U477" i="1" s="1"/>
  <c r="W730" i="1"/>
  <c r="R730" i="1" s="1"/>
  <c r="X169" i="1"/>
  <c r="S169" i="1" s="1"/>
  <c r="U169" i="1" s="1"/>
  <c r="Y272" i="1"/>
  <c r="T272" i="1" s="1"/>
  <c r="U272" i="1" s="1"/>
  <c r="X742" i="1"/>
  <c r="S742" i="1" s="1"/>
  <c r="W419" i="1"/>
  <c r="R419" i="1" s="1"/>
  <c r="Y875" i="1"/>
  <c r="T875" i="1" s="1"/>
  <c r="U875" i="1" s="1"/>
  <c r="W222" i="1"/>
  <c r="R222" i="1" s="1"/>
  <c r="Y751" i="1"/>
  <c r="T751" i="1" s="1"/>
  <c r="Y567" i="1"/>
  <c r="T567" i="1" s="1"/>
  <c r="U567" i="1" s="1"/>
  <c r="W434" i="1"/>
  <c r="R434" i="1" s="1"/>
  <c r="X926" i="1"/>
  <c r="S926" i="1" s="1"/>
  <c r="U926" i="1" s="1"/>
  <c r="X553" i="1"/>
  <c r="S553" i="1" s="1"/>
  <c r="U553" i="1" s="1"/>
  <c r="W646" i="1"/>
  <c r="R646" i="1" s="1"/>
  <c r="Y495" i="1"/>
  <c r="T495" i="1" s="1"/>
  <c r="W99" i="1"/>
  <c r="R99" i="1" s="1"/>
  <c r="X788" i="1"/>
  <c r="S788" i="1" s="1"/>
  <c r="U788" i="1" s="1"/>
  <c r="X85" i="1"/>
  <c r="S85" i="1" s="1"/>
  <c r="X938" i="1"/>
  <c r="S938" i="1" s="1"/>
  <c r="X544" i="1"/>
  <c r="S544" i="1" s="1"/>
  <c r="U544" i="1" s="1"/>
  <c r="W824" i="1"/>
  <c r="R824" i="1" s="1"/>
  <c r="U824" i="1" s="1"/>
  <c r="W370" i="1"/>
  <c r="R370" i="1" s="1"/>
  <c r="U370" i="1" s="1"/>
  <c r="Y74" i="1"/>
  <c r="T74" i="1" s="1"/>
  <c r="U74" i="1" s="1"/>
  <c r="W178" i="1"/>
  <c r="R178" i="1" s="1"/>
  <c r="X482" i="1"/>
  <c r="S482" i="1" s="1"/>
  <c r="U482" i="1" s="1"/>
  <c r="Y237" i="1"/>
  <c r="T237" i="1" s="1"/>
  <c r="W182" i="1"/>
  <c r="R182" i="1" s="1"/>
  <c r="X19" i="1"/>
  <c r="Y110" i="1"/>
  <c r="T110" i="1" s="1"/>
  <c r="W943" i="1"/>
  <c r="R943" i="1" s="1"/>
  <c r="Y778" i="1"/>
  <c r="T778" i="1" s="1"/>
  <c r="X758" i="1"/>
  <c r="S758" i="1" s="1"/>
  <c r="U758" i="1" s="1"/>
  <c r="Y611" i="1"/>
  <c r="T611" i="1" s="1"/>
  <c r="W31" i="1"/>
  <c r="R31" i="1" s="1"/>
  <c r="U31" i="1" s="1"/>
  <c r="W158" i="1"/>
  <c r="R158" i="1" s="1"/>
  <c r="U158" i="1" s="1"/>
  <c r="W877" i="1"/>
  <c r="R877" i="1" s="1"/>
  <c r="W210" i="1"/>
  <c r="R210" i="1" s="1"/>
  <c r="W556" i="1"/>
  <c r="R556" i="1" s="1"/>
  <c r="U556" i="1" s="1"/>
  <c r="Y262" i="1"/>
  <c r="T262" i="1" s="1"/>
  <c r="U262" i="1" s="1"/>
  <c r="W21" i="1"/>
  <c r="W45" i="1"/>
  <c r="Y9" i="1"/>
  <c r="T9" i="1" s="1"/>
  <c r="Y152" i="1"/>
  <c r="T152" i="1" s="1"/>
  <c r="U152" i="1" s="1"/>
  <c r="X235" i="1"/>
  <c r="S235" i="1" s="1"/>
  <c r="Y388" i="1"/>
  <c r="T388" i="1" s="1"/>
  <c r="X124" i="1"/>
  <c r="S124" i="1" s="1"/>
  <c r="Y897" i="1"/>
  <c r="T897" i="1" s="1"/>
  <c r="W442" i="1"/>
  <c r="R442" i="1" s="1"/>
  <c r="Y446" i="1"/>
  <c r="T446" i="1" s="1"/>
  <c r="W867" i="1"/>
  <c r="R867" i="1" s="1"/>
  <c r="X647" i="1"/>
  <c r="S647" i="1" s="1"/>
  <c r="U647" i="1" s="1"/>
  <c r="X163" i="1"/>
  <c r="S163" i="1" s="1"/>
  <c r="U163" i="1" s="1"/>
  <c r="W882" i="1"/>
  <c r="R882" i="1" s="1"/>
  <c r="Y986" i="1"/>
  <c r="T986" i="1" s="1"/>
  <c r="U986" i="1" s="1"/>
  <c r="X914" i="1"/>
  <c r="S914" i="1" s="1"/>
  <c r="U914" i="1" s="1"/>
  <c r="Y603" i="1"/>
  <c r="T603" i="1" s="1"/>
  <c r="U603" i="1" s="1"/>
  <c r="Y519" i="1"/>
  <c r="T519" i="1" s="1"/>
  <c r="U519" i="1" s="1"/>
  <c r="Y554" i="1"/>
  <c r="T554" i="1" s="1"/>
  <c r="Y663" i="1"/>
  <c r="T663" i="1" s="1"/>
  <c r="U663" i="1" s="1"/>
  <c r="Y806" i="1"/>
  <c r="T806" i="1" s="1"/>
  <c r="U806" i="1" s="1"/>
  <c r="Y471" i="1"/>
  <c r="T471" i="1" s="1"/>
  <c r="U471" i="1" s="1"/>
  <c r="Y838" i="1"/>
  <c r="T838" i="1" s="1"/>
  <c r="Y741" i="1"/>
  <c r="T741" i="1" s="1"/>
  <c r="U741" i="1" s="1"/>
  <c r="X704" i="1"/>
  <c r="S704" i="1" s="1"/>
  <c r="U704" i="1" s="1"/>
  <c r="X374" i="1"/>
  <c r="S374" i="1" s="1"/>
  <c r="U374" i="1" s="1"/>
  <c r="X367" i="1"/>
  <c r="S367" i="1" s="1"/>
  <c r="Y724" i="1"/>
  <c r="T724" i="1" s="1"/>
  <c r="W794" i="1"/>
  <c r="R794" i="1" s="1"/>
  <c r="U794" i="1" s="1"/>
  <c r="Y652" i="1"/>
  <c r="T652" i="1" s="1"/>
  <c r="X400" i="1"/>
  <c r="S400" i="1" s="1"/>
  <c r="U400" i="1" s="1"/>
  <c r="X20" i="1"/>
  <c r="S20" i="1" s="1"/>
  <c r="U20" i="1" s="1"/>
  <c r="Y275" i="1"/>
  <c r="T275" i="1" s="1"/>
  <c r="U275" i="1" s="1"/>
  <c r="W458" i="1"/>
  <c r="R458" i="1" s="1"/>
  <c r="U458" i="1" s="1"/>
  <c r="W239" i="1"/>
  <c r="R239" i="1" s="1"/>
  <c r="W388" i="1"/>
  <c r="R388" i="1" s="1"/>
  <c r="W983" i="1"/>
  <c r="R983" i="1" s="1"/>
  <c r="U983" i="1" s="1"/>
  <c r="W978" i="1"/>
  <c r="R978" i="1" s="1"/>
  <c r="X627" i="1"/>
  <c r="S627" i="1" s="1"/>
  <c r="U627" i="1" s="1"/>
  <c r="X201" i="1"/>
  <c r="S201" i="1" s="1"/>
  <c r="U201" i="1" s="1"/>
  <c r="W488" i="1"/>
  <c r="R488" i="1" s="1"/>
  <c r="W185" i="1"/>
  <c r="R185" i="1" s="1"/>
  <c r="U185" i="1" s="1"/>
  <c r="Y216" i="1"/>
  <c r="T216" i="1" s="1"/>
  <c r="Y671" i="1"/>
  <c r="T671" i="1" s="1"/>
  <c r="X851" i="1"/>
  <c r="S851" i="1" s="1"/>
  <c r="Y800" i="1"/>
  <c r="T800" i="1" s="1"/>
  <c r="U800" i="1" s="1"/>
  <c r="W918" i="1"/>
  <c r="R918" i="1" s="1"/>
  <c r="U918" i="1" s="1"/>
  <c r="Y728" i="1"/>
  <c r="T728" i="1" s="1"/>
  <c r="U728" i="1" s="1"/>
  <c r="W465" i="1"/>
  <c r="R465" i="1" s="1"/>
  <c r="U465" i="1" s="1"/>
  <c r="X109" i="1"/>
  <c r="S109" i="1" s="1"/>
  <c r="Y191" i="1"/>
  <c r="T191" i="1" s="1"/>
  <c r="U191" i="1" s="1"/>
  <c r="W912" i="1"/>
  <c r="R912" i="1" s="1"/>
  <c r="U912" i="1" s="1"/>
  <c r="X536" i="1"/>
  <c r="S536" i="1" s="1"/>
  <c r="Y589" i="1"/>
  <c r="T589" i="1" s="1"/>
  <c r="U589" i="1" s="1"/>
  <c r="W935" i="1"/>
  <c r="R935" i="1" s="1"/>
  <c r="U935" i="1" s="1"/>
  <c r="Y551" i="1"/>
  <c r="T551" i="1" s="1"/>
  <c r="U551" i="1" s="1"/>
  <c r="W570" i="1"/>
  <c r="R570" i="1" s="1"/>
  <c r="U570" i="1" s="1"/>
  <c r="X613" i="1"/>
  <c r="S613" i="1" s="1"/>
  <c r="U613" i="1" s="1"/>
  <c r="W705" i="1"/>
  <c r="R705" i="1" s="1"/>
  <c r="U705" i="1" s="1"/>
  <c r="Y265" i="1"/>
  <c r="T265" i="1" s="1"/>
  <c r="U265" i="1" s="1"/>
  <c r="Y877" i="1"/>
  <c r="T877" i="1" s="1"/>
  <c r="X331" i="1"/>
  <c r="S331" i="1" s="1"/>
  <c r="U331" i="1" s="1"/>
  <c r="W900" i="1"/>
  <c r="R900" i="1" s="1"/>
  <c r="U900" i="1" s="1"/>
  <c r="X361" i="1"/>
  <c r="S361" i="1" s="1"/>
  <c r="U361" i="1" s="1"/>
  <c r="Y373" i="1"/>
  <c r="T373" i="1" s="1"/>
  <c r="U373" i="1" s="1"/>
  <c r="X590" i="1"/>
  <c r="S590" i="1" s="1"/>
  <c r="U590" i="1" s="1"/>
  <c r="X385" i="1"/>
  <c r="S385" i="1" s="1"/>
  <c r="U385" i="1" s="1"/>
  <c r="X868" i="1"/>
  <c r="S868" i="1" s="1"/>
  <c r="U868" i="1" s="1"/>
  <c r="W431" i="1"/>
  <c r="R431" i="1" s="1"/>
  <c r="U431" i="1" s="1"/>
  <c r="Y439" i="1"/>
  <c r="T439" i="1" s="1"/>
  <c r="U439" i="1" s="1"/>
  <c r="X339" i="1"/>
  <c r="S339" i="1" s="1"/>
  <c r="U339" i="1" s="1"/>
  <c r="W354" i="1"/>
  <c r="R354" i="1" s="1"/>
  <c r="U354" i="1" s="1"/>
  <c r="Y455" i="1"/>
  <c r="T455" i="1" s="1"/>
  <c r="U455" i="1" s="1"/>
  <c r="Y29" i="1"/>
  <c r="T29" i="1" s="1"/>
  <c r="Y938" i="1"/>
  <c r="T938" i="1" s="1"/>
  <c r="X581" i="1"/>
  <c r="S581" i="1" s="1"/>
  <c r="Y833" i="1"/>
  <c r="T833" i="1" s="1"/>
  <c r="U833" i="1" s="1"/>
  <c r="Y278" i="1"/>
  <c r="T278" i="1" s="1"/>
  <c r="U278" i="1" s="1"/>
  <c r="X387" i="1"/>
  <c r="S387" i="1" s="1"/>
  <c r="X816" i="1"/>
  <c r="S816" i="1" s="1"/>
  <c r="U816" i="1" s="1"/>
  <c r="W887" i="1"/>
  <c r="R887" i="1" s="1"/>
  <c r="U887" i="1" s="1"/>
  <c r="Y129" i="1"/>
  <c r="T129" i="1" s="1"/>
  <c r="U129" i="1" s="1"/>
  <c r="W56" i="1"/>
  <c r="W166" i="1"/>
  <c r="R166" i="1" s="1"/>
  <c r="W452" i="1"/>
  <c r="R452" i="1" s="1"/>
  <c r="U452" i="1" s="1"/>
  <c r="W131" i="1"/>
  <c r="R131" i="1" s="1"/>
  <c r="U131" i="1" s="1"/>
  <c r="Y157" i="1"/>
  <c r="T157" i="1" s="1"/>
  <c r="U157" i="1" s="1"/>
  <c r="X574" i="1"/>
  <c r="S574" i="1" s="1"/>
  <c r="Y124" i="1"/>
  <c r="T124" i="1" s="1"/>
  <c r="W667" i="1"/>
  <c r="R667" i="1" s="1"/>
  <c r="U667" i="1" s="1"/>
  <c r="Y522" i="1"/>
  <c r="T522" i="1" s="1"/>
  <c r="X838" i="1"/>
  <c r="S838" i="1" s="1"/>
  <c r="W229" i="1"/>
  <c r="R229" i="1" s="1"/>
  <c r="Y536" i="1"/>
  <c r="T536" i="1" s="1"/>
  <c r="X66" i="1"/>
  <c r="S66" i="1" s="1"/>
  <c r="W696" i="1"/>
  <c r="R696" i="1" s="1"/>
  <c r="U696" i="1" s="1"/>
  <c r="W247" i="1"/>
  <c r="R247" i="1" s="1"/>
  <c r="U247" i="1" s="1"/>
  <c r="X917" i="1"/>
  <c r="S917" i="1" s="1"/>
  <c r="Y534" i="1"/>
  <c r="T534" i="1" s="1"/>
  <c r="X688" i="1"/>
  <c r="S688" i="1" s="1"/>
  <c r="U688" i="1" s="1"/>
  <c r="X649" i="1"/>
  <c r="S649" i="1" s="1"/>
  <c r="Y222" i="1"/>
  <c r="T222" i="1" s="1"/>
  <c r="Y815" i="1"/>
  <c r="T815" i="1" s="1"/>
  <c r="U815" i="1" s="1"/>
  <c r="X484" i="1"/>
  <c r="S484" i="1" s="1"/>
  <c r="X15" i="1"/>
  <c r="S15" i="1" s="1"/>
  <c r="U15" i="1" s="1"/>
  <c r="W626" i="1"/>
  <c r="R626" i="1" s="1"/>
  <c r="X193" i="1"/>
  <c r="S193" i="1" s="1"/>
  <c r="U193" i="1" s="1"/>
  <c r="Y189" i="1"/>
  <c r="T189" i="1" s="1"/>
  <c r="U189" i="1" s="1"/>
  <c r="W36" i="1"/>
  <c r="R36" i="1" s="1"/>
  <c r="X814" i="1"/>
  <c r="S814" i="1" s="1"/>
  <c r="X681" i="1"/>
  <c r="S681" i="1" s="1"/>
  <c r="W763" i="1"/>
  <c r="R763" i="1" s="1"/>
  <c r="X279" i="1"/>
  <c r="S279" i="1" s="1"/>
  <c r="U279" i="1" s="1"/>
  <c r="W276" i="1"/>
  <c r="R276" i="1" s="1"/>
  <c r="Y355" i="1"/>
  <c r="T355" i="1" s="1"/>
  <c r="Y206" i="1"/>
  <c r="T206" i="1" s="1"/>
  <c r="Y829" i="1"/>
  <c r="T829" i="1" s="1"/>
  <c r="X697" i="1"/>
  <c r="S697" i="1" s="1"/>
  <c r="U697" i="1" s="1"/>
  <c r="W110" i="1"/>
  <c r="R110" i="1" s="1"/>
  <c r="W216" i="1"/>
  <c r="R216" i="1" s="1"/>
  <c r="W757" i="1"/>
  <c r="R757" i="1" s="1"/>
  <c r="U757" i="1" s="1"/>
  <c r="X104" i="1"/>
  <c r="S104" i="1" s="1"/>
  <c r="U104" i="1" s="1"/>
  <c r="W297" i="1"/>
  <c r="R297" i="1" s="1"/>
  <c r="Y229" i="1"/>
  <c r="T229" i="1" s="1"/>
  <c r="W669" i="1"/>
  <c r="R669" i="1" s="1"/>
  <c r="U669" i="1" s="1"/>
  <c r="X888" i="1"/>
  <c r="S888" i="1" s="1"/>
  <c r="X286" i="1"/>
  <c r="S286" i="1" s="1"/>
  <c r="Y484" i="1"/>
  <c r="T484" i="1" s="1"/>
  <c r="W164" i="1"/>
  <c r="R164" i="1" s="1"/>
  <c r="U164" i="1" s="1"/>
  <c r="Y256" i="1"/>
  <c r="T256" i="1" s="1"/>
  <c r="W917" i="1"/>
  <c r="R917" i="1" s="1"/>
  <c r="X139" i="1"/>
  <c r="S139" i="1" s="1"/>
  <c r="X490" i="1"/>
  <c r="S490" i="1" s="1"/>
  <c r="U490" i="1" s="1"/>
  <c r="Y703" i="1"/>
  <c r="T703" i="1" s="1"/>
  <c r="X642" i="1"/>
  <c r="S642" i="1" s="1"/>
  <c r="X313" i="1"/>
  <c r="S313" i="1" s="1"/>
  <c r="Y416" i="1"/>
  <c r="T416" i="1" s="1"/>
  <c r="U416" i="1" s="1"/>
  <c r="W612" i="1"/>
  <c r="R612" i="1" s="1"/>
  <c r="X750" i="1"/>
  <c r="S750" i="1" s="1"/>
  <c r="X84" i="1"/>
  <c r="X341" i="1"/>
  <c r="S341" i="1" s="1"/>
  <c r="U341" i="1" s="1"/>
  <c r="W723" i="1"/>
  <c r="R723" i="1" s="1"/>
  <c r="U723" i="1" s="1"/>
  <c r="Y802" i="1"/>
  <c r="T802" i="1" s="1"/>
  <c r="W38" i="1"/>
  <c r="R38" i="1" s="1"/>
  <c r="Y21" i="1"/>
  <c r="T21" i="1" s="1"/>
  <c r="Y159" i="1"/>
  <c r="T159" i="1" s="1"/>
  <c r="W480" i="1"/>
  <c r="R480" i="1" s="1"/>
  <c r="U480" i="1" s="1"/>
  <c r="W849" i="1"/>
  <c r="R849" i="1" s="1"/>
  <c r="U849" i="1" s="1"/>
  <c r="X253" i="1"/>
  <c r="S253" i="1" s="1"/>
  <c r="W793" i="1"/>
  <c r="R793" i="1" s="1"/>
  <c r="X618" i="1"/>
  <c r="S618" i="1" s="1"/>
  <c r="Y791" i="1"/>
  <c r="T791" i="1" s="1"/>
  <c r="U791" i="1" s="1"/>
  <c r="Y36" i="1"/>
  <c r="T36" i="1" s="1"/>
  <c r="W441" i="1"/>
  <c r="R441" i="1" s="1"/>
  <c r="U441" i="1" s="1"/>
  <c r="W237" i="1"/>
  <c r="R237" i="1" s="1"/>
  <c r="U237" i="1" s="1"/>
  <c r="W640" i="1"/>
  <c r="R640" i="1" s="1"/>
  <c r="U640" i="1" s="1"/>
  <c r="Y599" i="1"/>
  <c r="T599" i="1" s="1"/>
  <c r="W510" i="1"/>
  <c r="R510" i="1" s="1"/>
  <c r="U510" i="1" s="1"/>
  <c r="Y559" i="1"/>
  <c r="T559" i="1" s="1"/>
  <c r="U559" i="1" s="1"/>
  <c r="Y309" i="1"/>
  <c r="T309" i="1" s="1"/>
  <c r="U309" i="1" s="1"/>
  <c r="X710" i="1"/>
  <c r="S710" i="1" s="1"/>
  <c r="U710" i="1" s="1"/>
  <c r="W232" i="1"/>
  <c r="R232" i="1" s="1"/>
  <c r="U232" i="1" s="1"/>
  <c r="Y560" i="1"/>
  <c r="T560" i="1" s="1"/>
  <c r="X630" i="1"/>
  <c r="S630" i="1" s="1"/>
  <c r="U630" i="1" s="1"/>
  <c r="W254" i="1"/>
  <c r="R254" i="1" s="1"/>
  <c r="U254" i="1" s="1"/>
  <c r="X326" i="1"/>
  <c r="S326" i="1" s="1"/>
  <c r="Y683" i="1"/>
  <c r="T683" i="1" s="1"/>
  <c r="U683" i="1" s="1"/>
  <c r="W448" i="1"/>
  <c r="R448" i="1" s="1"/>
  <c r="W845" i="1"/>
  <c r="R845" i="1" s="1"/>
  <c r="Y563" i="1"/>
  <c r="T563" i="1" s="1"/>
  <c r="X943" i="1"/>
  <c r="S943" i="1" s="1"/>
  <c r="W907" i="1"/>
  <c r="R907" i="1" s="1"/>
  <c r="U907" i="1" s="1"/>
  <c r="W141" i="1"/>
  <c r="R141" i="1" s="1"/>
  <c r="U141" i="1" s="1"/>
  <c r="Y148" i="1"/>
  <c r="T148" i="1" s="1"/>
  <c r="U148" i="1" s="1"/>
  <c r="X395" i="1"/>
  <c r="S395" i="1" s="1"/>
  <c r="U395" i="1" s="1"/>
  <c r="Y743" i="1"/>
  <c r="T743" i="1" s="1"/>
  <c r="X5" i="1"/>
  <c r="S5" i="1" s="1"/>
  <c r="W715" i="1"/>
  <c r="R715" i="1" s="1"/>
  <c r="U715" i="1" s="1"/>
  <c r="X338" i="1"/>
  <c r="S338" i="1" s="1"/>
  <c r="W895" i="1"/>
  <c r="R895" i="1" s="1"/>
  <c r="U895" i="1" s="1"/>
  <c r="Y547" i="1"/>
  <c r="T547" i="1" s="1"/>
  <c r="U547" i="1" s="1"/>
  <c r="Y919" i="1"/>
  <c r="T919" i="1" s="1"/>
  <c r="U919" i="1" s="1"/>
  <c r="W228" i="1"/>
  <c r="R228" i="1" s="1"/>
  <c r="Y96" i="1"/>
  <c r="T96" i="1" s="1"/>
  <c r="X55" i="1"/>
  <c r="S55" i="1" s="1"/>
  <c r="X972" i="1"/>
  <c r="S972" i="1" s="1"/>
  <c r="W71" i="1"/>
  <c r="R71" i="1" s="1"/>
  <c r="U71" i="1" s="1"/>
  <c r="Y499" i="1"/>
  <c r="T499" i="1" s="1"/>
  <c r="Y525" i="1"/>
  <c r="T525" i="1" s="1"/>
  <c r="Y605" i="1"/>
  <c r="T605" i="1" s="1"/>
  <c r="X10" i="1"/>
  <c r="S10" i="1" s="1"/>
  <c r="W784" i="1"/>
  <c r="R784" i="1" s="1"/>
  <c r="U784" i="1" s="1"/>
  <c r="W966" i="1"/>
  <c r="R966" i="1" s="1"/>
  <c r="U966" i="1" s="1"/>
  <c r="Y722" i="1"/>
  <c r="T722" i="1" s="1"/>
  <c r="Y172" i="1"/>
  <c r="T172" i="1" s="1"/>
  <c r="U172" i="1" s="1"/>
  <c r="Y701" i="1"/>
  <c r="T701" i="1" s="1"/>
  <c r="U701" i="1" s="1"/>
  <c r="W500" i="1"/>
  <c r="R500" i="1" s="1"/>
  <c r="U500" i="1" s="1"/>
  <c r="W661" i="1"/>
  <c r="R661" i="1" s="1"/>
  <c r="U661" i="1" s="1"/>
  <c r="W134" i="1"/>
  <c r="R134" i="1" s="1"/>
  <c r="W281" i="1"/>
  <c r="R281" i="1" s="1"/>
  <c r="U281" i="1" s="1"/>
  <c r="Y987" i="1"/>
  <c r="T987" i="1" s="1"/>
  <c r="U987" i="1" s="1"/>
  <c r="Y342" i="1"/>
  <c r="T342" i="1" s="1"/>
  <c r="U342" i="1" s="1"/>
  <c r="X203" i="1"/>
  <c r="S203" i="1" s="1"/>
  <c r="U203" i="1" s="1"/>
  <c r="Y985" i="1"/>
  <c r="T985" i="1" s="1"/>
  <c r="U985" i="1" s="1"/>
  <c r="W105" i="1"/>
  <c r="R105" i="1" s="1"/>
  <c r="U105" i="1" s="1"/>
  <c r="W722" i="1"/>
  <c r="R722" i="1" s="1"/>
  <c r="U722" i="1" s="1"/>
  <c r="X137" i="1"/>
  <c r="S137" i="1" s="1"/>
  <c r="U137" i="1" s="1"/>
  <c r="W865" i="1"/>
  <c r="R865" i="1" s="1"/>
  <c r="X283" i="1"/>
  <c r="S283" i="1" s="1"/>
  <c r="U283" i="1" s="1"/>
  <c r="W50" i="1"/>
  <c r="R50" i="1" s="1"/>
  <c r="W891" i="1"/>
  <c r="R891" i="1" s="1"/>
  <c r="U891" i="1" s="1"/>
  <c r="W445" i="1"/>
  <c r="R445" i="1" s="1"/>
  <c r="U445" i="1" s="1"/>
  <c r="Y731" i="1"/>
  <c r="T731" i="1" s="1"/>
  <c r="W568" i="1"/>
  <c r="R568" i="1" s="1"/>
  <c r="U568" i="1" s="1"/>
  <c r="Y99" i="1"/>
  <c r="T99" i="1" s="1"/>
  <c r="Y179" i="1"/>
  <c r="T179" i="1" s="1"/>
  <c r="U179" i="1" s="1"/>
  <c r="X13" i="1"/>
  <c r="S13" i="1" s="1"/>
  <c r="W177" i="1"/>
  <c r="R177" i="1" s="1"/>
  <c r="U177" i="1" s="1"/>
  <c r="W84" i="1"/>
  <c r="R84" i="1" s="1"/>
  <c r="Y300" i="1"/>
  <c r="T300" i="1" s="1"/>
  <c r="U300" i="1" s="1"/>
  <c r="X777" i="1"/>
  <c r="S777" i="1" s="1"/>
  <c r="U777" i="1" s="1"/>
  <c r="W256" i="1"/>
  <c r="R256" i="1" s="1"/>
  <c r="W462" i="1"/>
  <c r="R462" i="1" s="1"/>
  <c r="Y772" i="1"/>
  <c r="T772" i="1" s="1"/>
  <c r="Y139" i="1"/>
  <c r="T139" i="1" s="1"/>
  <c r="W5" i="1"/>
  <c r="W719" i="1"/>
  <c r="R719" i="1" s="1"/>
  <c r="U719" i="1" s="1"/>
  <c r="W930" i="1"/>
  <c r="R930" i="1" s="1"/>
  <c r="U930" i="1" s="1"/>
  <c r="W650" i="1"/>
  <c r="R650" i="1" s="1"/>
  <c r="U650" i="1" s="1"/>
  <c r="X276" i="1"/>
  <c r="S276" i="1" s="1"/>
  <c r="W107" i="1"/>
  <c r="R107" i="1" s="1"/>
  <c r="Y600" i="1"/>
  <c r="T600" i="1" s="1"/>
  <c r="U600" i="1" s="1"/>
  <c r="X239" i="1"/>
  <c r="S239" i="1" s="1"/>
  <c r="X150" i="1"/>
  <c r="S150" i="1" s="1"/>
  <c r="X858" i="1"/>
  <c r="S858" i="1" s="1"/>
  <c r="X325" i="1"/>
  <c r="S325" i="1" s="1"/>
  <c r="U325" i="1" s="1"/>
  <c r="W233" i="1"/>
  <c r="R233" i="1" s="1"/>
  <c r="U233" i="1" s="1"/>
  <c r="X802" i="1"/>
  <c r="S802" i="1" s="1"/>
  <c r="X255" i="1"/>
  <c r="S255" i="1" s="1"/>
  <c r="U255" i="1" s="1"/>
  <c r="X312" i="1"/>
  <c r="S312" i="1" s="1"/>
  <c r="U312" i="1" s="1"/>
  <c r="Y270" i="1"/>
  <c r="T270" i="1" s="1"/>
  <c r="U270" i="1" s="1"/>
  <c r="W814" i="1"/>
  <c r="R814" i="1" s="1"/>
  <c r="U814" i="1" s="1"/>
  <c r="Y18" i="1"/>
  <c r="T18" i="1" s="1"/>
  <c r="X549" i="1"/>
  <c r="S549" i="1" s="1"/>
  <c r="U549" i="1" s="1"/>
  <c r="W848" i="1"/>
  <c r="R848" i="1" s="1"/>
  <c r="U848" i="1" s="1"/>
  <c r="Y609" i="1"/>
  <c r="T609" i="1" s="1"/>
  <c r="W992" i="1"/>
  <c r="R992" i="1" s="1"/>
  <c r="U992" i="1" s="1"/>
  <c r="X970" i="1"/>
  <c r="S970" i="1" s="1"/>
  <c r="U970" i="1" s="1"/>
  <c r="X287" i="1"/>
  <c r="S287" i="1" s="1"/>
  <c r="X789" i="1"/>
  <c r="S789" i="1" s="1"/>
  <c r="Y156" i="1"/>
  <c r="T156" i="1" s="1"/>
  <c r="U156" i="1" s="1"/>
  <c r="Y109" i="1"/>
  <c r="T109" i="1" s="1"/>
  <c r="X911" i="1"/>
  <c r="S911" i="1" s="1"/>
  <c r="X159" i="1"/>
  <c r="S159" i="1" s="1"/>
  <c r="U159" i="1" s="1"/>
  <c r="Y836" i="1"/>
  <c r="T836" i="1" s="1"/>
  <c r="U836" i="1" s="1"/>
  <c r="X318" i="1"/>
  <c r="S318" i="1" s="1"/>
  <c r="W652" i="1"/>
  <c r="R652" i="1" s="1"/>
  <c r="Y286" i="1"/>
  <c r="T286" i="1" s="1"/>
  <c r="X78" i="1"/>
  <c r="S78" i="1" s="1"/>
  <c r="U78" i="1" s="1"/>
  <c r="X998" i="1"/>
  <c r="S998" i="1" s="1"/>
  <c r="Y214" i="1"/>
  <c r="T214" i="1" s="1"/>
  <c r="U214" i="1" s="1"/>
  <c r="Y242" i="1"/>
  <c r="T242" i="1" s="1"/>
  <c r="U242" i="1" s="1"/>
  <c r="Y299" i="1"/>
  <c r="T299" i="1" s="1"/>
  <c r="X614" i="1"/>
  <c r="S614" i="1" s="1"/>
  <c r="U614" i="1" s="1"/>
  <c r="X745" i="1"/>
  <c r="S745" i="1" s="1"/>
  <c r="W77" i="1"/>
  <c r="R77" i="1" s="1"/>
  <c r="Y308" i="1"/>
  <c r="T308" i="1" s="1"/>
  <c r="U308" i="1" s="1"/>
  <c r="X513" i="1"/>
  <c r="S513" i="1" s="1"/>
  <c r="U513" i="1" s="1"/>
  <c r="W321" i="1"/>
  <c r="R321" i="1" s="1"/>
  <c r="X664" i="1"/>
  <c r="S664" i="1" s="1"/>
  <c r="U664" i="1" s="1"/>
  <c r="W554" i="1"/>
  <c r="R554" i="1" s="1"/>
  <c r="U554" i="1" s="1"/>
  <c r="Y864" i="1"/>
  <c r="T864" i="1" s="1"/>
  <c r="U864" i="1" s="1"/>
  <c r="W80" i="1"/>
  <c r="X976" i="1"/>
  <c r="S976" i="1" s="1"/>
  <c r="U976" i="1" s="1"/>
  <c r="W196" i="1"/>
  <c r="R196" i="1" s="1"/>
  <c r="U196" i="1" s="1"/>
  <c r="X424" i="1"/>
  <c r="S424" i="1" s="1"/>
  <c r="U424" i="1" s="1"/>
  <c r="Y166" i="1"/>
  <c r="T166" i="1" s="1"/>
  <c r="W724" i="1"/>
  <c r="R724" i="1" s="1"/>
  <c r="Y377" i="1"/>
  <c r="T377" i="1" s="1"/>
  <c r="W127" i="1"/>
  <c r="R127" i="1" s="1"/>
  <c r="U127" i="1" s="1"/>
  <c r="X713" i="1"/>
  <c r="S713" i="1" s="1"/>
  <c r="U713" i="1" s="1"/>
  <c r="Y911" i="1"/>
  <c r="T911" i="1" s="1"/>
  <c r="X896" i="1"/>
  <c r="S896" i="1" s="1"/>
  <c r="U896" i="1" s="1"/>
  <c r="X495" i="1"/>
  <c r="S495" i="1" s="1"/>
  <c r="U495" i="1" s="1"/>
  <c r="W121" i="1"/>
  <c r="R121" i="1" s="1"/>
  <c r="U121" i="1" s="1"/>
  <c r="W492" i="1"/>
  <c r="R492" i="1" s="1"/>
  <c r="U492" i="1" s="1"/>
  <c r="Y273" i="1"/>
  <c r="T273" i="1" s="1"/>
  <c r="U273" i="1" s="1"/>
  <c r="X880" i="1"/>
  <c r="S880" i="1" s="1"/>
  <c r="U880" i="1" s="1"/>
  <c r="W24" i="1"/>
  <c r="X795" i="1"/>
  <c r="S795" i="1" s="1"/>
  <c r="U795" i="1" s="1"/>
  <c r="X910" i="1"/>
  <c r="S910" i="1" s="1"/>
  <c r="U910" i="1" s="1"/>
  <c r="X297" i="1"/>
  <c r="S297" i="1" s="1"/>
  <c r="X714" i="1"/>
  <c r="S714" i="1" s="1"/>
  <c r="X176" i="1"/>
  <c r="S176" i="1" s="1"/>
  <c r="U176" i="1" s="1"/>
  <c r="X252" i="1"/>
  <c r="S252" i="1" s="1"/>
  <c r="W34" i="1"/>
  <c r="R34" i="1" s="1"/>
  <c r="U34" i="1" s="1"/>
  <c r="W453" i="1"/>
  <c r="R453" i="1" s="1"/>
  <c r="U453" i="1" s="1"/>
  <c r="Y631" i="1"/>
  <c r="T631" i="1" s="1"/>
  <c r="Y28" i="1"/>
  <c r="T28" i="1" s="1"/>
  <c r="U28" i="1" s="1"/>
  <c r="X438" i="1"/>
  <c r="S438" i="1" s="1"/>
  <c r="U438" i="1" s="1"/>
  <c r="W662" i="1"/>
  <c r="R662" i="1" s="1"/>
  <c r="W187" i="1"/>
  <c r="R187" i="1" s="1"/>
  <c r="U187" i="1" s="1"/>
  <c r="Y147" i="1"/>
  <c r="T147" i="1" s="1"/>
  <c r="U147" i="1" s="1"/>
  <c r="W426" i="1"/>
  <c r="R426" i="1" s="1"/>
  <c r="W432" i="1"/>
  <c r="R432" i="1" s="1"/>
  <c r="U432" i="1" s="1"/>
  <c r="X555" i="1"/>
  <c r="S555" i="1" s="1"/>
  <c r="U555" i="1" s="1"/>
  <c r="X878" i="1"/>
  <c r="S878" i="1" s="1"/>
  <c r="U878" i="1" s="1"/>
  <c r="Y789" i="1"/>
  <c r="T789" i="1" s="1"/>
  <c r="Y596" i="1"/>
  <c r="T596" i="1" s="1"/>
  <c r="Y565" i="1"/>
  <c r="T565" i="1" s="1"/>
  <c r="U565" i="1" s="1"/>
  <c r="W993" i="1"/>
  <c r="R993" i="1" s="1"/>
  <c r="U993" i="1" s="1"/>
  <c r="W144" i="1"/>
  <c r="R144" i="1" s="1"/>
  <c r="U144" i="1" s="1"/>
  <c r="W35" i="1"/>
  <c r="W731" i="1"/>
  <c r="R731" i="1" s="1"/>
  <c r="U731" i="1" s="1"/>
  <c r="W644" i="1"/>
  <c r="R644" i="1" s="1"/>
  <c r="Y785" i="1"/>
  <c r="T785" i="1" s="1"/>
  <c r="U785" i="1" s="1"/>
  <c r="Y63" i="1"/>
  <c r="T63" i="1" s="1"/>
  <c r="W197" i="1"/>
  <c r="R197" i="1" s="1"/>
  <c r="U197" i="1" s="1"/>
  <c r="Y204" i="1"/>
  <c r="T204" i="1" s="1"/>
  <c r="U204" i="1" s="1"/>
  <c r="Y944" i="1"/>
  <c r="T944" i="1" s="1"/>
  <c r="U944" i="1" s="1"/>
  <c r="W622" i="1"/>
  <c r="R622" i="1" s="1"/>
  <c r="X515" i="1"/>
  <c r="S515" i="1" s="1"/>
  <c r="X673" i="1"/>
  <c r="S673" i="1" s="1"/>
  <c r="Y995" i="1"/>
  <c r="T995" i="1" s="1"/>
  <c r="W750" i="1"/>
  <c r="R750" i="1" s="1"/>
  <c r="X725" i="1"/>
  <c r="S725" i="1" s="1"/>
  <c r="U725" i="1" s="1"/>
  <c r="X250" i="1"/>
  <c r="S250" i="1" s="1"/>
  <c r="U250" i="1" s="1"/>
  <c r="W51" i="1"/>
  <c r="R51" i="1" s="1"/>
  <c r="X329" i="1"/>
  <c r="S329" i="1" s="1"/>
  <c r="U329" i="1" s="1"/>
  <c r="Y811" i="1"/>
  <c r="T811" i="1" s="1"/>
  <c r="U811" i="1" s="1"/>
  <c r="Y595" i="1"/>
  <c r="T595" i="1" s="1"/>
  <c r="Y135" i="1"/>
  <c r="T135" i="1" s="1"/>
  <c r="X854" i="1"/>
  <c r="S854" i="1" s="1"/>
  <c r="U854" i="1" s="1"/>
  <c r="X22" i="1"/>
  <c r="S22" i="1" s="1"/>
  <c r="U22" i="1" s="1"/>
  <c r="Y793" i="1"/>
  <c r="T793" i="1" s="1"/>
  <c r="X483" i="1"/>
  <c r="S483" i="1" s="1"/>
  <c r="U483" i="1" s="1"/>
  <c r="Y24" i="1"/>
  <c r="T24" i="1" s="1"/>
  <c r="X11" i="1"/>
  <c r="S11" i="1" s="1"/>
  <c r="W506" i="1"/>
  <c r="R506" i="1" s="1"/>
  <c r="U506" i="1" s="1"/>
  <c r="Y462" i="1"/>
  <c r="T462" i="1" s="1"/>
  <c r="X103" i="1"/>
  <c r="S103" i="1" s="1"/>
  <c r="U103" i="1" s="1"/>
  <c r="X468" i="1"/>
  <c r="S468" i="1" s="1"/>
  <c r="U468" i="1" s="1"/>
  <c r="Y612" i="1"/>
  <c r="T612" i="1" s="1"/>
  <c r="Y750" i="1"/>
  <c r="T750" i="1" s="1"/>
  <c r="X550" i="1"/>
  <c r="S550" i="1" s="1"/>
  <c r="U550" i="1" s="1"/>
  <c r="Y882" i="1"/>
  <c r="T882" i="1" s="1"/>
  <c r="X538" i="1"/>
  <c r="S538" i="1" s="1"/>
  <c r="U538" i="1" s="1"/>
  <c r="W135" i="1"/>
  <c r="R135" i="1" s="1"/>
  <c r="Y60" i="1"/>
  <c r="X340" i="1"/>
  <c r="S340" i="1" s="1"/>
  <c r="U340" i="1" s="1"/>
  <c r="Y46" i="1"/>
  <c r="T46" i="1" s="1"/>
  <c r="X38" i="1"/>
  <c r="S38" i="1" s="1"/>
  <c r="Y837" i="1"/>
  <c r="T837" i="1" s="1"/>
  <c r="Y406" i="1"/>
  <c r="T406" i="1" s="1"/>
  <c r="U406" i="1" s="1"/>
  <c r="Y884" i="1"/>
  <c r="T884" i="1" s="1"/>
  <c r="Y761" i="1"/>
  <c r="T761" i="1" s="1"/>
  <c r="U761" i="1" s="1"/>
  <c r="Y287" i="1"/>
  <c r="T287" i="1" s="1"/>
  <c r="W213" i="1"/>
  <c r="R213" i="1" s="1"/>
  <c r="U213" i="1" s="1"/>
  <c r="X81" i="1"/>
  <c r="S81" i="1" s="1"/>
  <c r="U81" i="1" s="1"/>
  <c r="Y230" i="1"/>
  <c r="T230" i="1" s="1"/>
  <c r="U230" i="1" s="1"/>
  <c r="X599" i="1"/>
  <c r="S599" i="1" s="1"/>
  <c r="U599" i="1" s="1"/>
  <c r="Y1000" i="1"/>
  <c r="T1000" i="1" s="1"/>
  <c r="X327" i="1"/>
  <c r="S327" i="1" s="1"/>
  <c r="U327" i="1" s="1"/>
  <c r="X870" i="1"/>
  <c r="S870" i="1" s="1"/>
  <c r="U870" i="1" s="1"/>
  <c r="W804" i="1"/>
  <c r="R804" i="1" s="1"/>
  <c r="U804" i="1" s="1"/>
  <c r="Y442" i="1"/>
  <c r="T442" i="1" s="1"/>
  <c r="Y87" i="1"/>
  <c r="T87" i="1" s="1"/>
  <c r="X355" i="1"/>
  <c r="S355" i="1" s="1"/>
  <c r="U355" i="1" s="1"/>
  <c r="Y805" i="1"/>
  <c r="T805" i="1" s="1"/>
  <c r="U805" i="1" s="1"/>
  <c r="Y665" i="1"/>
  <c r="T665" i="1" s="1"/>
  <c r="U665" i="1" s="1"/>
  <c r="X922" i="1"/>
  <c r="S922" i="1" s="1"/>
  <c r="U922" i="1" s="1"/>
  <c r="W79" i="1"/>
  <c r="R79" i="1" s="1"/>
  <c r="Y211" i="1"/>
  <c r="T211" i="1" s="1"/>
  <c r="U211" i="1" s="1"/>
  <c r="X678" i="1"/>
  <c r="S678" i="1" s="1"/>
  <c r="U678" i="1" s="1"/>
  <c r="W856" i="1"/>
  <c r="R856" i="1" s="1"/>
  <c r="Y53" i="1"/>
  <c r="T53" i="1" s="1"/>
  <c r="W671" i="1"/>
  <c r="R671" i="1" s="1"/>
  <c r="Y857" i="1"/>
  <c r="T857" i="1" s="1"/>
  <c r="U857" i="1" s="1"/>
  <c r="W628" i="1"/>
  <c r="R628" i="1" s="1"/>
  <c r="U628" i="1" s="1"/>
  <c r="X462" i="1"/>
  <c r="S462" i="1" s="1"/>
  <c r="Y858" i="1"/>
  <c r="T858" i="1" s="1"/>
  <c r="X321" i="1"/>
  <c r="S321" i="1" s="1"/>
  <c r="Y851" i="1"/>
  <c r="T851" i="1" s="1"/>
  <c r="X349" i="1"/>
  <c r="S349" i="1" s="1"/>
  <c r="U349" i="1" s="1"/>
  <c r="X496" i="1"/>
  <c r="S496" i="1" s="1"/>
  <c r="Y860" i="1"/>
  <c r="T860" i="1" s="1"/>
  <c r="U860" i="1" s="1"/>
  <c r="X45" i="1"/>
  <c r="S45" i="1" s="1"/>
  <c r="Y626" i="1"/>
  <c r="T626" i="1" s="1"/>
  <c r="W413" i="1"/>
  <c r="R413" i="1" s="1"/>
  <c r="U413" i="1" s="1"/>
  <c r="Y646" i="1"/>
  <c r="T646" i="1" s="1"/>
  <c r="X595" i="1"/>
  <c r="S595" i="1" s="1"/>
  <c r="W401" i="1"/>
  <c r="R401" i="1" s="1"/>
  <c r="Y861" i="1"/>
  <c r="T861" i="1" s="1"/>
  <c r="U861" i="1" s="1"/>
  <c r="X377" i="1"/>
  <c r="S377" i="1" s="1"/>
  <c r="X295" i="1"/>
  <c r="S295" i="1" s="1"/>
  <c r="U295" i="1" s="1"/>
  <c r="X768" i="1"/>
  <c r="S768" i="1" s="1"/>
  <c r="U768" i="1" s="1"/>
  <c r="W153" i="1"/>
  <c r="R153" i="1" s="1"/>
  <c r="X787" i="1"/>
  <c r="S787" i="1" s="1"/>
  <c r="W726" i="1"/>
  <c r="R726" i="1" s="1"/>
  <c r="U726" i="1" s="1"/>
  <c r="Y742" i="1"/>
  <c r="T742" i="1" s="1"/>
  <c r="W2" i="1"/>
  <c r="X449" i="1"/>
  <c r="S449" i="1" s="1"/>
  <c r="X249" i="1"/>
  <c r="S249" i="1" s="1"/>
  <c r="U249" i="1" s="1"/>
  <c r="Y184" i="1"/>
  <c r="T184" i="1" s="1"/>
  <c r="U184" i="1" s="1"/>
  <c r="W608" i="1"/>
  <c r="R608" i="1" s="1"/>
  <c r="Y749" i="1"/>
  <c r="T749" i="1" s="1"/>
  <c r="U749" i="1" s="1"/>
  <c r="Y200" i="1"/>
  <c r="T200" i="1" s="1"/>
  <c r="U200" i="1" s="1"/>
  <c r="W494" i="1"/>
  <c r="R494" i="1" s="1"/>
  <c r="U494" i="1" s="1"/>
  <c r="Y787" i="1"/>
  <c r="T787" i="1" s="1"/>
  <c r="W301" i="1"/>
  <c r="R301" i="1" s="1"/>
  <c r="U301" i="1" s="1"/>
  <c r="W999" i="1"/>
  <c r="R999" i="1" s="1"/>
  <c r="X991" i="1"/>
  <c r="S991" i="1" s="1"/>
  <c r="U991" i="1" s="1"/>
  <c r="X222" i="1"/>
  <c r="S222" i="1" s="1"/>
  <c r="X772" i="1"/>
  <c r="S772" i="1" s="1"/>
  <c r="Y319" i="1"/>
  <c r="T319" i="1" s="1"/>
  <c r="U319" i="1" s="1"/>
  <c r="Y770" i="1"/>
  <c r="T770" i="1" s="1"/>
  <c r="U770" i="1" s="1"/>
  <c r="W879" i="1"/>
  <c r="R879" i="1" s="1"/>
  <c r="U879" i="1" s="1"/>
  <c r="W529" i="1"/>
  <c r="R529" i="1" s="1"/>
  <c r="U529" i="1" s="1"/>
  <c r="W615" i="1"/>
  <c r="R615" i="1" s="1"/>
  <c r="W150" i="1"/>
  <c r="R150" i="1" s="1"/>
  <c r="W515" i="1"/>
  <c r="R515" i="1" s="1"/>
  <c r="X206" i="1"/>
  <c r="S206" i="1" s="1"/>
  <c r="X499" i="1"/>
  <c r="S499" i="1" s="1"/>
  <c r="X391" i="1"/>
  <c r="S391" i="1" s="1"/>
  <c r="U391" i="1" s="1"/>
  <c r="X939" i="1"/>
  <c r="S939" i="1" s="1"/>
  <c r="U939" i="1" s="1"/>
  <c r="Y982" i="1"/>
  <c r="T982" i="1" s="1"/>
  <c r="U982" i="1" s="1"/>
  <c r="Y636" i="1"/>
  <c r="T636" i="1" s="1"/>
  <c r="U636" i="1" s="1"/>
  <c r="W86" i="1"/>
  <c r="R86" i="1" s="1"/>
  <c r="U86" i="1" s="1"/>
  <c r="W257" i="1"/>
  <c r="R257" i="1" s="1"/>
  <c r="U257" i="1" s="1"/>
  <c r="Y541" i="1"/>
  <c r="T541" i="1" s="1"/>
  <c r="U541" i="1" s="1"/>
  <c r="X425" i="1"/>
  <c r="S425" i="1" s="1"/>
  <c r="U425" i="1" s="1"/>
  <c r="W995" i="1"/>
  <c r="R995" i="1" s="1"/>
  <c r="W937" i="1"/>
  <c r="R937" i="1" s="1"/>
  <c r="W573" i="1"/>
  <c r="R573" i="1" s="1"/>
  <c r="U573" i="1" s="1"/>
  <c r="W167" i="1"/>
  <c r="R167" i="1" s="1"/>
  <c r="X167" i="1"/>
  <c r="S167" i="1" s="1"/>
  <c r="W102" i="1"/>
  <c r="R102" i="1" s="1"/>
  <c r="X224" i="1"/>
  <c r="S224" i="1" s="1"/>
  <c r="U224" i="1" s="1"/>
  <c r="W449" i="1"/>
  <c r="R449" i="1" s="1"/>
  <c r="X392" i="1"/>
  <c r="S392" i="1" s="1"/>
  <c r="U392" i="1" s="1"/>
  <c r="W897" i="1"/>
  <c r="R897" i="1" s="1"/>
  <c r="W338" i="1"/>
  <c r="R338" i="1" s="1"/>
  <c r="X760" i="1"/>
  <c r="S760" i="1" s="1"/>
  <c r="U760" i="1" s="1"/>
  <c r="X334" i="1"/>
  <c r="S334" i="1" s="1"/>
  <c r="U334" i="1" s="1"/>
  <c r="Y221" i="1"/>
  <c r="T221" i="1" s="1"/>
  <c r="U221" i="1" s="1"/>
  <c r="Y115" i="1"/>
  <c r="T115" i="1" s="1"/>
  <c r="U115" i="1" s="1"/>
  <c r="X517" i="1"/>
  <c r="S517" i="1" s="1"/>
  <c r="U517" i="1" s="1"/>
  <c r="Y776" i="1"/>
  <c r="T776" i="1" s="1"/>
  <c r="U776" i="1" s="1"/>
  <c r="Y313" i="1"/>
  <c r="T313" i="1" s="1"/>
  <c r="Y978" i="1"/>
  <c r="T978" i="1" s="1"/>
  <c r="W670" i="1"/>
  <c r="R670" i="1" s="1"/>
  <c r="Y496" i="1"/>
  <c r="T496" i="1" s="1"/>
  <c r="Y41" i="1"/>
  <c r="T41" i="1" s="1"/>
  <c r="U41" i="1" s="1"/>
  <c r="Y764" i="1"/>
  <c r="T764" i="1" s="1"/>
  <c r="W101" i="1"/>
  <c r="R101" i="1" s="1"/>
  <c r="U101" i="1" s="1"/>
  <c r="Y427" i="1"/>
  <c r="T427" i="1" s="1"/>
  <c r="X332" i="1"/>
  <c r="S332" i="1" s="1"/>
  <c r="U332" i="1" s="1"/>
  <c r="W745" i="1"/>
  <c r="R745" i="1" s="1"/>
  <c r="U745" i="1" s="1"/>
  <c r="X867" i="1"/>
  <c r="S867" i="1" s="1"/>
  <c r="W284" i="1"/>
  <c r="R284" i="1" s="1"/>
  <c r="U284" i="1" s="1"/>
  <c r="W675" i="1"/>
  <c r="R675" i="1" s="1"/>
  <c r="U675" i="1" s="1"/>
  <c r="X427" i="1"/>
  <c r="S427" i="1" s="1"/>
  <c r="W386" i="1"/>
  <c r="R386" i="1" s="1"/>
  <c r="Y763" i="1"/>
  <c r="T763" i="1" s="1"/>
  <c r="W136" i="1"/>
  <c r="R136" i="1" s="1"/>
  <c r="X566" i="1"/>
  <c r="S566" i="1" s="1"/>
  <c r="U566" i="1" s="1"/>
  <c r="X443" i="1"/>
  <c r="S443" i="1" s="1"/>
  <c r="Y934" i="1"/>
  <c r="T934" i="1" s="1"/>
  <c r="W921" i="1"/>
  <c r="R921" i="1" s="1"/>
  <c r="U921" i="1" s="1"/>
  <c r="X186" i="1"/>
  <c r="S186" i="1" s="1"/>
  <c r="U186" i="1" s="1"/>
  <c r="X434" i="1"/>
  <c r="S434" i="1" s="1"/>
  <c r="W808" i="1"/>
  <c r="R808" i="1" s="1"/>
  <c r="U808" i="1" s="1"/>
  <c r="X721" i="1"/>
  <c r="S721" i="1" s="1"/>
  <c r="U721" i="1" s="1"/>
  <c r="Y182" i="1"/>
  <c r="T182" i="1" s="1"/>
  <c r="X571" i="1"/>
  <c r="S571" i="1" s="1"/>
  <c r="U571" i="1" s="1"/>
  <c r="X96" i="1"/>
  <c r="S96" i="1" s="1"/>
  <c r="X388" i="1"/>
  <c r="S388" i="1" s="1"/>
  <c r="Y548" i="1"/>
  <c r="T548" i="1" s="1"/>
  <c r="U548" i="1" s="1"/>
  <c r="Y228" i="1"/>
  <c r="T228" i="1" s="1"/>
  <c r="X171" i="1"/>
  <c r="S171" i="1" s="1"/>
  <c r="U171" i="1" s="1"/>
  <c r="Y108" i="1"/>
  <c r="T108" i="1" s="1"/>
  <c r="U108" i="1" s="1"/>
  <c r="W317" i="1"/>
  <c r="R317" i="1" s="1"/>
  <c r="W375" i="1"/>
  <c r="R375" i="1" s="1"/>
  <c r="U375" i="1" s="1"/>
  <c r="X973" i="1"/>
  <c r="S973" i="1" s="1"/>
  <c r="Y642" i="1"/>
  <c r="T642" i="1" s="1"/>
  <c r="Y999" i="1"/>
  <c r="T999" i="1" s="1"/>
  <c r="W569" i="1"/>
  <c r="R569" i="1" s="1"/>
  <c r="W240" i="1"/>
  <c r="R240" i="1" s="1"/>
  <c r="U240" i="1" s="1"/>
  <c r="W532" i="1"/>
  <c r="R532" i="1" s="1"/>
  <c r="U532" i="1" s="1"/>
  <c r="X346" i="1"/>
  <c r="S346" i="1" s="1"/>
  <c r="U346" i="1" s="1"/>
  <c r="Y79" i="1"/>
  <c r="T79" i="1" s="1"/>
  <c r="X194" i="1"/>
  <c r="S194" i="1" s="1"/>
  <c r="X995" i="1"/>
  <c r="S995" i="1" s="1"/>
  <c r="Y443" i="1"/>
  <c r="T443" i="1" s="1"/>
  <c r="Y925" i="1"/>
  <c r="T925" i="1" s="1"/>
  <c r="U925" i="1" s="1"/>
  <c r="W737" i="1"/>
  <c r="R737" i="1" s="1"/>
  <c r="U737" i="1" s="1"/>
  <c r="X520" i="1"/>
  <c r="S520" i="1" s="1"/>
  <c r="U520" i="1" s="1"/>
  <c r="Y908" i="1"/>
  <c r="T908" i="1" s="1"/>
  <c r="U908" i="1" s="1"/>
  <c r="Y198" i="1"/>
  <c r="T198" i="1" s="1"/>
  <c r="Y426" i="1"/>
  <c r="T426" i="1" s="1"/>
  <c r="Y317" i="1"/>
  <c r="T317" i="1" s="1"/>
  <c r="W44" i="1"/>
  <c r="R44" i="1" s="1"/>
  <c r="W998" i="1"/>
  <c r="R998" i="1" s="1"/>
  <c r="W847" i="1"/>
  <c r="R847" i="1" s="1"/>
  <c r="U847" i="1" s="1"/>
  <c r="Y973" i="1"/>
  <c r="T973" i="1" s="1"/>
  <c r="W143" i="1"/>
  <c r="R143" i="1" s="1"/>
  <c r="U143" i="1" s="1"/>
  <c r="X446" i="1"/>
  <c r="S446" i="1" s="1"/>
  <c r="W421" i="1"/>
  <c r="R421" i="1" s="1"/>
  <c r="U421" i="1" s="1"/>
  <c r="X703" i="1"/>
  <c r="S703" i="1" s="1"/>
  <c r="X470" i="1"/>
  <c r="S470" i="1" s="1"/>
  <c r="U470" i="1" s="1"/>
  <c r="X823" i="1"/>
  <c r="S823" i="1" s="1"/>
  <c r="X227" i="1"/>
  <c r="S227" i="1" s="1"/>
  <c r="W693" i="1"/>
  <c r="R693" i="1" s="1"/>
  <c r="U693" i="1" s="1"/>
  <c r="X557" i="1"/>
  <c r="S557" i="1" s="1"/>
  <c r="U557" i="1" s="1"/>
  <c r="Y524" i="1"/>
  <c r="T524" i="1" s="1"/>
  <c r="U524" i="1" s="1"/>
  <c r="Y84" i="1"/>
  <c r="T84" i="1" s="1"/>
  <c r="Y581" i="1"/>
  <c r="T581" i="1" s="1"/>
  <c r="X459" i="1"/>
  <c r="S459" i="1" s="1"/>
  <c r="U459" i="1" s="1"/>
  <c r="Y323" i="1"/>
  <c r="T323" i="1" s="1"/>
  <c r="Y397" i="1"/>
  <c r="T397" i="1" s="1"/>
  <c r="U397" i="1" s="1"/>
  <c r="Y420" i="1"/>
  <c r="T420" i="1" s="1"/>
  <c r="X153" i="1"/>
  <c r="S153" i="1" s="1"/>
  <c r="Y765" i="1"/>
  <c r="T765" i="1" s="1"/>
  <c r="U765" i="1" s="1"/>
  <c r="W637" i="1"/>
  <c r="R637" i="1" s="1"/>
  <c r="U637" i="1" s="1"/>
  <c r="X883" i="1"/>
  <c r="S883" i="1" s="1"/>
  <c r="U883" i="1" s="1"/>
  <c r="Y67" i="1"/>
  <c r="T67" i="1" s="1"/>
  <c r="W884" i="1"/>
  <c r="R884" i="1" s="1"/>
  <c r="Y967" i="1"/>
  <c r="T967" i="1" s="1"/>
  <c r="X401" i="1"/>
  <c r="S401" i="1" s="1"/>
  <c r="X160" i="1"/>
  <c r="S160" i="1" s="1"/>
  <c r="W271" i="1"/>
  <c r="R271" i="1" s="1"/>
  <c r="Y902" i="1"/>
  <c r="T902" i="1" s="1"/>
  <c r="U902" i="1" s="1"/>
  <c r="X435" i="1"/>
  <c r="S435" i="1" s="1"/>
  <c r="U435" i="1" s="1"/>
  <c r="Y387" i="1"/>
  <c r="T387" i="1" s="1"/>
  <c r="W972" i="1"/>
  <c r="R972" i="1" s="1"/>
  <c r="X826" i="1"/>
  <c r="S826" i="1" s="1"/>
  <c r="U826" i="1" s="1"/>
  <c r="W18" i="1"/>
  <c r="R18" i="1" s="1"/>
  <c r="U18" i="1" s="1"/>
  <c r="W530" i="1"/>
  <c r="R530" i="1" s="1"/>
  <c r="U530" i="1" s="1"/>
  <c r="W348" i="1"/>
  <c r="R348" i="1" s="1"/>
  <c r="U348" i="1" s="1"/>
  <c r="W934" i="1"/>
  <c r="R934" i="1" s="1"/>
  <c r="U934" i="1" s="1"/>
  <c r="X730" i="1"/>
  <c r="S730" i="1" s="1"/>
  <c r="X198" i="1"/>
  <c r="S198" i="1" s="1"/>
  <c r="W62" i="1"/>
  <c r="R62" i="1" s="1"/>
  <c r="U62" i="1" s="1"/>
  <c r="W6" i="1"/>
  <c r="R6" i="1" s="1"/>
  <c r="U6" i="1" s="1"/>
  <c r="Y123" i="1"/>
  <c r="T123" i="1" s="1"/>
  <c r="U123" i="1" s="1"/>
  <c r="W766" i="1"/>
  <c r="R766" i="1" s="1"/>
  <c r="U766" i="1" s="1"/>
  <c r="X210" i="1"/>
  <c r="S210" i="1" s="1"/>
  <c r="U210" i="1" s="1"/>
  <c r="Y574" i="1"/>
  <c r="T574" i="1" s="1"/>
  <c r="X24" i="1"/>
  <c r="S24" i="1" s="1"/>
  <c r="W39" i="1"/>
  <c r="W898" i="1"/>
  <c r="R898" i="1" s="1"/>
  <c r="U898" i="1" s="1"/>
  <c r="W486" i="1"/>
  <c r="R486" i="1" s="1"/>
  <c r="U486" i="1" s="1"/>
  <c r="W258" i="1"/>
  <c r="R258" i="1" s="1"/>
  <c r="U258" i="1" s="1"/>
  <c r="Y402" i="1"/>
  <c r="T402" i="1" s="1"/>
  <c r="U402" i="1" s="1"/>
  <c r="Y271" i="1"/>
  <c r="T271" i="1" s="1"/>
  <c r="Y644" i="1"/>
  <c r="T644" i="1" s="1"/>
  <c r="X256" i="1"/>
  <c r="S256" i="1" s="1"/>
  <c r="X311" i="1"/>
  <c r="S311" i="1" s="1"/>
  <c r="U311" i="1" s="1"/>
  <c r="X508" i="1"/>
  <c r="S508" i="1" s="1"/>
  <c r="U508" i="1" s="1"/>
  <c r="X631" i="1"/>
  <c r="S631" i="1" s="1"/>
  <c r="Y620" i="1"/>
  <c r="T620" i="1" s="1"/>
  <c r="W888" i="1"/>
  <c r="R888" i="1" s="1"/>
  <c r="X906" i="1"/>
  <c r="S906" i="1" s="1"/>
  <c r="U906" i="1" s="1"/>
  <c r="X865" i="1"/>
  <c r="S865" i="1" s="1"/>
  <c r="W732" i="1"/>
  <c r="R732" i="1" s="1"/>
  <c r="U732" i="1" s="1"/>
  <c r="Y102" i="1"/>
  <c r="T102" i="1" s="1"/>
  <c r="W227" i="1"/>
  <c r="R227" i="1" s="1"/>
  <c r="Y268" i="1"/>
  <c r="T268" i="1" s="1"/>
  <c r="U268" i="1" s="1"/>
  <c r="W251" i="1"/>
  <c r="R251" i="1" s="1"/>
  <c r="W876" i="1"/>
  <c r="R876" i="1" s="1"/>
  <c r="U876" i="1" s="1"/>
  <c r="W118" i="1"/>
  <c r="R118" i="1" s="1"/>
  <c r="U118" i="1" s="1"/>
  <c r="Y859" i="1"/>
  <c r="T859" i="1" s="1"/>
  <c r="W964" i="1"/>
  <c r="R964" i="1" s="1"/>
  <c r="U964" i="1" s="1"/>
  <c r="Y673" i="1"/>
  <c r="T673" i="1" s="1"/>
  <c r="W561" i="1"/>
  <c r="R561" i="1" s="1"/>
  <c r="U561" i="1" s="1"/>
  <c r="Y645" i="1"/>
  <c r="T645" i="1" s="1"/>
  <c r="U645" i="1" s="1"/>
  <c r="Y569" i="1"/>
  <c r="T569" i="1" s="1"/>
  <c r="Y542" i="1"/>
  <c r="T542" i="1" s="1"/>
  <c r="X829" i="1"/>
  <c r="S829" i="1" s="1"/>
  <c r="U829" i="1" s="1"/>
  <c r="X620" i="1"/>
  <c r="S620" i="1" s="1"/>
  <c r="Y251" i="1"/>
  <c r="T251" i="1" s="1"/>
  <c r="W938" i="1"/>
  <c r="R938" i="1" s="1"/>
  <c r="W417" i="1"/>
  <c r="R417" i="1" s="1"/>
  <c r="U417" i="1" s="1"/>
  <c r="Y618" i="1"/>
  <c r="T618" i="1" s="1"/>
  <c r="X525" i="1"/>
  <c r="S525" i="1" s="1"/>
  <c r="X231" i="1"/>
  <c r="S231" i="1" s="1"/>
  <c r="W542" i="1"/>
  <c r="R542" i="1" s="1"/>
  <c r="Y27" i="1"/>
  <c r="T27" i="1" s="1"/>
  <c r="X915" i="1"/>
  <c r="S915" i="1" s="1"/>
  <c r="U915" i="1" s="1"/>
  <c r="X521" i="1"/>
  <c r="S521" i="1" s="1"/>
  <c r="U521" i="1" s="1"/>
  <c r="X780" i="1"/>
  <c r="S780" i="1" s="1"/>
  <c r="U780" i="1" s="1"/>
  <c r="Y608" i="1"/>
  <c r="T608" i="1" s="1"/>
  <c r="X979" i="1"/>
  <c r="S979" i="1" s="1"/>
  <c r="U979" i="1" s="1"/>
  <c r="W609" i="1"/>
  <c r="R609" i="1" s="1"/>
  <c r="U609" i="1" s="1"/>
  <c r="X173" i="1"/>
  <c r="S173" i="1" s="1"/>
  <c r="U173" i="1" s="1"/>
  <c r="X605" i="1"/>
  <c r="S605" i="1" s="1"/>
  <c r="Y940" i="1"/>
  <c r="T940" i="1" s="1"/>
  <c r="X29" i="1"/>
  <c r="S29" i="1" s="1"/>
  <c r="Y518" i="1"/>
  <c r="T518" i="1" s="1"/>
  <c r="U518" i="1" s="1"/>
  <c r="W658" i="1"/>
  <c r="R658" i="1" s="1"/>
  <c r="U658" i="1" s="1"/>
  <c r="Y136" i="1"/>
  <c r="T136" i="1" s="1"/>
  <c r="Y497" i="1"/>
  <c r="T497" i="1" s="1"/>
  <c r="U497" i="1" s="1"/>
  <c r="W106" i="1"/>
  <c r="R106" i="1" s="1"/>
  <c r="U106" i="1" s="1"/>
  <c r="X1000" i="1"/>
  <c r="S1000" i="1" s="1"/>
  <c r="U1000" i="1" s="1"/>
  <c r="Y670" i="1"/>
  <c r="T670" i="1" s="1"/>
  <c r="X320" i="1"/>
  <c r="S320" i="1" s="1"/>
  <c r="U320" i="1" s="1"/>
  <c r="W909" i="1"/>
  <c r="R909" i="1" s="1"/>
  <c r="U909" i="1" s="1"/>
  <c r="W76" i="1"/>
  <c r="R76" i="1" s="1"/>
  <c r="U76" i="1" s="1"/>
  <c r="X328" i="1"/>
  <c r="S328" i="1" s="1"/>
  <c r="U328" i="1" s="1"/>
  <c r="X608" i="1"/>
  <c r="S608" i="1" s="1"/>
  <c r="X192" i="1"/>
  <c r="S192" i="1" s="1"/>
  <c r="X507" i="1"/>
  <c r="S507" i="1" s="1"/>
  <c r="U507" i="1" s="1"/>
  <c r="Y587" i="1"/>
  <c r="T587" i="1" s="1"/>
  <c r="U587" i="1" s="1"/>
  <c r="S9" i="1"/>
  <c r="O31" i="17"/>
  <c r="O25" i="17"/>
  <c r="O16" i="17"/>
  <c r="O38" i="17"/>
  <c r="O22" i="17"/>
  <c r="O19" i="17"/>
  <c r="O11" i="17"/>
  <c r="O14" i="17"/>
  <c r="O20" i="17"/>
  <c r="O26" i="17"/>
  <c r="O17" i="17"/>
  <c r="O18" i="17"/>
  <c r="O6" i="17"/>
  <c r="O7" i="17"/>
  <c r="O8" i="17"/>
  <c r="O5" i="17"/>
  <c r="F1" i="17"/>
  <c r="F43" i="14" s="1"/>
  <c r="O23" i="17"/>
  <c r="O21" i="17"/>
  <c r="O4" i="17"/>
  <c r="O32" i="17"/>
  <c r="O15" i="17"/>
  <c r="O37" i="17"/>
  <c r="O35" i="17"/>
  <c r="O27" i="17"/>
  <c r="O34" i="17"/>
  <c r="O13" i="17"/>
  <c r="O33" i="17"/>
  <c r="O30" i="17"/>
  <c r="O12" i="17"/>
  <c r="O36" i="17"/>
  <c r="O9" i="17"/>
  <c r="O29" i="17"/>
  <c r="O28" i="17"/>
  <c r="O10" i="17"/>
  <c r="O24" i="17"/>
  <c r="U865" i="1" l="1"/>
  <c r="U446" i="1"/>
  <c r="U499" i="1"/>
  <c r="U46" i="1"/>
  <c r="U107" i="1"/>
  <c r="U85" i="1"/>
  <c r="U394" i="1"/>
  <c r="U61" i="1"/>
  <c r="U206" i="1"/>
  <c r="U787" i="1"/>
  <c r="U11" i="1"/>
  <c r="U109" i="1"/>
  <c r="U937" i="1"/>
  <c r="U662" i="1"/>
  <c r="U884" i="1"/>
  <c r="U998" i="1"/>
  <c r="U235" i="1"/>
  <c r="U615" i="1"/>
  <c r="U338" i="1"/>
  <c r="U136" i="1"/>
  <c r="U897" i="1"/>
  <c r="U622" i="1"/>
  <c r="U178" i="1"/>
  <c r="U51" i="1"/>
  <c r="U838" i="1"/>
  <c r="U778" i="1"/>
  <c r="R98" i="1"/>
  <c r="U98" i="1" s="1"/>
  <c r="U318" i="1"/>
  <c r="U972" i="1"/>
  <c r="U386" i="1"/>
  <c r="U595" i="1"/>
  <c r="U652" i="1"/>
  <c r="U649" i="1"/>
  <c r="U227" i="1"/>
  <c r="U999" i="1"/>
  <c r="U856" i="1"/>
  <c r="U419" i="1"/>
  <c r="R23" i="1"/>
  <c r="U23" i="1" s="1"/>
  <c r="U724" i="1"/>
  <c r="U978" i="1"/>
  <c r="R45" i="1"/>
  <c r="U45" i="1" s="1"/>
  <c r="U32" i="1"/>
  <c r="R37" i="1"/>
  <c r="U37" i="1" s="1"/>
  <c r="U198" i="1"/>
  <c r="U515" i="1"/>
  <c r="U153" i="1"/>
  <c r="R24" i="1"/>
  <c r="U911" i="1"/>
  <c r="U845" i="1"/>
  <c r="U9" i="1"/>
  <c r="U280" i="1"/>
  <c r="R2" i="1"/>
  <c r="U2" i="1" s="1"/>
  <c r="U192" i="1"/>
  <c r="R56" i="1"/>
  <c r="U646" i="1"/>
  <c r="U888" i="1"/>
  <c r="U802" i="1"/>
  <c r="U388" i="1"/>
  <c r="U491" i="1"/>
  <c r="R63" i="1"/>
  <c r="U63" i="1" s="1"/>
  <c r="R29" i="1"/>
  <c r="U29" i="1" s="1"/>
  <c r="T4" i="1"/>
  <c r="U4" i="1" s="1"/>
  <c r="R40" i="1"/>
  <c r="U40" i="1" s="1"/>
  <c r="U287" i="1"/>
  <c r="U851" i="1"/>
  <c r="U764" i="1"/>
  <c r="U484" i="1"/>
  <c r="U859" i="1"/>
  <c r="U569" i="1"/>
  <c r="U618" i="1"/>
  <c r="U387" i="1"/>
  <c r="U72" i="1"/>
  <c r="U427" i="1"/>
  <c r="U772" i="1"/>
  <c r="U276" i="1"/>
  <c r="T69" i="1"/>
  <c r="U69" i="1" s="1"/>
  <c r="U671" i="1"/>
  <c r="U321" i="1"/>
  <c r="U253" i="1"/>
  <c r="U620" i="1"/>
  <c r="U426" i="1"/>
  <c r="U313" i="1"/>
  <c r="U763" i="1"/>
  <c r="U574" i="1"/>
  <c r="U631" i="1"/>
  <c r="U299" i="1"/>
  <c r="U644" i="1"/>
  <c r="U228" i="1"/>
  <c r="U642" i="1"/>
  <c r="T44" i="1"/>
  <c r="U44" i="1" s="1"/>
  <c r="U882" i="1"/>
  <c r="U750" i="1"/>
  <c r="R21" i="1"/>
  <c r="U21" i="1" s="1"/>
  <c r="T10" i="1"/>
  <c r="T57" i="1"/>
  <c r="U57" i="1" s="1"/>
  <c r="U317" i="1"/>
  <c r="U448" i="1"/>
  <c r="U139" i="1"/>
  <c r="U10" i="1"/>
  <c r="U867" i="1"/>
  <c r="U326" i="1"/>
  <c r="U420" i="1"/>
  <c r="U82" i="1"/>
  <c r="S89" i="1"/>
  <c r="U89" i="1" s="1"/>
  <c r="U608" i="1"/>
  <c r="U229" i="1"/>
  <c r="U442" i="1"/>
  <c r="U877" i="1"/>
  <c r="U160" i="1"/>
  <c r="U252" i="1"/>
  <c r="U323" i="1"/>
  <c r="U401" i="1"/>
  <c r="S84" i="1"/>
  <c r="U84" i="1" s="1"/>
  <c r="U434" i="1"/>
  <c r="U560" i="1"/>
  <c r="U973" i="1"/>
  <c r="U563" i="1"/>
  <c r="U576" i="1"/>
  <c r="U670" i="1"/>
  <c r="U449" i="1"/>
  <c r="U858" i="1"/>
  <c r="U462" i="1"/>
  <c r="U134" i="1"/>
  <c r="U286" i="1"/>
  <c r="U124" i="1"/>
  <c r="U789" i="1"/>
  <c r="U525" i="1"/>
  <c r="U681" i="1"/>
  <c r="U743" i="1"/>
  <c r="F40" i="14"/>
  <c r="U938" i="1"/>
  <c r="U256" i="1"/>
  <c r="U793" i="1"/>
  <c r="U612" i="1"/>
  <c r="U751" i="1"/>
  <c r="U605" i="1"/>
  <c r="U251" i="1"/>
  <c r="U703" i="1"/>
  <c r="U102" i="1"/>
  <c r="U714" i="1"/>
  <c r="U55" i="1"/>
  <c r="U536" i="1"/>
  <c r="U488" i="1"/>
  <c r="U222" i="1"/>
  <c r="S50" i="1"/>
  <c r="U50" i="1" s="1"/>
  <c r="U581" i="1"/>
  <c r="U271" i="1"/>
  <c r="U167" i="1"/>
  <c r="U297" i="1"/>
  <c r="U943" i="1"/>
  <c r="S97" i="1"/>
  <c r="U97" i="1" s="1"/>
  <c r="U742" i="1"/>
  <c r="S16" i="1"/>
  <c r="U496" i="1"/>
  <c r="U24" i="1"/>
  <c r="U36" i="1"/>
  <c r="S19" i="1"/>
  <c r="U19" i="1" s="1"/>
  <c r="U99" i="1"/>
  <c r="U367" i="1"/>
  <c r="U823" i="1"/>
  <c r="U611" i="1"/>
  <c r="U967" i="1"/>
  <c r="U995" i="1"/>
  <c r="U150" i="1"/>
  <c r="U79" i="1"/>
  <c r="U135" i="1"/>
  <c r="U38" i="1"/>
  <c r="U216" i="1"/>
  <c r="U166" i="1"/>
  <c r="U182" i="1"/>
  <c r="U220" i="1"/>
  <c r="U522" i="1"/>
  <c r="U231" i="1"/>
  <c r="U534" i="1"/>
  <c r="U596" i="1"/>
  <c r="U837" i="1"/>
  <c r="U542" i="1"/>
  <c r="U443" i="1"/>
  <c r="U673" i="1"/>
  <c r="U917" i="1"/>
  <c r="U110" i="1"/>
  <c r="U66" i="1"/>
  <c r="U56" i="1"/>
  <c r="U239" i="1"/>
  <c r="U730" i="1"/>
  <c r="U940" i="1"/>
  <c r="S83" i="1"/>
  <c r="U83" i="1" s="1"/>
  <c r="R39" i="1"/>
  <c r="U39" i="1" s="1"/>
  <c r="U377" i="1"/>
  <c r="U626" i="1"/>
  <c r="U389" i="1"/>
  <c r="U96" i="1"/>
  <c r="R54" i="1" l="1"/>
  <c r="U54" i="1" s="1"/>
  <c r="R17" i="1"/>
  <c r="U17" i="1" s="1"/>
  <c r="R67" i="1"/>
  <c r="U67" i="1" s="1"/>
  <c r="R3" i="1"/>
  <c r="U3" i="1" s="1"/>
  <c r="R91" i="1"/>
  <c r="U91" i="1" s="1"/>
  <c r="R47" i="1"/>
  <c r="U47" i="1" s="1"/>
  <c r="R53" i="1"/>
  <c r="U53" i="1" s="1"/>
  <c r="R13" i="1"/>
  <c r="U13" i="1" s="1"/>
  <c r="R16" i="1"/>
  <c r="U16" i="1" s="1"/>
  <c r="R27" i="1"/>
  <c r="U27" i="1" s="1"/>
  <c r="R94" i="1"/>
  <c r="U94" i="1" s="1"/>
  <c r="R87" i="1"/>
  <c r="U87" i="1" s="1"/>
  <c r="R80" i="1"/>
  <c r="U80" i="1" s="1"/>
  <c r="T95" i="1"/>
  <c r="U95" i="1" s="1"/>
  <c r="R5" i="1"/>
  <c r="U5" i="1" s="1"/>
  <c r="T60" i="1"/>
  <c r="U60" i="1" s="1"/>
  <c r="F41" i="14"/>
  <c r="R35" i="1"/>
  <c r="U35" i="1" s="1"/>
  <c r="T77" i="1"/>
  <c r="U77" i="1" s="1"/>
  <c r="F42" i="14"/>
  <c r="S26" i="1"/>
  <c r="U26" i="1" s="1"/>
</calcChain>
</file>

<file path=xl/sharedStrings.xml><?xml version="1.0" encoding="utf-8"?>
<sst xmlns="http://schemas.openxmlformats.org/spreadsheetml/2006/main" count="864" uniqueCount="279">
  <si>
    <t>No.</t>
  </si>
  <si>
    <t>Name</t>
  </si>
  <si>
    <t>Dname</t>
  </si>
  <si>
    <t>DOB</t>
  </si>
  <si>
    <t>Gender</t>
  </si>
  <si>
    <t>Disability</t>
  </si>
  <si>
    <t>No</t>
  </si>
  <si>
    <t>Team / School</t>
  </si>
  <si>
    <t>Date of Birth</t>
  </si>
  <si>
    <t>Disability Group</t>
  </si>
  <si>
    <t>IDX</t>
  </si>
  <si>
    <t>Points</t>
  </si>
  <si>
    <t>LASTCOL</t>
  </si>
  <si>
    <t>CheckPoint</t>
  </si>
  <si>
    <t>ValidAthlete</t>
  </si>
  <si>
    <t>Team</t>
  </si>
  <si>
    <t>Time</t>
  </si>
  <si>
    <t>Relay</t>
  </si>
  <si>
    <t>POINTS</t>
  </si>
  <si>
    <t>Setup</t>
  </si>
  <si>
    <t>Dgroup</t>
  </si>
  <si>
    <t>EventName</t>
  </si>
  <si>
    <t>Event #1</t>
  </si>
  <si>
    <t>Event #2</t>
  </si>
  <si>
    <t>Event #3</t>
  </si>
  <si>
    <t>Event #4</t>
  </si>
  <si>
    <t>Max Scorers</t>
  </si>
  <si>
    <t>Min Points</t>
  </si>
  <si>
    <t>Max Points</t>
  </si>
  <si>
    <t>Min</t>
  </si>
  <si>
    <t>Inc</t>
  </si>
  <si>
    <t>Wessex League</t>
  </si>
  <si>
    <t>75m</t>
  </si>
  <si>
    <t>600m</t>
  </si>
  <si>
    <t>Long_Jump</t>
  </si>
  <si>
    <t>Howler</t>
  </si>
  <si>
    <t>Wessex League (U13)</t>
  </si>
  <si>
    <t>70/75mH</t>
  </si>
  <si>
    <t>800m</t>
  </si>
  <si>
    <t>Shot</t>
  </si>
  <si>
    <t>QuadKids Secondary</t>
  </si>
  <si>
    <t>100m</t>
  </si>
  <si>
    <t>QuadKids Primary</t>
  </si>
  <si>
    <t>SLJ</t>
  </si>
  <si>
    <t>QuadKids Start</t>
  </si>
  <si>
    <t>50m</t>
  </si>
  <si>
    <t>400m</t>
  </si>
  <si>
    <t>QuadKids Club</t>
  </si>
  <si>
    <t>QuadKids Club U13</t>
  </si>
  <si>
    <t>QuadKids Club U9</t>
  </si>
  <si>
    <t>QuadKids Pre-Start</t>
  </si>
  <si>
    <t>300m</t>
  </si>
  <si>
    <t>MatchType</t>
  </si>
  <si>
    <t>Scoring Table</t>
  </si>
  <si>
    <t>Max</t>
  </si>
  <si>
    <t>Increments</t>
  </si>
  <si>
    <t>Num of Scorers</t>
  </si>
  <si>
    <t>Minimum Points</t>
  </si>
  <si>
    <t>Maximum Points</t>
  </si>
  <si>
    <t>Number of Teams</t>
  </si>
  <si>
    <t>MIN</t>
  </si>
  <si>
    <t>MAX</t>
  </si>
  <si>
    <t>INC</t>
  </si>
  <si>
    <t>Score Multiplier</t>
  </si>
  <si>
    <t>Adjusted</t>
  </si>
  <si>
    <t>G2</t>
  </si>
  <si>
    <t>G3</t>
  </si>
  <si>
    <t>G4</t>
  </si>
  <si>
    <t>Minimums</t>
  </si>
  <si>
    <t>Year 3/4</t>
  </si>
  <si>
    <t>Jump</t>
  </si>
  <si>
    <t>Vortex</t>
  </si>
  <si>
    <t>Year 5/6</t>
  </si>
  <si>
    <t>Group #2</t>
  </si>
  <si>
    <t>IncMatchIdx</t>
  </si>
  <si>
    <t>EvtIdx</t>
  </si>
  <si>
    <t>Seconds</t>
  </si>
  <si>
    <t>G1</t>
  </si>
  <si>
    <t>Throw</t>
  </si>
  <si>
    <t>AthleteIdx</t>
  </si>
  <si>
    <t>Sprint</t>
  </si>
  <si>
    <t>Run</t>
  </si>
  <si>
    <t>USING THE SPREADSHEET - INSTRUCTIONS FOR SETTING UP 
AND SCORING A QUADKIDS EVENT</t>
  </si>
  <si>
    <t>Before the Event</t>
  </si>
  <si>
    <r>
      <t xml:space="preserve">1. </t>
    </r>
    <r>
      <rPr>
        <b/>
        <sz val="14"/>
        <rFont val="Calibri"/>
        <family val="2"/>
      </rPr>
      <t>Click on the</t>
    </r>
    <r>
      <rPr>
        <sz val="14"/>
        <rFont val="Calibri"/>
        <family val="2"/>
      </rPr>
      <t xml:space="preserve"> </t>
    </r>
    <r>
      <rPr>
        <b/>
        <sz val="14"/>
        <rFont val="Calibri"/>
        <family val="2"/>
      </rPr>
      <t>CONFIGURATION</t>
    </r>
    <r>
      <rPr>
        <sz val="14"/>
        <rFont val="Calibri"/>
        <family val="2"/>
      </rPr>
      <t xml:space="preserve"> tab at the bottom of the Spreadsheet and by clicking on the relevant cells enter:</t>
    </r>
  </si>
  <si>
    <r>
      <t>Ø</t>
    </r>
    <r>
      <rPr>
        <sz val="7"/>
        <rFont val="Times New Roman"/>
        <family val="1"/>
      </rPr>
      <t xml:space="preserve"> </t>
    </r>
    <r>
      <rPr>
        <b/>
        <sz val="14"/>
        <rFont val="Calibri"/>
        <family val="2"/>
      </rPr>
      <t>Event Name</t>
    </r>
    <r>
      <rPr>
        <sz val="14"/>
        <rFont val="Calibri"/>
        <family val="2"/>
      </rPr>
      <t xml:space="preserve"> e.g. Swindon SSP</t>
    </r>
  </si>
  <si>
    <r>
      <t>Ø</t>
    </r>
    <r>
      <rPr>
        <sz val="7"/>
        <rFont val="Times New Roman"/>
        <family val="1"/>
      </rPr>
      <t xml:space="preserve"> </t>
    </r>
    <r>
      <rPr>
        <b/>
        <sz val="14"/>
        <rFont val="Calibri"/>
        <family val="2"/>
      </rPr>
      <t>Event Date</t>
    </r>
  </si>
  <si>
    <r>
      <t>Ø</t>
    </r>
    <r>
      <rPr>
        <sz val="7"/>
        <rFont val="Times New Roman"/>
        <family val="1"/>
      </rPr>
      <t xml:space="preserve"> </t>
    </r>
    <r>
      <rPr>
        <b/>
        <sz val="14"/>
        <rFont val="Calibri"/>
        <family val="2"/>
      </rPr>
      <t>Competition Type</t>
    </r>
    <r>
      <rPr>
        <sz val="14"/>
        <rFont val="Calibri"/>
        <family val="2"/>
      </rPr>
      <t xml:space="preserve"> - Select the Competition Type from the drop down menu e.g. QuadKids Primary</t>
    </r>
  </si>
  <si>
    <r>
      <t>Ø</t>
    </r>
    <r>
      <rPr>
        <sz val="7"/>
        <rFont val="Times New Roman"/>
        <family val="1"/>
      </rPr>
      <t xml:space="preserve"> </t>
    </r>
    <r>
      <rPr>
        <b/>
        <sz val="14"/>
        <rFont val="Calibri"/>
        <family val="2"/>
      </rPr>
      <t>Number of Teams</t>
    </r>
    <r>
      <rPr>
        <sz val="14"/>
        <rFont val="Calibri"/>
        <family val="2"/>
      </rPr>
      <t xml:space="preserve"> - Enter the number of teams competing in the event</t>
    </r>
  </si>
  <si>
    <r>
      <t>Ø</t>
    </r>
    <r>
      <rPr>
        <sz val="7"/>
        <rFont val="Times New Roman"/>
        <family val="1"/>
      </rPr>
      <t xml:space="preserve"> </t>
    </r>
    <r>
      <rPr>
        <b/>
        <sz val="14"/>
        <rFont val="Calibri"/>
        <family val="2"/>
      </rPr>
      <t>Relay</t>
    </r>
    <r>
      <rPr>
        <sz val="14"/>
        <rFont val="Calibri"/>
        <family val="2"/>
      </rPr>
      <t xml:space="preserve"> - If you are not having a relay or the relay is non-scoring ensure that the relay box is changed to NO (you will need to click on the box to be able to do this)</t>
    </r>
  </si>
  <si>
    <r>
      <t>Ø</t>
    </r>
    <r>
      <rPr>
        <sz val="7"/>
        <rFont val="Times New Roman"/>
        <family val="1"/>
      </rPr>
      <t xml:space="preserve"> </t>
    </r>
    <r>
      <rPr>
        <b/>
        <sz val="14"/>
        <rFont val="Calibri"/>
        <family val="2"/>
      </rPr>
      <t>Secure Names</t>
    </r>
    <r>
      <rPr>
        <sz val="14"/>
        <rFont val="Calibri"/>
        <family val="2"/>
      </rPr>
      <t xml:space="preserve"> – by selecting yes against secure names the athlete’s spreadsheet will only display Christian names and the first two letters of the surname.</t>
    </r>
  </si>
  <si>
    <r>
      <t>2</t>
    </r>
    <r>
      <rPr>
        <b/>
        <sz val="14"/>
        <rFont val="Calibri"/>
        <family val="2"/>
      </rPr>
      <t>. Click on the DECLARATION</t>
    </r>
    <r>
      <rPr>
        <sz val="14"/>
        <rFont val="Calibri"/>
        <family val="2"/>
      </rPr>
      <t xml:space="preserve"> tab at the bottom of the Spreadsheet and enter:</t>
    </r>
  </si>
  <si>
    <r>
      <t>Ø</t>
    </r>
    <r>
      <rPr>
        <sz val="7"/>
        <rFont val="Times New Roman"/>
        <family val="1"/>
      </rPr>
      <t xml:space="preserve"> </t>
    </r>
    <r>
      <rPr>
        <b/>
        <sz val="14"/>
        <rFont val="Calibri"/>
        <family val="2"/>
      </rPr>
      <t>Number</t>
    </r>
    <r>
      <rPr>
        <sz val="14"/>
        <rFont val="Calibri"/>
        <family val="2"/>
      </rPr>
      <t xml:space="preserve"> – you need to assign each athlete a unique number (this is the number that they will be given to wear on the day) and then enter it in the number column</t>
    </r>
  </si>
  <si>
    <r>
      <t>Ø</t>
    </r>
    <r>
      <rPr>
        <sz val="7"/>
        <rFont val="Times New Roman"/>
        <family val="1"/>
      </rPr>
      <t xml:space="preserve"> </t>
    </r>
    <r>
      <rPr>
        <b/>
        <sz val="14"/>
        <rFont val="Calibri"/>
        <family val="2"/>
      </rPr>
      <t>Name</t>
    </r>
    <r>
      <rPr>
        <sz val="14"/>
        <rFont val="Calibri"/>
        <family val="2"/>
      </rPr>
      <t xml:space="preserve"> – enter the athlete’s name</t>
    </r>
  </si>
  <si>
    <r>
      <t>Ø</t>
    </r>
    <r>
      <rPr>
        <sz val="7"/>
        <rFont val="Times New Roman"/>
        <family val="1"/>
      </rPr>
      <t xml:space="preserve"> </t>
    </r>
    <r>
      <rPr>
        <b/>
        <sz val="14"/>
        <rFont val="Calibri"/>
        <family val="2"/>
      </rPr>
      <t>Athlete’s Team</t>
    </r>
    <r>
      <rPr>
        <sz val="14"/>
        <rFont val="Calibri"/>
        <family val="2"/>
      </rPr>
      <t xml:space="preserve"> – enter the name of the team/school/club</t>
    </r>
  </si>
  <si>
    <r>
      <t>Ø</t>
    </r>
    <r>
      <rPr>
        <sz val="7"/>
        <rFont val="Times New Roman"/>
        <family val="1"/>
      </rPr>
      <t xml:space="preserve"> </t>
    </r>
    <r>
      <rPr>
        <b/>
        <sz val="14"/>
        <rFont val="Calibri"/>
        <family val="2"/>
      </rPr>
      <t>Date of Birth</t>
    </r>
    <r>
      <rPr>
        <sz val="14"/>
        <rFont val="Calibri"/>
        <family val="2"/>
      </rPr>
      <t xml:space="preserve"> – enter if provided</t>
    </r>
  </si>
  <si>
    <r>
      <t xml:space="preserve">3. </t>
    </r>
    <r>
      <rPr>
        <b/>
        <sz val="14"/>
        <rFont val="Calibri"/>
        <family val="2"/>
      </rPr>
      <t>Click on the</t>
    </r>
    <r>
      <rPr>
        <sz val="14"/>
        <rFont val="Calibri"/>
        <family val="2"/>
      </rPr>
      <t xml:space="preserve"> </t>
    </r>
    <r>
      <rPr>
        <b/>
        <sz val="14"/>
        <rFont val="Calibri"/>
        <family val="2"/>
      </rPr>
      <t xml:space="preserve">ATHLETES </t>
    </r>
    <r>
      <rPr>
        <sz val="14"/>
        <rFont val="Calibri"/>
        <family val="2"/>
      </rPr>
      <t>tab at the bottom of the Spreadsheet and in the number column enter the unique athlete’s numbers that you assigned to each athlete on the declaration sheet. The spreadsheet will automatically fill the athlete’s name and team. You need to ensure that all athletes’ numbers in each school/club team are inserted in the same team e.g. team 1</t>
    </r>
  </si>
  <si>
    <t>On Competition Day</t>
  </si>
  <si>
    <r>
      <t>Ø</t>
    </r>
    <r>
      <rPr>
        <sz val="7"/>
        <rFont val="Times New Roman"/>
        <family val="1"/>
      </rPr>
      <t xml:space="preserve"> </t>
    </r>
    <r>
      <rPr>
        <sz val="14"/>
        <rFont val="Calibri"/>
        <family val="2"/>
      </rPr>
      <t>Results only need to be entered on the relevant event sheet; the times and distances and allocated points will automatically feed through to the Athlete Sheet</t>
    </r>
  </si>
  <si>
    <r>
      <t>Ø</t>
    </r>
    <r>
      <rPr>
        <sz val="7"/>
        <rFont val="Times New Roman"/>
        <family val="1"/>
      </rPr>
      <t xml:space="preserve"> </t>
    </r>
    <r>
      <rPr>
        <sz val="14"/>
        <rFont val="Calibri"/>
        <family val="2"/>
      </rPr>
      <t xml:space="preserve">Enter only the athlete’s number and the time/distance that has been achieved. The spreadsheet automatically calculates the number of points. </t>
    </r>
  </si>
  <si>
    <r>
      <t>Ø</t>
    </r>
    <r>
      <rPr>
        <sz val="7"/>
        <rFont val="Times New Roman"/>
        <family val="1"/>
      </rPr>
      <t xml:space="preserve"> </t>
    </r>
    <r>
      <rPr>
        <sz val="14"/>
        <rFont val="Calibri"/>
        <family val="2"/>
      </rPr>
      <t>If any cells in the Duplicate Count column turn red you need to check that you have not duplicated an athlete’s number.</t>
    </r>
  </si>
  <si>
    <r>
      <t>Ø</t>
    </r>
    <r>
      <rPr>
        <sz val="7"/>
        <rFont val="Times New Roman"/>
        <family val="1"/>
      </rPr>
      <t xml:space="preserve"> </t>
    </r>
    <r>
      <rPr>
        <sz val="14"/>
        <rFont val="Calibri"/>
        <family val="2"/>
      </rPr>
      <t xml:space="preserve">If </t>
    </r>
    <r>
      <rPr>
        <b/>
        <sz val="14"/>
        <rFont val="Calibri"/>
        <family val="2"/>
      </rPr>
      <t>PLEASE CHECK</t>
    </r>
    <r>
      <rPr>
        <sz val="14"/>
        <rFont val="Calibri"/>
        <family val="2"/>
      </rPr>
      <t xml:space="preserve"> appears in the Checkpoint column you need to check the time/distance inputted. An athlete will always score a minimum of 10 points if they record a time/distance even if their time/distance is below the lower end of the points scale.</t>
    </r>
  </si>
  <si>
    <r>
      <t>Ø</t>
    </r>
    <r>
      <rPr>
        <sz val="7"/>
        <rFont val="Times New Roman"/>
        <family val="1"/>
      </rPr>
      <t xml:space="preserve"> </t>
    </r>
    <r>
      <rPr>
        <sz val="14"/>
        <rFont val="Calibri"/>
        <family val="2"/>
      </rPr>
      <t>For the Sprint times need to be entered in seconds and tenths of seconds e.g. 12.3 For the Run times need to be entered in minutes and seconds e.g. 2.36</t>
    </r>
  </si>
  <si>
    <r>
      <t>Ø</t>
    </r>
    <r>
      <rPr>
        <sz val="7"/>
        <rFont val="Times New Roman"/>
        <family val="1"/>
      </rPr>
      <t xml:space="preserve"> </t>
    </r>
    <r>
      <rPr>
        <sz val="14"/>
        <rFont val="Calibri"/>
        <family val="2"/>
      </rPr>
      <t xml:space="preserve">Team Scores are automatically calculated by the Spreadsheet. Once all the results have been inputted click on the </t>
    </r>
    <r>
      <rPr>
        <b/>
        <sz val="14"/>
        <rFont val="Calibri"/>
        <family val="2"/>
      </rPr>
      <t>Team Scoresheet</t>
    </r>
    <r>
      <rPr>
        <sz val="14"/>
        <rFont val="Calibri"/>
        <family val="2"/>
      </rPr>
      <t xml:space="preserve"> tab and the cumulative team points will be displayed plus the ranking of each team.</t>
    </r>
  </si>
  <si>
    <t>http://www.quadkids.org/awards</t>
  </si>
  <si>
    <t>UKA Awards information can be found here</t>
  </si>
  <si>
    <t xml:space="preserve"> http://www.quadkids.org</t>
  </si>
  <si>
    <t>For more information on Quadkids please visit the QuadKids website at</t>
  </si>
  <si>
    <t>NO</t>
  </si>
  <si>
    <t>Secure Names?</t>
  </si>
  <si>
    <t>Relay?</t>
  </si>
  <si>
    <t>Number of Teams:</t>
  </si>
  <si>
    <t>Competition Type:</t>
  </si>
  <si>
    <t>Event Date:</t>
  </si>
  <si>
    <t>Event Name:</t>
  </si>
  <si>
    <t>SCHOOL</t>
  </si>
  <si>
    <t>CLUB</t>
  </si>
  <si>
    <t>Flex %</t>
  </si>
  <si>
    <t>Flexing?</t>
  </si>
  <si>
    <t>FSPRINT</t>
  </si>
  <si>
    <t>FRUN</t>
  </si>
  <si>
    <t>FJUMP</t>
  </si>
  <si>
    <t>FTHROW</t>
  </si>
  <si>
    <t>SPRINT</t>
  </si>
  <si>
    <t>RUN</t>
  </si>
  <si>
    <t>JUMP</t>
  </si>
  <si>
    <t>THROW</t>
  </si>
  <si>
    <t>RELAY</t>
  </si>
  <si>
    <t>No of Athletes</t>
  </si>
  <si>
    <t>Statistics</t>
  </si>
  <si>
    <t>Athletes Declared</t>
  </si>
  <si>
    <t>Disabled Athletes</t>
  </si>
  <si>
    <t>Results Entered</t>
  </si>
  <si>
    <t>Notes Read</t>
  </si>
  <si>
    <t>Relay Visible</t>
  </si>
  <si>
    <t>OPEN</t>
  </si>
  <si>
    <t/>
  </si>
  <si>
    <t>QuadKids Start = Years 3/4
QuadKids Primary = Years 5/6
QuadKids Secondary = Year 7/8
QuadKids Pre-Start = Year 1/2</t>
  </si>
  <si>
    <t>QuadKids Club U9   - Under 9s
QuadKids Club        - Under 11s
QuadKids Club U13 - Under 13s</t>
  </si>
  <si>
    <t>QuadKids Start = Years 3/4
QuadKids Primary = Years 5/6
QuadKids Secondary = Year 7/8
QuadKids Club U9   - Under 9s
QuadKids Club        - Under 11s
QuadKids Club U13 - Under 13s</t>
  </si>
  <si>
    <t>B</t>
  </si>
  <si>
    <t>G</t>
  </si>
  <si>
    <t>DefaultComp</t>
  </si>
  <si>
    <t>ScoringType</t>
  </si>
  <si>
    <t>TypeMessage</t>
  </si>
  <si>
    <t>SelectMessage</t>
  </si>
  <si>
    <t>AwardsValid</t>
  </si>
  <si>
    <t>AwardsType</t>
  </si>
  <si>
    <t>Inclusive Type</t>
  </si>
  <si>
    <t>Flexing Trigger</t>
  </si>
  <si>
    <r>
      <t>Ø</t>
    </r>
    <r>
      <rPr>
        <sz val="7"/>
        <rFont val="Times New Roman"/>
        <family val="1"/>
      </rPr>
      <t xml:space="preserve"> </t>
    </r>
    <r>
      <rPr>
        <b/>
        <sz val="14"/>
        <rFont val="Calibri"/>
        <family val="2"/>
      </rPr>
      <t>Sex</t>
    </r>
    <r>
      <rPr>
        <sz val="14"/>
        <rFont val="Calibri"/>
        <family val="2"/>
      </rPr>
      <t xml:space="preserve"> – enter the athlete’s gender (M or F) – without this information the row of cells will remain red</t>
    </r>
  </si>
  <si>
    <r>
      <t>Ø</t>
    </r>
    <r>
      <rPr>
        <sz val="7"/>
        <rFont val="Times New Roman"/>
        <family val="1"/>
      </rPr>
      <t xml:space="preserve"> </t>
    </r>
    <r>
      <rPr>
        <b/>
        <sz val="14"/>
        <rFont val="Calibri"/>
        <family val="2"/>
      </rPr>
      <t>Disability Group</t>
    </r>
    <r>
      <rPr>
        <sz val="14"/>
        <rFont val="Calibri"/>
        <family val="2"/>
      </rPr>
      <t xml:space="preserve"> – QuadKids is now fully inclusive allowing disabled athletes to compete alongside non-disabled athetes. For more information on the England Athletics Disability Groups please look in the QuadKids manual or go to the QuadKids website.</t>
    </r>
  </si>
  <si>
    <t>To ensure you can use the Spreadsheet properly you will need to make sure that your Excel program trusts Macros. 
To enable Macros you must click on “trust content from this site/enable macros" when prompted by your computer.
If using Excel 2007 please ensure the spreadsheet is saved as an Excel 97-2003 workbook (.XLS).</t>
  </si>
  <si>
    <r>
      <t xml:space="preserve">4. </t>
    </r>
    <r>
      <rPr>
        <b/>
        <sz val="14"/>
        <rFont val="Calibri"/>
        <family val="2"/>
      </rPr>
      <t>Click on the</t>
    </r>
    <r>
      <rPr>
        <sz val="14"/>
        <rFont val="Calibri"/>
        <family val="2"/>
      </rPr>
      <t xml:space="preserve"> </t>
    </r>
    <r>
      <rPr>
        <b/>
        <sz val="14"/>
        <rFont val="Calibri"/>
        <family val="2"/>
      </rPr>
      <t>TEAMSCORES</t>
    </r>
    <r>
      <rPr>
        <sz val="14"/>
        <rFont val="Calibri"/>
        <family val="2"/>
      </rPr>
      <t xml:space="preserve"> tab and check that all declared teams appear in the table.</t>
    </r>
  </si>
  <si>
    <t>Please take a few moments to properly configure the scoring spreadsheet. If you do not select any of the parameters the spreadsheet will assume some defaults. There is no "CONFIGURE" button anymore!</t>
  </si>
  <si>
    <t>Venue:</t>
  </si>
  <si>
    <t>Age
Group</t>
  </si>
  <si>
    <t>AgeGrp</t>
  </si>
  <si>
    <t>MINS</t>
  </si>
  <si>
    <t>EventIndex</t>
  </si>
  <si>
    <t>Younger</t>
  </si>
  <si>
    <t>Older</t>
  </si>
  <si>
    <t>AgeDesc</t>
  </si>
  <si>
    <r>
      <t>Ø</t>
    </r>
    <r>
      <rPr>
        <sz val="7"/>
        <rFont val="Times New Roman"/>
        <family val="1"/>
      </rPr>
      <t xml:space="preserve"> </t>
    </r>
    <r>
      <rPr>
        <b/>
        <sz val="14"/>
        <rFont val="Calibri"/>
        <family val="2"/>
      </rPr>
      <t>Age Group</t>
    </r>
    <r>
      <rPr>
        <sz val="14"/>
        <rFont val="Calibri"/>
        <family val="2"/>
      </rPr>
      <t xml:space="preserve"> – use this field to set the age group of the athlete if it is different from the age group of the competition</t>
    </r>
  </si>
  <si>
    <t>Version: 9.0  (15-March-2016)</t>
  </si>
  <si>
    <t>Zakariya Ahmed</t>
  </si>
  <si>
    <t>Joseph Airey</t>
  </si>
  <si>
    <t>Tyler-Storm Alderson</t>
  </si>
  <si>
    <t>Owen Arthur</t>
  </si>
  <si>
    <t>William Baldwin</t>
  </si>
  <si>
    <t>Thomas Barcraft-Barnes</t>
  </si>
  <si>
    <t>Zachary Betteridge</t>
  </si>
  <si>
    <t>CiarÃ¡n Borkett</t>
  </si>
  <si>
    <t>Yuchen Chen</t>
  </si>
  <si>
    <t>Ethan Cowell</t>
  </si>
  <si>
    <t>Adam Davis</t>
  </si>
  <si>
    <t>Luca De Wolf</t>
  </si>
  <si>
    <t>Harry Dean</t>
  </si>
  <si>
    <t>Oscar Eason</t>
  </si>
  <si>
    <t>Sebastian Flint</t>
  </si>
  <si>
    <t>Laurence Fox</t>
  </si>
  <si>
    <t>Jim George</t>
  </si>
  <si>
    <t>Eric Gonzalez</t>
  </si>
  <si>
    <t>Blu-Rye Gordon</t>
  </si>
  <si>
    <t>William Griffiths</t>
  </si>
  <si>
    <t>Archie Hardaker</t>
  </si>
  <si>
    <t>Jack Harwood</t>
  </si>
  <si>
    <t>Reuben Horsfield</t>
  </si>
  <si>
    <t>Joshua Horsfield</t>
  </si>
  <si>
    <t>Adam Ibrahim</t>
  </si>
  <si>
    <t>Nathaniel Jolly</t>
  </si>
  <si>
    <t>Sean Kennedy</t>
  </si>
  <si>
    <t>Max Kirby</t>
  </si>
  <si>
    <t>Alexander Lambert</t>
  </si>
  <si>
    <t>Archie MacDonald</t>
  </si>
  <si>
    <t>Michael Mansell</t>
  </si>
  <si>
    <t>Cody Mansell</t>
  </si>
  <si>
    <t>Jack Matten</t>
  </si>
  <si>
    <t>Zachary Mawer</t>
  </si>
  <si>
    <t>William Mead</t>
  </si>
  <si>
    <t>Willoughby Mitchell</t>
  </si>
  <si>
    <t>Hugo Moon</t>
  </si>
  <si>
    <t>Owen Morkot</t>
  </si>
  <si>
    <t>Leo Nassiri</t>
  </si>
  <si>
    <t>Bashar Nsseeko</t>
  </si>
  <si>
    <t>Conor O'Sullivan</t>
  </si>
  <si>
    <t>Rudy Painter</t>
  </si>
  <si>
    <t>Beau Parker</t>
  </si>
  <si>
    <t>Benjamin Pocock</t>
  </si>
  <si>
    <t>Arthur Pocock</t>
  </si>
  <si>
    <t>Mason Reese</t>
  </si>
  <si>
    <t>Myles Richardson</t>
  </si>
  <si>
    <t>William Ridgway</t>
  </si>
  <si>
    <t>Mikail Ruso</t>
  </si>
  <si>
    <t>Woodrow Shaw</t>
  </si>
  <si>
    <t>Jacob Shippam</t>
  </si>
  <si>
    <t>Sammy Sullivan</t>
  </si>
  <si>
    <t>Jacob Taylor</t>
  </si>
  <si>
    <t>Oscar Webster</t>
  </si>
  <si>
    <t>Ollie Wells</t>
  </si>
  <si>
    <t>Jack Wells</t>
  </si>
  <si>
    <t>Billy Wilson</t>
  </si>
  <si>
    <t>Jacob Wilson</t>
  </si>
  <si>
    <t>Charlie Woodward</t>
  </si>
  <si>
    <t>Eden Zarb</t>
  </si>
  <si>
    <t>Crawley AC</t>
  </si>
  <si>
    <t>Horsham Blue Star Harriers</t>
  </si>
  <si>
    <t>East Grinstead &amp; District AC</t>
  </si>
  <si>
    <t>Brighton and Hove Athletic Club</t>
  </si>
  <si>
    <t>Brighton Phoenix</t>
  </si>
  <si>
    <t>Chichester Runners &amp; AC</t>
  </si>
  <si>
    <t>Hastings AC</t>
  </si>
  <si>
    <t>Lewes AC</t>
  </si>
  <si>
    <t>Eastbourne Rovers AC</t>
  </si>
  <si>
    <t>HY Athletics Club</t>
  </si>
  <si>
    <t>Worthing &amp; District Harriers</t>
  </si>
  <si>
    <t>Crowborough Runners</t>
  </si>
  <si>
    <t>M</t>
  </si>
  <si>
    <t>Poppy Alden</t>
  </si>
  <si>
    <t>Willow Anderson</t>
  </si>
  <si>
    <t>Isla Atwell</t>
  </si>
  <si>
    <t>Nia Bushby-Docherty</t>
  </si>
  <si>
    <t>Marian Ddamba</t>
  </si>
  <si>
    <t>Ruby Ellis</t>
  </si>
  <si>
    <t>Darcey Gilbert</t>
  </si>
  <si>
    <t>Nya-Cali Gordon</t>
  </si>
  <si>
    <t>Ada Greenaway</t>
  </si>
  <si>
    <t>Anya Heffer</t>
  </si>
  <si>
    <t>Connie Jones</t>
  </si>
  <si>
    <t>Rosa Knock</t>
  </si>
  <si>
    <t>Evalyn Langridge</t>
  </si>
  <si>
    <t>Elizabeth Lawson</t>
  </si>
  <si>
    <t>Ella Leaver</t>
  </si>
  <si>
    <t>Amelie Levitt</t>
  </si>
  <si>
    <t>Maya Litchfield</t>
  </si>
  <si>
    <t>Fern Lock</t>
  </si>
  <si>
    <t>Lily McLauchlan</t>
  </si>
  <si>
    <t>Sofia Mell Garcia</t>
  </si>
  <si>
    <t>Ada Messer</t>
  </si>
  <si>
    <t>Rose Mullans</t>
  </si>
  <si>
    <t>Sophia Omoyinmi</t>
  </si>
  <si>
    <t>Isabel Pashley</t>
  </si>
  <si>
    <t>Rosalie Phillips</t>
  </si>
  <si>
    <t>Victoria Ridley</t>
  </si>
  <si>
    <t>Tilly Rodgers</t>
  </si>
  <si>
    <t>Chloe Slaughter</t>
  </si>
  <si>
    <t>Bashra Sserenko</t>
  </si>
  <si>
    <t>Zara Thompson</t>
  </si>
  <si>
    <t>Alice Timbrell</t>
  </si>
  <si>
    <t>Cecily Trotman</t>
  </si>
  <si>
    <t>Evie Tyler</t>
  </si>
  <si>
    <t>Niamh Verity</t>
  </si>
  <si>
    <t>Evie Walker</t>
  </si>
  <si>
    <t>Jessica Webster</t>
  </si>
  <si>
    <t>Imogen Younghusband</t>
  </si>
  <si>
    <t>F</t>
  </si>
  <si>
    <t>July 06 2024</t>
  </si>
  <si>
    <t>K2 Crawley</t>
  </si>
  <si>
    <t>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</si>
</sst>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5" formatCode="0.0"/>
    <numFmt numFmtId="168" formatCode="_-* #,##0_-;\-* #,##0_-;_-* &quot;-&quot;??_-;_-@_-"/>
    <numFmt numFmtId="169" formatCode="[$-F800]dddd\,\ mmmm\ dd\,\ yyyy"/>
    <numFmt numFmtId="179" formatCode="0.000"/>
    <numFmt numFmtId="181" formatCode="_-* #,##0.0_-;\-* #,##0.0_-;_-* &quot;-&quot;??_-;_-@_-"/>
    <numFmt numFmtId="184" formatCode="#,##0;;"/>
    <numFmt numFmtId="185" formatCode="#;;"/>
    <numFmt numFmtId="187" formatCode="00.00;;"/>
    <numFmt numFmtId="188" formatCode="yyyy\-mm\-dd"/>
  </numFmts>
  <fonts count="49" x14ac:knownFonts="1">
    <font>
      <sz val="11"/>
      <color theme="1"/>
      <name val="Calibri"/>
      <family val="2"/>
      <scheme val="minor"/>
    </font>
    <font>
      <sz val="10"/>
      <name val="Arial"/>
      <family val="2"/>
    </font>
    <font>
      <u/>
      <sz val="10"/>
      <color indexed="12"/>
      <name val="Arial"/>
      <family val="2"/>
    </font>
    <font>
      <b/>
      <sz val="26"/>
      <name val="Arial"/>
      <family val="2"/>
    </font>
    <font>
      <b/>
      <sz val="18"/>
      <name val="Verdana"/>
      <family val="2"/>
    </font>
    <font>
      <b/>
      <u/>
      <sz val="20"/>
      <name val="Calibri"/>
      <family val="2"/>
    </font>
    <font>
      <sz val="18"/>
      <name val="Calibri"/>
      <family val="2"/>
    </font>
    <font>
      <b/>
      <sz val="20"/>
      <name val="Calibri"/>
      <family val="2"/>
    </font>
    <font>
      <sz val="14"/>
      <name val="Calibri"/>
      <family val="2"/>
    </font>
    <font>
      <b/>
      <sz val="14"/>
      <name val="Calibri"/>
      <family val="2"/>
    </font>
    <font>
      <sz val="14"/>
      <name val="Wingdings"/>
      <charset val="2"/>
    </font>
    <font>
      <sz val="7"/>
      <name val="Times New Roman"/>
      <family val="1"/>
    </font>
    <font>
      <sz val="10"/>
      <name val="Verdana"/>
      <family val="2"/>
    </font>
    <font>
      <b/>
      <sz val="8"/>
      <name val="Verdana"/>
      <family val="2"/>
    </font>
    <font>
      <b/>
      <sz val="12"/>
      <name val="Arial"/>
      <family val="2"/>
    </font>
    <font>
      <b/>
      <u/>
      <sz val="12"/>
      <color indexed="12"/>
      <name val="Arial"/>
      <family val="2"/>
    </font>
    <font>
      <b/>
      <sz val="11"/>
      <name val="Arial"/>
      <family val="2"/>
    </font>
    <font>
      <b/>
      <u/>
      <sz val="14"/>
      <color indexed="12"/>
      <name val="Arial"/>
      <family val="2"/>
    </font>
    <font>
      <sz val="14"/>
      <name val="Arial"/>
      <family val="2"/>
    </font>
    <font>
      <b/>
      <sz val="10"/>
      <name val="Arial"/>
      <family val="2"/>
    </font>
    <font>
      <sz val="10"/>
      <color indexed="10"/>
      <name val="Arial"/>
      <family val="2"/>
    </font>
    <font>
      <sz val="11"/>
      <name val="Arial"/>
      <family val="2"/>
    </font>
    <font>
      <sz val="10"/>
      <color indexed="55"/>
      <name val="Arial"/>
      <family val="2"/>
    </font>
    <font>
      <b/>
      <sz val="14"/>
      <name val="Arial"/>
      <family val="2"/>
    </font>
    <font>
      <sz val="10"/>
      <color indexed="22"/>
      <name val="Arial"/>
      <family val="2"/>
    </font>
    <font>
      <sz val="10"/>
      <name val="Arial"/>
      <charset val="1"/>
    </font>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b/>
      <sz val="22"/>
      <color theme="4" tint="-0.249977111117893"/>
      <name val="Calibri"/>
      <family val="2"/>
      <scheme val="minor"/>
    </font>
    <font>
      <b/>
      <sz val="14"/>
      <color theme="0"/>
      <name val="Calibri"/>
      <family val="2"/>
      <scheme val="minor"/>
    </font>
    <font>
      <b/>
      <sz val="16"/>
      <color theme="1"/>
      <name val="Calibri"/>
      <family val="2"/>
      <scheme val="minor"/>
    </font>
    <font>
      <b/>
      <sz val="22"/>
      <color theme="1"/>
      <name val="Calibri"/>
      <family val="2"/>
      <scheme val="minor"/>
    </font>
    <font>
      <b/>
      <sz val="11"/>
      <color rgb="FFFF0000"/>
      <name val="Calibri"/>
      <family val="2"/>
      <scheme val="minor"/>
    </font>
    <font>
      <sz val="11"/>
      <color theme="1"/>
      <name val="Arial"/>
      <family val="2"/>
    </font>
    <font>
      <sz val="11"/>
      <color theme="0" tint="-0.14999847407452621"/>
      <name val="Arial"/>
      <family val="2"/>
    </font>
    <font>
      <b/>
      <sz val="16"/>
      <color rgb="FFFF0000"/>
      <name val="Arial"/>
      <family val="2"/>
    </font>
    <font>
      <sz val="14"/>
      <color theme="1"/>
      <name val="Arial"/>
      <family val="2"/>
    </font>
    <font>
      <sz val="9"/>
      <color theme="1"/>
      <name val="Calibri"/>
      <family val="2"/>
      <scheme val="minor"/>
    </font>
    <font>
      <b/>
      <sz val="14"/>
      <color theme="1"/>
      <name val="Calibri"/>
      <family val="2"/>
      <scheme val="minor"/>
    </font>
    <font>
      <b/>
      <sz val="10"/>
      <color rgb="FF00B050"/>
      <name val="Arial"/>
      <family val="2"/>
    </font>
    <font>
      <b/>
      <sz val="16"/>
      <color theme="0" tint="-0.14999847407452621"/>
      <name val="Arial"/>
      <family val="2"/>
    </font>
    <font>
      <b/>
      <sz val="11"/>
      <color rgb="FFFFFF00"/>
      <name val="Calibri"/>
      <family val="2"/>
      <scheme val="minor"/>
    </font>
    <font>
      <sz val="11"/>
      <name val="Calibri"/>
      <family val="2"/>
      <scheme val="minor"/>
    </font>
    <font>
      <b/>
      <sz val="10"/>
      <color rgb="FFFF0000"/>
      <name val="Arial"/>
      <family val="2"/>
    </font>
    <font>
      <b/>
      <sz val="16"/>
      <color theme="0"/>
      <name val="Calibri"/>
      <family val="2"/>
      <scheme val="minor"/>
    </font>
    <font>
      <sz val="9"/>
      <color theme="0"/>
      <name val="Calibri"/>
      <family val="2"/>
      <scheme val="minor"/>
    </font>
    <font>
      <b/>
      <sz val="28"/>
      <color theme="1"/>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theme="1"/>
        <bgColor indexed="64"/>
      </patternFill>
    </fill>
    <fill>
      <patternFill patternType="solid">
        <fgColor rgb="FF00CC00"/>
        <bgColor indexed="64"/>
      </patternFill>
    </fill>
    <fill>
      <patternFill patternType="solid">
        <fgColor theme="3"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24A04D"/>
        <bgColor indexed="64"/>
      </patternFill>
    </fill>
  </fills>
  <borders count="44">
    <border>
      <left/>
      <right/>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uble">
        <color rgb="FF00B050"/>
      </left>
      <right style="double">
        <color rgb="FF00B050"/>
      </right>
      <top style="double">
        <color rgb="FF00B050"/>
      </top>
      <bottom style="double">
        <color rgb="FF00B050"/>
      </bottom>
      <diagonal/>
    </border>
  </borders>
  <cellStyleXfs count="7">
    <xf numFmtId="0" fontId="0" fillId="0" borderId="0"/>
    <xf numFmtId="43" fontId="26"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9" fontId="26" fillId="0" borderId="0" applyFont="0" applyFill="0" applyBorder="0" applyAlignment="0" applyProtection="0"/>
    <xf numFmtId="9" fontId="1" fillId="0" borderId="0" applyFont="0" applyFill="0" applyBorder="0" applyAlignment="0" applyProtection="0"/>
  </cellStyleXfs>
  <cellXfs count="308">
    <xf numFmtId="0" fontId="0" fillId="0" borderId="0" xfId="0"/>
    <xf numFmtId="0" fontId="0" fillId="0" borderId="0" xfId="0" applyAlignment="1">
      <alignment horizontal="center"/>
    </xf>
    <xf numFmtId="0" fontId="27" fillId="4" borderId="0" xfId="0" applyFont="1" applyFill="1"/>
    <xf numFmtId="0" fontId="27" fillId="4" borderId="0" xfId="0" applyFont="1" applyFill="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14" fontId="0" fillId="0" borderId="0" xfId="0" applyNumberFormat="1" applyAlignment="1">
      <alignment horizontal="center"/>
    </xf>
    <xf numFmtId="0" fontId="0" fillId="0" borderId="1" xfId="0" applyBorder="1" applyAlignment="1">
      <alignment horizontal="center"/>
    </xf>
    <xf numFmtId="0" fontId="0" fillId="0" borderId="4" xfId="0" applyBorder="1" applyAlignment="1">
      <alignment horizontal="center"/>
    </xf>
    <xf numFmtId="0" fontId="29" fillId="0" borderId="0" xfId="0" applyFont="1"/>
    <xf numFmtId="0" fontId="30" fillId="0" borderId="0" xfId="0" applyFont="1" applyAlignment="1">
      <alignment horizontal="center" vertical="center"/>
    </xf>
    <xf numFmtId="0" fontId="27" fillId="4" borderId="7" xfId="0" applyFont="1" applyFill="1" applyBorder="1"/>
    <xf numFmtId="0" fontId="0" fillId="0" borderId="0" xfId="0" applyAlignment="1">
      <alignment vertical="center" shrinkToFit="1"/>
    </xf>
    <xf numFmtId="0" fontId="0" fillId="0" borderId="8" xfId="0" applyBorder="1" applyAlignment="1">
      <alignment horizontal="center"/>
    </xf>
    <xf numFmtId="0" fontId="0" fillId="0" borderId="9" xfId="0" applyBorder="1" applyAlignment="1">
      <alignment horizontal="center"/>
    </xf>
    <xf numFmtId="0" fontId="0" fillId="0" borderId="8" xfId="0" applyBorder="1"/>
    <xf numFmtId="0" fontId="0" fillId="0" borderId="10" xfId="0" applyBorder="1"/>
    <xf numFmtId="0" fontId="0" fillId="0" borderId="11" xfId="0" applyBorder="1"/>
    <xf numFmtId="0" fontId="0" fillId="0" borderId="12" xfId="0" applyBorder="1"/>
    <xf numFmtId="165" fontId="0" fillId="0" borderId="7" xfId="0" applyNumberFormat="1" applyBorder="1" applyAlignment="1">
      <alignment horizontal="center"/>
    </xf>
    <xf numFmtId="165" fontId="0" fillId="0" borderId="2" xfId="0" applyNumberFormat="1" applyBorder="1" applyAlignment="1">
      <alignment horizontal="center"/>
    </xf>
    <xf numFmtId="2" fontId="0" fillId="0" borderId="7" xfId="0" applyNumberFormat="1" applyBorder="1" applyAlignment="1">
      <alignment horizontal="center"/>
    </xf>
    <xf numFmtId="2" fontId="0" fillId="0" borderId="2" xfId="0" applyNumberFormat="1" applyBorder="1" applyAlignment="1">
      <alignment horizontal="center"/>
    </xf>
    <xf numFmtId="179" fontId="0" fillId="0" borderId="9" xfId="0" applyNumberFormat="1" applyBorder="1" applyAlignment="1">
      <alignment horizontal="center"/>
    </xf>
    <xf numFmtId="179" fontId="0" fillId="0" borderId="3" xfId="0" applyNumberFormat="1" applyBorder="1" applyAlignment="1">
      <alignment horizontal="center"/>
    </xf>
    <xf numFmtId="0" fontId="0" fillId="0" borderId="0" xfId="0" applyAlignment="1">
      <alignment horizontal="left"/>
    </xf>
    <xf numFmtId="165" fontId="0" fillId="0" borderId="0" xfId="0" applyNumberFormat="1"/>
    <xf numFmtId="2" fontId="0" fillId="0" borderId="2" xfId="0" applyNumberFormat="1" applyBorder="1"/>
    <xf numFmtId="2" fontId="0" fillId="0" borderId="3" xfId="0" applyNumberFormat="1" applyBorder="1"/>
    <xf numFmtId="2" fontId="0" fillId="0" borderId="5" xfId="0" applyNumberFormat="1" applyBorder="1"/>
    <xf numFmtId="2" fontId="0" fillId="0" borderId="6" xfId="0" applyNumberFormat="1" applyBorder="1"/>
    <xf numFmtId="0" fontId="27" fillId="4" borderId="8" xfId="0" applyFont="1" applyFill="1" applyBorder="1"/>
    <xf numFmtId="0" fontId="0" fillId="0" borderId="1" xfId="0" applyBorder="1" applyAlignment="1">
      <alignment horizontal="right"/>
    </xf>
    <xf numFmtId="0" fontId="0" fillId="0" borderId="4" xfId="0" applyBorder="1" applyAlignment="1">
      <alignment horizontal="right"/>
    </xf>
    <xf numFmtId="0" fontId="0" fillId="0" borderId="0" xfId="0" applyFill="1" applyBorder="1" applyAlignment="1">
      <alignment horizontal="right"/>
    </xf>
    <xf numFmtId="0" fontId="0" fillId="5" borderId="1" xfId="0" applyFill="1" applyBorder="1" applyAlignment="1">
      <alignment horizontal="center"/>
    </xf>
    <xf numFmtId="2" fontId="0" fillId="5" borderId="2" xfId="0" applyNumberFormat="1" applyFill="1" applyBorder="1" applyAlignment="1">
      <alignment horizontal="center"/>
    </xf>
    <xf numFmtId="0" fontId="0" fillId="5" borderId="3" xfId="0" applyFill="1" applyBorder="1" applyAlignment="1">
      <alignment horizontal="center"/>
    </xf>
    <xf numFmtId="0" fontId="31" fillId="4" borderId="8" xfId="0" applyFont="1" applyFill="1" applyBorder="1" applyAlignment="1">
      <alignment horizontal="center" vertical="center" shrinkToFit="1"/>
    </xf>
    <xf numFmtId="0" fontId="31" fillId="4" borderId="7" xfId="0" applyFont="1" applyFill="1" applyBorder="1" applyAlignment="1">
      <alignment horizontal="center" vertical="center" shrinkToFit="1"/>
    </xf>
    <xf numFmtId="0" fontId="31" fillId="4" borderId="9" xfId="0" applyFont="1" applyFill="1" applyBorder="1" applyAlignment="1">
      <alignment horizontal="center" vertical="center" shrinkToFit="1"/>
    </xf>
    <xf numFmtId="0" fontId="29" fillId="6" borderId="4" xfId="0" applyFont="1" applyFill="1" applyBorder="1" applyAlignment="1">
      <alignment horizontal="center"/>
    </xf>
    <xf numFmtId="2" fontId="29" fillId="6" borderId="5" xfId="0" applyNumberFormat="1" applyFont="1" applyFill="1" applyBorder="1" applyAlignment="1">
      <alignment horizontal="center"/>
    </xf>
    <xf numFmtId="0" fontId="29" fillId="6" borderId="6" xfId="0" applyFont="1" applyFill="1" applyBorder="1" applyAlignment="1">
      <alignment horizontal="center"/>
    </xf>
    <xf numFmtId="0" fontId="29" fillId="7" borderId="1" xfId="0" applyFont="1" applyFill="1" applyBorder="1" applyAlignment="1">
      <alignment horizontal="center"/>
    </xf>
    <xf numFmtId="2" fontId="29" fillId="7" borderId="2" xfId="0" applyNumberFormat="1" applyFont="1" applyFill="1" applyBorder="1" applyAlignment="1">
      <alignment horizontal="center"/>
    </xf>
    <xf numFmtId="0" fontId="29" fillId="7" borderId="3" xfId="0" applyFont="1" applyFill="1" applyBorder="1" applyAlignment="1">
      <alignment horizontal="center"/>
    </xf>
    <xf numFmtId="0" fontId="27" fillId="4" borderId="7" xfId="0" applyFont="1" applyFill="1" applyBorder="1" applyAlignment="1">
      <alignment horizontal="right" shrinkToFit="1"/>
    </xf>
    <xf numFmtId="0" fontId="27" fillId="4" borderId="9" xfId="0" applyFont="1" applyFill="1" applyBorder="1" applyAlignment="1">
      <alignment horizontal="right" shrinkToFit="1"/>
    </xf>
    <xf numFmtId="0" fontId="32" fillId="0" borderId="0" xfId="0" applyFont="1" applyFill="1" applyBorder="1" applyAlignment="1">
      <alignment horizontal="left"/>
    </xf>
    <xf numFmtId="181" fontId="0" fillId="0" borderId="0" xfId="0" applyNumberFormat="1"/>
    <xf numFmtId="0" fontId="28" fillId="4" borderId="8" xfId="0" applyFont="1" applyFill="1" applyBorder="1" applyAlignment="1">
      <alignment horizontal="left"/>
    </xf>
    <xf numFmtId="0" fontId="27" fillId="4" borderId="7" xfId="0" applyFont="1" applyFill="1" applyBorder="1" applyAlignment="1"/>
    <xf numFmtId="2" fontId="27" fillId="4" borderId="7" xfId="0" applyNumberFormat="1" applyFont="1" applyFill="1" applyBorder="1" applyAlignment="1">
      <alignment shrinkToFit="1"/>
    </xf>
    <xf numFmtId="0" fontId="27" fillId="4" borderId="9" xfId="0" applyFont="1" applyFill="1" applyBorder="1" applyAlignment="1"/>
    <xf numFmtId="0" fontId="0" fillId="0" borderId="10" xfId="0" applyBorder="1"/>
    <xf numFmtId="0" fontId="27" fillId="4" borderId="4" xfId="0" applyFont="1" applyFill="1" applyBorder="1"/>
    <xf numFmtId="0" fontId="27" fillId="4" borderId="5" xfId="0" applyFont="1" applyFill="1" applyBorder="1" applyAlignment="1">
      <alignment horizontal="center"/>
    </xf>
    <xf numFmtId="0" fontId="27" fillId="4" borderId="6" xfId="0" applyFont="1" applyFill="1" applyBorder="1" applyAlignment="1">
      <alignment horizontal="center"/>
    </xf>
    <xf numFmtId="0" fontId="27" fillId="4" borderId="13" xfId="0" applyFont="1" applyFill="1" applyBorder="1"/>
    <xf numFmtId="0" fontId="27" fillId="4" borderId="14" xfId="0" applyFont="1" applyFill="1" applyBorder="1"/>
    <xf numFmtId="0" fontId="27" fillId="4" borderId="10" xfId="0" applyFont="1" applyFill="1" applyBorder="1" applyAlignment="1">
      <alignment horizontal="center"/>
    </xf>
    <xf numFmtId="0" fontId="27" fillId="4" borderId="8" xfId="0" applyFont="1" applyFill="1" applyBorder="1" applyAlignment="1">
      <alignment horizontal="center"/>
    </xf>
    <xf numFmtId="0" fontId="27" fillId="4" borderId="7" xfId="0" applyFont="1" applyFill="1" applyBorder="1" applyAlignment="1">
      <alignment horizontal="center"/>
    </xf>
    <xf numFmtId="0" fontId="27" fillId="4" borderId="9" xfId="0" applyFont="1" applyFill="1" applyBorder="1"/>
    <xf numFmtId="0" fontId="27" fillId="4" borderId="15" xfId="0" applyFont="1" applyFill="1" applyBorder="1"/>
    <xf numFmtId="0" fontId="27" fillId="4" borderId="12" xfId="0" applyFont="1" applyFill="1" applyBorder="1"/>
    <xf numFmtId="0" fontId="31" fillId="4" borderId="16" xfId="0" applyFont="1" applyFill="1" applyBorder="1" applyAlignment="1">
      <alignment horizontal="center" vertical="center" shrinkToFit="1"/>
    </xf>
    <xf numFmtId="2" fontId="0" fillId="0" borderId="17" xfId="0" applyNumberFormat="1" applyBorder="1" applyAlignment="1">
      <alignment horizontal="center"/>
    </xf>
    <xf numFmtId="2" fontId="0" fillId="5" borderId="17" xfId="0" applyNumberFormat="1" applyFill="1" applyBorder="1" applyAlignment="1">
      <alignment horizontal="center"/>
    </xf>
    <xf numFmtId="2" fontId="29" fillId="7" borderId="17" xfId="0" applyNumberFormat="1" applyFont="1" applyFill="1" applyBorder="1" applyAlignment="1">
      <alignment horizontal="center"/>
    </xf>
    <xf numFmtId="2" fontId="29" fillId="6" borderId="18" xfId="0" applyNumberFormat="1" applyFont="1" applyFill="1" applyBorder="1" applyAlignment="1">
      <alignment horizontal="center"/>
    </xf>
    <xf numFmtId="2" fontId="0" fillId="0" borderId="0" xfId="0" applyNumberFormat="1" applyBorder="1"/>
    <xf numFmtId="0" fontId="0" fillId="8" borderId="19" xfId="0" quotePrefix="1" applyFill="1" applyBorder="1"/>
    <xf numFmtId="0" fontId="0" fillId="8" borderId="20" xfId="0" applyFill="1" applyBorder="1"/>
    <xf numFmtId="0" fontId="0" fillId="8" borderId="21" xfId="0" applyFill="1" applyBorder="1"/>
    <xf numFmtId="0" fontId="0" fillId="8" borderId="22" xfId="0" applyFill="1" applyBorder="1"/>
    <xf numFmtId="0" fontId="0" fillId="8" borderId="11" xfId="0" applyFill="1" applyBorder="1"/>
    <xf numFmtId="0" fontId="0" fillId="8" borderId="1" xfId="0" applyFill="1" applyBorder="1"/>
    <xf numFmtId="0" fontId="0" fillId="8" borderId="2" xfId="0" applyFill="1" applyBorder="1"/>
    <xf numFmtId="0" fontId="0" fillId="8" borderId="3" xfId="0" applyFill="1" applyBorder="1"/>
    <xf numFmtId="0" fontId="0" fillId="8" borderId="12" xfId="0" applyFill="1" applyBorder="1"/>
    <xf numFmtId="0" fontId="0" fillId="8" borderId="4" xfId="0" applyFill="1" applyBorder="1"/>
    <xf numFmtId="0" fontId="0" fillId="8" borderId="5" xfId="0" applyFill="1" applyBorder="1"/>
    <xf numFmtId="0" fontId="0" fillId="8" borderId="6" xfId="0" applyFill="1" applyBorder="1"/>
    <xf numFmtId="0" fontId="0" fillId="9" borderId="19" xfId="0" quotePrefix="1" applyFill="1" applyBorder="1"/>
    <xf numFmtId="0" fontId="0" fillId="9" borderId="20" xfId="0" applyFill="1" applyBorder="1"/>
    <xf numFmtId="0" fontId="0" fillId="9" borderId="21" xfId="0" applyFill="1" applyBorder="1"/>
    <xf numFmtId="0" fontId="0" fillId="9" borderId="22" xfId="0" applyFill="1" applyBorder="1"/>
    <xf numFmtId="0" fontId="0" fillId="9" borderId="11" xfId="0" applyFill="1" applyBorder="1"/>
    <xf numFmtId="0" fontId="0" fillId="9" borderId="1" xfId="0" applyFill="1" applyBorder="1"/>
    <xf numFmtId="0" fontId="0" fillId="9" borderId="2" xfId="0" applyFill="1" applyBorder="1"/>
    <xf numFmtId="0" fontId="0" fillId="9" borderId="3" xfId="0" applyFill="1" applyBorder="1"/>
    <xf numFmtId="0" fontId="0" fillId="9" borderId="12" xfId="0" applyFill="1" applyBorder="1"/>
    <xf numFmtId="0" fontId="0" fillId="9" borderId="4" xfId="0" applyFill="1" applyBorder="1"/>
    <xf numFmtId="0" fontId="0" fillId="9" borderId="5" xfId="0" applyFill="1" applyBorder="1"/>
    <xf numFmtId="0" fontId="0" fillId="9" borderId="6" xfId="0" applyFill="1" applyBorder="1"/>
    <xf numFmtId="0" fontId="0" fillId="10" borderId="19" xfId="0" quotePrefix="1" applyFill="1" applyBorder="1"/>
    <xf numFmtId="0" fontId="0" fillId="10" borderId="20" xfId="0" applyFill="1" applyBorder="1"/>
    <xf numFmtId="0" fontId="0" fillId="10" borderId="21" xfId="0" applyFill="1" applyBorder="1"/>
    <xf numFmtId="0" fontId="0" fillId="10" borderId="22" xfId="0" applyFill="1" applyBorder="1"/>
    <xf numFmtId="0" fontId="0" fillId="10" borderId="11" xfId="0" applyFill="1" applyBorder="1"/>
    <xf numFmtId="0" fontId="0" fillId="10" borderId="1" xfId="0" applyFill="1" applyBorder="1"/>
    <xf numFmtId="0" fontId="0" fillId="10" borderId="2" xfId="0" applyFill="1" applyBorder="1"/>
    <xf numFmtId="0" fontId="0" fillId="10" borderId="3" xfId="0" applyFill="1" applyBorder="1"/>
    <xf numFmtId="0" fontId="0" fillId="10" borderId="12" xfId="0" applyFill="1" applyBorder="1"/>
    <xf numFmtId="0" fontId="0" fillId="10" borderId="4" xfId="0" applyFill="1" applyBorder="1"/>
    <xf numFmtId="0" fontId="0" fillId="10" borderId="5" xfId="0" applyFill="1" applyBorder="1"/>
    <xf numFmtId="0" fontId="0" fillId="10" borderId="6" xfId="0" applyFill="1" applyBorder="1"/>
    <xf numFmtId="0" fontId="0" fillId="11" borderId="19" xfId="0" quotePrefix="1" applyFill="1" applyBorder="1"/>
    <xf numFmtId="0" fontId="0" fillId="11" borderId="20" xfId="0" applyFill="1" applyBorder="1"/>
    <xf numFmtId="0" fontId="0" fillId="11" borderId="21" xfId="0" applyFill="1" applyBorder="1"/>
    <xf numFmtId="0" fontId="0" fillId="11" borderId="22" xfId="0" applyFill="1" applyBorder="1"/>
    <xf numFmtId="0" fontId="0" fillId="11" borderId="11" xfId="0" applyFill="1" applyBorder="1"/>
    <xf numFmtId="0" fontId="0" fillId="11" borderId="1" xfId="0" applyFill="1" applyBorder="1"/>
    <xf numFmtId="0" fontId="0" fillId="11" borderId="2" xfId="0" applyFill="1" applyBorder="1"/>
    <xf numFmtId="0" fontId="0" fillId="11" borderId="3" xfId="0" applyFill="1" applyBorder="1"/>
    <xf numFmtId="0" fontId="0" fillId="11" borderId="12" xfId="0" applyFill="1" applyBorder="1"/>
    <xf numFmtId="0" fontId="0" fillId="11" borderId="4" xfId="0" applyFill="1" applyBorder="1"/>
    <xf numFmtId="0" fontId="0" fillId="11" borderId="5" xfId="0" applyFill="1" applyBorder="1"/>
    <xf numFmtId="0" fontId="0" fillId="11" borderId="6" xfId="0" applyFill="1" applyBorder="1"/>
    <xf numFmtId="0" fontId="29" fillId="0" borderId="23" xfId="0" applyFont="1" applyBorder="1"/>
    <xf numFmtId="2" fontId="29" fillId="9" borderId="24" xfId="0" applyNumberFormat="1" applyFont="1" applyFill="1" applyBorder="1"/>
    <xf numFmtId="2" fontId="29" fillId="9" borderId="25" xfId="0" applyNumberFormat="1" applyFont="1" applyFill="1" applyBorder="1"/>
    <xf numFmtId="2" fontId="29" fillId="9" borderId="26" xfId="0" applyNumberFormat="1" applyFont="1" applyFill="1" applyBorder="1"/>
    <xf numFmtId="2" fontId="29" fillId="10" borderId="24" xfId="0" applyNumberFormat="1" applyFont="1" applyFill="1" applyBorder="1"/>
    <xf numFmtId="2" fontId="29" fillId="10" borderId="25" xfId="0" applyNumberFormat="1" applyFont="1" applyFill="1" applyBorder="1"/>
    <xf numFmtId="2" fontId="29" fillId="10" borderId="26" xfId="0" applyNumberFormat="1" applyFont="1" applyFill="1" applyBorder="1"/>
    <xf numFmtId="2" fontId="29" fillId="11" borderId="24" xfId="0" applyNumberFormat="1" applyFont="1" applyFill="1" applyBorder="1"/>
    <xf numFmtId="2" fontId="29" fillId="11" borderId="25" xfId="0" applyNumberFormat="1" applyFont="1" applyFill="1" applyBorder="1"/>
    <xf numFmtId="2" fontId="29" fillId="11" borderId="26" xfId="0" applyNumberFormat="1" applyFont="1" applyFill="1" applyBorder="1"/>
    <xf numFmtId="2" fontId="29" fillId="8" borderId="24" xfId="0" applyNumberFormat="1" applyFont="1" applyFill="1" applyBorder="1"/>
    <xf numFmtId="2" fontId="29" fillId="8" borderId="25" xfId="0" applyNumberFormat="1" applyFont="1" applyFill="1" applyBorder="1"/>
    <xf numFmtId="2" fontId="29" fillId="8" borderId="26" xfId="0" applyNumberFormat="1" applyFont="1" applyFill="1" applyBorder="1"/>
    <xf numFmtId="181" fontId="26" fillId="0" borderId="0" xfId="1" applyNumberFormat="1" applyFont="1"/>
    <xf numFmtId="168" fontId="26" fillId="0" borderId="0" xfId="1" applyNumberFormat="1" applyFont="1"/>
    <xf numFmtId="0" fontId="33" fillId="0" borderId="0" xfId="0" applyFont="1" applyAlignment="1">
      <alignment horizontal="center" vertical="center"/>
    </xf>
    <xf numFmtId="0" fontId="0" fillId="0" borderId="0" xfId="0" applyAlignment="1">
      <alignment horizontal="right"/>
    </xf>
    <xf numFmtId="0" fontId="34" fillId="0" borderId="0" xfId="0" applyFont="1"/>
    <xf numFmtId="2" fontId="34" fillId="0" borderId="0" xfId="0" applyNumberFormat="1" applyFont="1"/>
    <xf numFmtId="0" fontId="27" fillId="4" borderId="7" xfId="0" applyFont="1" applyFill="1" applyBorder="1" applyAlignment="1">
      <alignment horizontal="center" wrapText="1"/>
    </xf>
    <xf numFmtId="0" fontId="27" fillId="4" borderId="1" xfId="0" applyFont="1" applyFill="1" applyBorder="1"/>
    <xf numFmtId="0" fontId="27" fillId="4" borderId="2" xfId="0" applyFont="1" applyFill="1" applyBorder="1"/>
    <xf numFmtId="0" fontId="27" fillId="4" borderId="3" xfId="0" applyFont="1" applyFill="1" applyBorder="1"/>
    <xf numFmtId="0" fontId="0" fillId="0" borderId="0" xfId="0" applyAlignment="1">
      <alignment shrinkToFit="1"/>
    </xf>
    <xf numFmtId="0" fontId="35" fillId="0" borderId="0" xfId="0" applyFont="1"/>
    <xf numFmtId="0" fontId="36" fillId="0" borderId="0" xfId="0" applyFont="1" applyAlignment="1">
      <alignment horizontal="center"/>
    </xf>
    <xf numFmtId="0" fontId="35" fillId="0" borderId="0" xfId="0" applyFont="1" applyAlignment="1">
      <alignment horizontal="center"/>
    </xf>
    <xf numFmtId="0" fontId="3" fillId="0" borderId="0" xfId="4" applyFont="1" applyAlignment="1">
      <alignment horizontal="center" wrapText="1"/>
    </xf>
    <xf numFmtId="0" fontId="3" fillId="0" borderId="0" xfId="4" applyFont="1" applyAlignment="1"/>
    <xf numFmtId="0" fontId="1" fillId="0" borderId="0" xfId="4"/>
    <xf numFmtId="0" fontId="4" fillId="0" borderId="0" xfId="4" applyFont="1" applyAlignment="1">
      <alignment wrapText="1"/>
    </xf>
    <xf numFmtId="0" fontId="5" fillId="0" borderId="0" xfId="4" applyFont="1" applyAlignment="1">
      <alignment horizontal="center" vertical="center" wrapText="1"/>
    </xf>
    <xf numFmtId="0" fontId="6" fillId="0" borderId="0" xfId="4" applyFont="1" applyAlignment="1">
      <alignment horizontal="center" vertical="center" wrapText="1"/>
    </xf>
    <xf numFmtId="0" fontId="37" fillId="12" borderId="43" xfId="4" applyFont="1" applyFill="1" applyBorder="1" applyAlignment="1">
      <alignment horizontal="center" vertical="center" wrapText="1"/>
    </xf>
    <xf numFmtId="0" fontId="7" fillId="0" borderId="0" xfId="4" applyFont="1" applyAlignment="1">
      <alignment horizontal="center" vertical="center" wrapText="1"/>
    </xf>
    <xf numFmtId="0" fontId="7" fillId="0" borderId="0" xfId="4" applyFont="1" applyAlignment="1">
      <alignment vertical="center" wrapText="1"/>
    </xf>
    <xf numFmtId="0" fontId="1" fillId="0" borderId="0" xfId="4" applyAlignment="1">
      <alignment wrapText="1"/>
    </xf>
    <xf numFmtId="0" fontId="5" fillId="0" borderId="0" xfId="4" applyFont="1" applyAlignment="1">
      <alignment vertical="center" wrapText="1"/>
    </xf>
    <xf numFmtId="0" fontId="8" fillId="0" borderId="0" xfId="4" applyFont="1" applyAlignment="1">
      <alignment vertical="center" wrapText="1"/>
    </xf>
    <xf numFmtId="0" fontId="10" fillId="0" borderId="0" xfId="4" applyFont="1" applyAlignment="1">
      <alignment horizontal="left" vertical="center" wrapText="1"/>
    </xf>
    <xf numFmtId="0" fontId="8" fillId="0" borderId="0" xfId="4" applyFont="1" applyAlignment="1">
      <alignment horizontal="left" vertical="center" wrapText="1"/>
    </xf>
    <xf numFmtId="0" fontId="12" fillId="0" borderId="0" xfId="4" applyFont="1" applyAlignment="1">
      <alignment horizontal="justify" vertical="top" wrapText="1"/>
    </xf>
    <xf numFmtId="0" fontId="13" fillId="0" borderId="0" xfId="4" applyFont="1" applyAlignment="1">
      <alignment horizontal="justify" vertical="top" wrapText="1"/>
    </xf>
    <xf numFmtId="0" fontId="16" fillId="0" borderId="0" xfId="4" applyFont="1" applyAlignment="1"/>
    <xf numFmtId="0" fontId="18" fillId="2" borderId="0" xfId="4" applyFont="1" applyFill="1" applyProtection="1">
      <protection locked="0"/>
    </xf>
    <xf numFmtId="0" fontId="19" fillId="0" borderId="0" xfId="4" applyFont="1"/>
    <xf numFmtId="0" fontId="20" fillId="0" borderId="0" xfId="4" applyFont="1" applyAlignment="1">
      <alignment horizontal="left" vertical="top"/>
    </xf>
    <xf numFmtId="0" fontId="20" fillId="0" borderId="0" xfId="4" applyFont="1"/>
    <xf numFmtId="0" fontId="22" fillId="0" borderId="0" xfId="4" applyFont="1" applyAlignment="1" applyProtection="1">
      <alignment horizontal="center"/>
      <protection locked="0"/>
    </xf>
    <xf numFmtId="185" fontId="38" fillId="0" borderId="1" xfId="0" applyNumberFormat="1" applyFont="1" applyBorder="1"/>
    <xf numFmtId="184" fontId="38" fillId="0" borderId="3" xfId="0" applyNumberFormat="1" applyFont="1" applyBorder="1" applyAlignment="1">
      <alignment horizontal="center"/>
    </xf>
    <xf numFmtId="185" fontId="38" fillId="0" borderId="4" xfId="0" applyNumberFormat="1" applyFont="1" applyBorder="1"/>
    <xf numFmtId="184" fontId="38" fillId="0" borderId="6" xfId="0" applyNumberFormat="1" applyFont="1" applyBorder="1" applyAlignment="1">
      <alignment horizontal="center"/>
    </xf>
    <xf numFmtId="0" fontId="39" fillId="0" borderId="0" xfId="0" applyFont="1" applyBorder="1" applyAlignment="1">
      <alignment horizontal="center" vertical="center"/>
    </xf>
    <xf numFmtId="49" fontId="0" fillId="0" borderId="0" xfId="0" applyNumberFormat="1" applyAlignment="1">
      <alignment horizontal="center"/>
    </xf>
    <xf numFmtId="9" fontId="40" fillId="0" borderId="0" xfId="5" applyFont="1" applyAlignment="1">
      <alignment horizontal="center" vertical="center"/>
    </xf>
    <xf numFmtId="0" fontId="0" fillId="0" borderId="0" xfId="0" applyAlignment="1">
      <alignment wrapText="1"/>
    </xf>
    <xf numFmtId="0" fontId="29" fillId="0" borderId="0" xfId="0" applyFont="1" applyAlignment="1">
      <alignment horizontal="center" vertical="center" wrapText="1"/>
    </xf>
    <xf numFmtId="0" fontId="32" fillId="0" borderId="0" xfId="0" applyFont="1" applyAlignment="1">
      <alignment horizontal="center" vertical="center"/>
    </xf>
    <xf numFmtId="0" fontId="23" fillId="0" borderId="0" xfId="4" applyFont="1"/>
    <xf numFmtId="0" fontId="1" fillId="0" borderId="28" xfId="4" applyBorder="1"/>
    <xf numFmtId="0" fontId="1" fillId="0" borderId="29" xfId="4" applyBorder="1"/>
    <xf numFmtId="0" fontId="1" fillId="0" borderId="0" xfId="4" applyBorder="1"/>
    <xf numFmtId="0" fontId="1" fillId="0" borderId="30" xfId="4" applyBorder="1"/>
    <xf numFmtId="0" fontId="1" fillId="0" borderId="31" xfId="4" applyBorder="1"/>
    <xf numFmtId="0" fontId="19" fillId="0" borderId="32" xfId="4" applyFont="1" applyBorder="1"/>
    <xf numFmtId="0" fontId="19" fillId="0" borderId="29" xfId="4" applyFont="1" applyBorder="1"/>
    <xf numFmtId="0" fontId="19" fillId="0" borderId="0" xfId="4" applyFont="1" applyBorder="1" applyAlignment="1">
      <alignment horizontal="right"/>
    </xf>
    <xf numFmtId="0" fontId="19" fillId="0" borderId="31" xfId="4" applyFont="1" applyBorder="1" applyAlignment="1">
      <alignment horizontal="right"/>
    </xf>
    <xf numFmtId="0" fontId="24" fillId="0" borderId="0" xfId="0" applyFont="1"/>
    <xf numFmtId="0" fontId="24" fillId="0" borderId="0" xfId="0" applyFont="1" applyProtection="1">
      <protection locked="0"/>
    </xf>
    <xf numFmtId="49" fontId="0" fillId="0" borderId="0" xfId="0" applyNumberFormat="1"/>
    <xf numFmtId="0" fontId="1" fillId="0" borderId="0" xfId="0" applyFont="1" applyAlignment="1">
      <alignment wrapText="1"/>
    </xf>
    <xf numFmtId="0" fontId="1" fillId="0" borderId="0" xfId="0" applyFont="1"/>
    <xf numFmtId="0" fontId="19" fillId="0" borderId="0" xfId="0" applyFont="1" applyAlignment="1">
      <alignment horizontal="center"/>
    </xf>
    <xf numFmtId="0" fontId="22" fillId="0" borderId="0" xfId="0" applyFont="1"/>
    <xf numFmtId="0" fontId="0" fillId="0" borderId="0" xfId="0" applyNumberFormat="1"/>
    <xf numFmtId="0" fontId="1" fillId="0" borderId="0" xfId="0" applyNumberFormat="1" applyFont="1"/>
    <xf numFmtId="0" fontId="1" fillId="0" borderId="0" xfId="0" quotePrefix="1" applyNumberFormat="1" applyFont="1"/>
    <xf numFmtId="9" fontId="41" fillId="0" borderId="27" xfId="4" applyNumberFormat="1" applyFont="1" applyBorder="1"/>
    <xf numFmtId="9" fontId="41" fillId="0" borderId="33" xfId="4" applyNumberFormat="1" applyFont="1" applyBorder="1"/>
    <xf numFmtId="0" fontId="41" fillId="0" borderId="28" xfId="4" applyFont="1" applyBorder="1"/>
    <xf numFmtId="0" fontId="41" fillId="0" borderId="0" xfId="4" applyFont="1" applyBorder="1"/>
    <xf numFmtId="43" fontId="29" fillId="0" borderId="0" xfId="1" applyFont="1"/>
    <xf numFmtId="1" fontId="0" fillId="0" borderId="0" xfId="0" applyNumberFormat="1"/>
    <xf numFmtId="1" fontId="26" fillId="0" borderId="0" xfId="1" applyNumberFormat="1" applyFont="1"/>
    <xf numFmtId="9" fontId="0" fillId="0" borderId="0" xfId="0" applyNumberFormat="1"/>
    <xf numFmtId="49" fontId="0" fillId="0" borderId="1" xfId="0" applyNumberFormat="1" applyBorder="1" applyAlignment="1" applyProtection="1">
      <alignment horizontal="center"/>
      <protection locked="0"/>
    </xf>
    <xf numFmtId="0" fontId="0" fillId="0" borderId="2" xfId="0" applyBorder="1" applyProtection="1">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49" fontId="0" fillId="0" borderId="4" xfId="0" applyNumberFormat="1" applyBorder="1" applyAlignment="1" applyProtection="1">
      <alignment horizontal="center"/>
      <protection locked="0"/>
    </xf>
    <xf numFmtId="0" fontId="0" fillId="0" borderId="5" xfId="0" applyBorder="1" applyProtection="1">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27" fillId="4" borderId="9" xfId="0" applyFont="1" applyFill="1" applyBorder="1" applyAlignment="1">
      <alignment horizontal="center" wrapText="1"/>
    </xf>
    <xf numFmtId="187" fontId="38" fillId="13" borderId="2" xfId="0" applyNumberFormat="1" applyFont="1" applyFill="1" applyBorder="1" applyAlignment="1" applyProtection="1">
      <alignment horizontal="center"/>
      <protection locked="0"/>
    </xf>
    <xf numFmtId="187" fontId="38" fillId="13" borderId="5" xfId="0" applyNumberFormat="1" applyFont="1" applyFill="1" applyBorder="1" applyAlignment="1" applyProtection="1">
      <alignment horizontal="center"/>
      <protection locked="0"/>
    </xf>
    <xf numFmtId="0" fontId="42" fillId="14" borderId="36" xfId="0" applyFont="1" applyFill="1" applyBorder="1"/>
    <xf numFmtId="0" fontId="42" fillId="14" borderId="37" xfId="0" applyFont="1" applyFill="1" applyBorder="1" applyAlignment="1">
      <alignment horizontal="center"/>
    </xf>
    <xf numFmtId="0" fontId="42" fillId="14" borderId="38" xfId="0" applyFont="1" applyFill="1" applyBorder="1" applyAlignment="1">
      <alignment horizontal="center"/>
    </xf>
    <xf numFmtId="185" fontId="38" fillId="0" borderId="8" xfId="0" applyNumberFormat="1" applyFont="1" applyBorder="1"/>
    <xf numFmtId="187" fontId="38" fillId="13" borderId="7" xfId="0" applyNumberFormat="1" applyFont="1" applyFill="1" applyBorder="1" applyAlignment="1" applyProtection="1">
      <alignment horizontal="center"/>
      <protection locked="0"/>
    </xf>
    <xf numFmtId="184" fontId="38" fillId="0" borderId="9" xfId="0" applyNumberFormat="1" applyFont="1" applyBorder="1" applyAlignment="1">
      <alignment horizontal="center"/>
    </xf>
    <xf numFmtId="0" fontId="0" fillId="0" borderId="11" xfId="0" applyFill="1" applyBorder="1" applyAlignment="1">
      <alignment horizontal="center"/>
    </xf>
    <xf numFmtId="9" fontId="18" fillId="2" borderId="0" xfId="5" applyFont="1" applyFill="1" applyProtection="1">
      <protection locked="0"/>
    </xf>
    <xf numFmtId="0" fontId="19" fillId="0" borderId="0" xfId="4" applyFont="1" applyAlignment="1">
      <alignment vertical="center"/>
    </xf>
    <xf numFmtId="0" fontId="1" fillId="0" borderId="0" xfId="4" applyAlignment="1">
      <alignment vertical="center"/>
    </xf>
    <xf numFmtId="0" fontId="0" fillId="0" borderId="0" xfId="0" applyNumberFormat="1" applyAlignment="1">
      <alignment horizontal="center"/>
    </xf>
    <xf numFmtId="0" fontId="27" fillId="4" borderId="16" xfId="0" applyFont="1" applyFill="1" applyBorder="1" applyAlignment="1">
      <alignment horizontal="center" wrapText="1"/>
    </xf>
    <xf numFmtId="165" fontId="0" fillId="0" borderId="2" xfId="0" applyNumberFormat="1" applyBorder="1"/>
    <xf numFmtId="165" fontId="0" fillId="0" borderId="3" xfId="0" applyNumberFormat="1" applyBorder="1"/>
    <xf numFmtId="165" fontId="0" fillId="0" borderId="5" xfId="0" applyNumberFormat="1" applyBorder="1"/>
    <xf numFmtId="165" fontId="0" fillId="0" borderId="6" xfId="0" applyNumberFormat="1" applyBorder="1"/>
    <xf numFmtId="0" fontId="27" fillId="4" borderId="7" xfId="0" applyFont="1" applyFill="1" applyBorder="1"/>
    <xf numFmtId="0" fontId="27" fillId="4" borderId="9" xfId="0" applyFont="1" applyFill="1" applyBorder="1"/>
    <xf numFmtId="0" fontId="27" fillId="4" borderId="8" xfId="0" applyFont="1" applyFill="1" applyBorder="1"/>
    <xf numFmtId="179" fontId="0" fillId="0" borderId="2" xfId="0" applyNumberFormat="1" applyBorder="1"/>
    <xf numFmtId="0" fontId="43" fillId="4" borderId="8" xfId="0" applyFont="1" applyFill="1" applyBorder="1"/>
    <xf numFmtId="0" fontId="28" fillId="4" borderId="7" xfId="0" applyFont="1" applyFill="1" applyBorder="1"/>
    <xf numFmtId="0" fontId="27" fillId="4" borderId="5" xfId="0" applyFont="1" applyFill="1" applyBorder="1"/>
    <xf numFmtId="0" fontId="0" fillId="12" borderId="2" xfId="0" applyFill="1" applyBorder="1"/>
    <xf numFmtId="165" fontId="0" fillId="12" borderId="2" xfId="0" applyNumberFormat="1" applyFill="1" applyBorder="1"/>
    <xf numFmtId="165" fontId="0" fillId="12" borderId="3" xfId="0" applyNumberFormat="1" applyFill="1" applyBorder="1"/>
    <xf numFmtId="2" fontId="0" fillId="12" borderId="2" xfId="0" applyNumberFormat="1" applyFill="1" applyBorder="1"/>
    <xf numFmtId="2" fontId="0" fillId="12" borderId="3" xfId="0" applyNumberFormat="1" applyFill="1" applyBorder="1"/>
    <xf numFmtId="49" fontId="0" fillId="0" borderId="17" xfId="0" applyNumberFormat="1" applyBorder="1" applyAlignment="1" applyProtection="1">
      <alignment horizontal="center"/>
      <protection locked="0"/>
    </xf>
    <xf numFmtId="49" fontId="0" fillId="0" borderId="18" xfId="0" applyNumberFormat="1" applyBorder="1" applyAlignment="1" applyProtection="1">
      <alignment horizontal="center"/>
      <protection locked="0"/>
    </xf>
    <xf numFmtId="0" fontId="0" fillId="0" borderId="0" xfId="0" applyProtection="1">
      <protection locked="0"/>
    </xf>
    <xf numFmtId="0" fontId="25" fillId="0" borderId="0" xfId="0" applyFont="1" applyFill="1" applyBorder="1" applyAlignment="1" applyProtection="1">
      <protection locked="0"/>
    </xf>
    <xf numFmtId="188" fontId="25" fillId="0" borderId="0" xfId="0" applyNumberFormat="1" applyFont="1" applyFill="1" applyBorder="1" applyAlignment="1" applyProtection="1">
      <protection locked="0"/>
    </xf>
    <xf numFmtId="0" fontId="1" fillId="0" borderId="0" xfId="0" applyFont="1" applyFill="1" applyBorder="1" applyAlignment="1" applyProtection="1">
      <protection locked="0"/>
    </xf>
    <xf numFmtId="188" fontId="1" fillId="0" borderId="0" xfId="0" applyNumberFormat="1" applyFont="1" applyFill="1" applyBorder="1" applyAlignment="1" applyProtection="1">
      <protection locked="0"/>
    </xf>
    <xf numFmtId="0" fontId="44" fillId="0" borderId="0" xfId="0" applyFont="1" applyProtection="1">
      <protection locked="0"/>
    </xf>
    <xf numFmtId="0" fontId="0" fillId="0" borderId="0" xfId="0" applyAlignment="1" applyProtection="1">
      <alignment horizontal="left"/>
      <protection locked="0"/>
    </xf>
    <xf numFmtId="49" fontId="18" fillId="2" borderId="0" xfId="4" applyNumberFormat="1" applyFont="1" applyFill="1" applyAlignment="1" applyProtection="1">
      <alignment horizontal="left"/>
      <protection locked="0"/>
    </xf>
    <xf numFmtId="169" fontId="21" fillId="2" borderId="0" xfId="4" applyNumberFormat="1" applyFont="1" applyFill="1" applyAlignment="1" applyProtection="1">
      <alignment horizontal="left"/>
      <protection locked="0"/>
    </xf>
    <xf numFmtId="0" fontId="1" fillId="3" borderId="0" xfId="4" applyFill="1" applyAlignment="1">
      <alignment horizontal="center" vertical="center" wrapText="1"/>
    </xf>
    <xf numFmtId="0" fontId="14" fillId="0" borderId="0" xfId="4" applyFont="1" applyAlignment="1">
      <alignment horizontal="right" vertical="center"/>
    </xf>
    <xf numFmtId="0" fontId="45" fillId="0" borderId="0" xfId="4" applyFont="1" applyAlignment="1">
      <alignment horizontal="center" vertical="top" wrapText="1"/>
    </xf>
    <xf numFmtId="0" fontId="16" fillId="0" borderId="28" xfId="4" applyFont="1" applyBorder="1" applyAlignment="1">
      <alignment horizontal="left"/>
    </xf>
    <xf numFmtId="0" fontId="16" fillId="0" borderId="39" xfId="4" applyFont="1" applyBorder="1" applyAlignment="1">
      <alignment horizontal="left"/>
    </xf>
    <xf numFmtId="0" fontId="17" fillId="0" borderId="0" xfId="3" applyFont="1" applyAlignment="1" applyProtection="1">
      <alignment horizontal="left" vertical="center"/>
    </xf>
    <xf numFmtId="0" fontId="15" fillId="0" borderId="0" xfId="3" applyFont="1" applyAlignment="1" applyProtection="1">
      <alignment horizontal="left" vertical="center"/>
    </xf>
    <xf numFmtId="0" fontId="14" fillId="0" borderId="0" xfId="4" applyFont="1" applyAlignment="1">
      <alignment horizontal="left" vertical="center"/>
    </xf>
    <xf numFmtId="0" fontId="18" fillId="2" borderId="0" xfId="4" applyFont="1" applyFill="1" applyAlignment="1" applyProtection="1">
      <alignment horizontal="left"/>
      <protection locked="0"/>
    </xf>
    <xf numFmtId="0" fontId="27" fillId="4" borderId="1" xfId="0" applyFont="1" applyFill="1" applyBorder="1" applyAlignment="1">
      <alignment horizontal="center" vertical="center" textRotation="180"/>
    </xf>
    <xf numFmtId="0" fontId="27" fillId="4" borderId="4" xfId="0" applyFont="1" applyFill="1" applyBorder="1" applyAlignment="1">
      <alignment horizontal="center" vertical="center" textRotation="180"/>
    </xf>
    <xf numFmtId="0" fontId="47" fillId="4" borderId="10" xfId="0" applyFont="1" applyFill="1" applyBorder="1" applyAlignment="1">
      <alignment horizontal="center" wrapText="1"/>
    </xf>
    <xf numFmtId="0" fontId="47" fillId="4" borderId="11" xfId="0" applyFont="1" applyFill="1" applyBorder="1" applyAlignment="1">
      <alignment horizontal="center" wrapText="1"/>
    </xf>
    <xf numFmtId="0" fontId="1" fillId="0" borderId="0" xfId="0" applyFont="1" applyAlignment="1">
      <alignment horizontal="left"/>
    </xf>
    <xf numFmtId="0" fontId="0" fillId="0" borderId="0" xfId="0" applyAlignment="1">
      <alignment horizontal="left"/>
    </xf>
    <xf numFmtId="0" fontId="43" fillId="4" borderId="8" xfId="0" applyFont="1" applyFill="1" applyBorder="1" applyAlignment="1">
      <alignment horizontal="center"/>
    </xf>
    <xf numFmtId="0" fontId="43" fillId="4" borderId="7" xfId="0" applyFont="1" applyFill="1" applyBorder="1" applyAlignment="1">
      <alignment horizontal="center"/>
    </xf>
    <xf numFmtId="0" fontId="43" fillId="4" borderId="9" xfId="0" applyFont="1" applyFill="1" applyBorder="1" applyAlignment="1">
      <alignment horizontal="center"/>
    </xf>
    <xf numFmtId="0" fontId="27" fillId="4" borderId="4" xfId="0" applyFont="1" applyFill="1" applyBorder="1" applyAlignment="1">
      <alignment horizontal="center"/>
    </xf>
    <xf numFmtId="0" fontId="27" fillId="4" borderId="5" xfId="0" applyFont="1" applyFill="1" applyBorder="1" applyAlignment="1">
      <alignment horizontal="center"/>
    </xf>
    <xf numFmtId="0" fontId="27" fillId="4" borderId="6" xfId="0" applyFont="1" applyFill="1" applyBorder="1" applyAlignment="1">
      <alignment horizontal="center"/>
    </xf>
    <xf numFmtId="0" fontId="0" fillId="0" borderId="0" xfId="0" applyAlignment="1">
      <alignment horizontal="left" vertical="center"/>
    </xf>
    <xf numFmtId="0" fontId="31" fillId="4" borderId="8" xfId="0" applyFont="1" applyFill="1" applyBorder="1" applyAlignment="1">
      <alignment horizontal="center"/>
    </xf>
    <xf numFmtId="0" fontId="31" fillId="4" borderId="7" xfId="0" applyFont="1" applyFill="1" applyBorder="1" applyAlignment="1">
      <alignment horizontal="center"/>
    </xf>
    <xf numFmtId="0" fontId="31" fillId="4" borderId="9" xfId="0" applyFont="1" applyFill="1" applyBorder="1" applyAlignment="1">
      <alignment horizontal="center"/>
    </xf>
    <xf numFmtId="0" fontId="27" fillId="4" borderId="34" xfId="0" applyFont="1" applyFill="1" applyBorder="1" applyAlignment="1">
      <alignment horizontal="center" vertical="center"/>
    </xf>
    <xf numFmtId="0" fontId="27" fillId="4" borderId="35" xfId="0" applyFont="1" applyFill="1" applyBorder="1" applyAlignment="1">
      <alignment horizontal="center" vertical="center"/>
    </xf>
    <xf numFmtId="0" fontId="27" fillId="4" borderId="37" xfId="0" applyFont="1" applyFill="1" applyBorder="1" applyAlignment="1">
      <alignment horizontal="center" wrapText="1"/>
    </xf>
    <xf numFmtId="0" fontId="27" fillId="4" borderId="40" xfId="0" applyFont="1" applyFill="1" applyBorder="1" applyAlignment="1">
      <alignment horizontal="center" wrapText="1"/>
    </xf>
    <xf numFmtId="0" fontId="27" fillId="4" borderId="38" xfId="0" applyFont="1" applyFill="1" applyBorder="1" applyAlignment="1">
      <alignment horizontal="center" wrapText="1"/>
    </xf>
    <xf numFmtId="0" fontId="27" fillId="4" borderId="41" xfId="0" applyFont="1" applyFill="1" applyBorder="1" applyAlignment="1">
      <alignment horizontal="center" wrapText="1"/>
    </xf>
    <xf numFmtId="0" fontId="27" fillId="4" borderId="36" xfId="0" applyFont="1" applyFill="1" applyBorder="1" applyAlignment="1">
      <alignment horizontal="center" wrapText="1"/>
    </xf>
    <xf numFmtId="0" fontId="27" fillId="4" borderId="42" xfId="0" applyFont="1" applyFill="1" applyBorder="1" applyAlignment="1">
      <alignment horizontal="center" wrapText="1"/>
    </xf>
    <xf numFmtId="0" fontId="27" fillId="4" borderId="36" xfId="0" applyFont="1" applyFill="1" applyBorder="1" applyAlignment="1">
      <alignment horizontal="center"/>
    </xf>
    <xf numFmtId="0" fontId="27" fillId="4" borderId="37" xfId="0" applyFont="1" applyFill="1" applyBorder="1" applyAlignment="1">
      <alignment horizontal="center"/>
    </xf>
    <xf numFmtId="0" fontId="27" fillId="4" borderId="38" xfId="0" applyFont="1" applyFill="1" applyBorder="1" applyAlignment="1">
      <alignment horizontal="center"/>
    </xf>
    <xf numFmtId="0" fontId="46" fillId="4" borderId="10" xfId="0" applyFont="1" applyFill="1" applyBorder="1" applyAlignment="1">
      <alignment horizontal="center" vertical="center"/>
    </xf>
    <xf numFmtId="0" fontId="46" fillId="4" borderId="11" xfId="0" applyFont="1" applyFill="1" applyBorder="1" applyAlignment="1">
      <alignment horizontal="center" vertical="center"/>
    </xf>
    <xf numFmtId="0" fontId="48" fillId="0" borderId="0" xfId="0" applyFont="1" applyAlignment="1">
      <alignment horizontal="center" vertical="center"/>
    </xf>
    <xf numFmtId="0" fontId="0" fillId="0" borderId="31" xfId="0" applyBorder="1" applyAlignment="1">
      <alignment horizontal="center"/>
    </xf>
    <xf numFmtId="0" fontId="33" fillId="0" borderId="0" xfId="0" applyFont="1" applyAlignment="1">
      <alignment horizontal="left" vertical="center"/>
    </xf>
  </cellXfs>
  <cellStyles count="7">
    <cellStyle name="Comma" xfId="1" builtinId="3"/>
    <cellStyle name="Comma 2" xfId="2" xr:uid="{7DE307AB-B4C0-4AAE-84EC-85C20D879A66}"/>
    <cellStyle name="Hyperlink" xfId="3" builtinId="8"/>
    <cellStyle name="Normal" xfId="0" builtinId="0"/>
    <cellStyle name="Normal 2" xfId="4" xr:uid="{BAA30336-F637-4B19-B482-DE8C5883D4DC}"/>
    <cellStyle name="Percent" xfId="5" builtinId="5"/>
    <cellStyle name="Percent 2" xfId="6" xr:uid="{B54D8DCA-95B9-46A6-B0E1-46E07F0D5EF1}"/>
  </cellStyles>
  <dxfs count="3">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3016250</xdr:colOff>
      <xdr:row>0</xdr:row>
      <xdr:rowOff>0</xdr:rowOff>
    </xdr:from>
    <xdr:to>
      <xdr:col>1</xdr:col>
      <xdr:colOff>5181600</xdr:colOff>
      <xdr:row>7</xdr:row>
      <xdr:rowOff>177800</xdr:rowOff>
    </xdr:to>
    <xdr:pic>
      <xdr:nvPicPr>
        <xdr:cNvPr id="3305" name="Picture 1" descr="quadkids logo (green) v1">
          <a:extLst>
            <a:ext uri="{FF2B5EF4-FFF2-40B4-BE49-F238E27FC236}">
              <a16:creationId xmlns:a16="http://schemas.microsoft.com/office/drawing/2014/main" id="{B54DFC43-34C6-DDEB-8BCE-ACCF7CA211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5650" y="0"/>
          <a:ext cx="216535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647700</xdr:colOff>
      <xdr:row>1</xdr:row>
      <xdr:rowOff>57150</xdr:rowOff>
    </xdr:from>
    <xdr:to>
      <xdr:col>4</xdr:col>
      <xdr:colOff>171450</xdr:colOff>
      <xdr:row>11</xdr:row>
      <xdr:rowOff>6350</xdr:rowOff>
    </xdr:to>
    <xdr:pic>
      <xdr:nvPicPr>
        <xdr:cNvPr id="4342" name="Picture 1" descr="quadkids logo (green) v1">
          <a:extLst>
            <a:ext uri="{FF2B5EF4-FFF2-40B4-BE49-F238E27FC236}">
              <a16:creationId xmlns:a16="http://schemas.microsoft.com/office/drawing/2014/main" id="{DFE9496D-AD97-D9D6-0240-D4346B421D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15900"/>
          <a:ext cx="216535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quadkids.org/awards" TargetMode="External"/><Relationship Id="rId1" Type="http://schemas.openxmlformats.org/officeDocument/2006/relationships/hyperlink" Target="http://www.quadkids.or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E5F5-F7F9-4ABB-8222-C21057487506}">
  <sheetPr codeName="Sheet12">
    <tabColor rgb="FFFF0000"/>
    <pageSetUpPr fitToPage="1"/>
  </sheetPr>
  <dimension ref="B1:G61"/>
  <sheetViews>
    <sheetView showGridLines="0" topLeftCell="A32" workbookViewId="0"/>
  </sheetViews>
  <sheetFormatPr defaultColWidth="9.1796875" defaultRowHeight="12.5" x14ac:dyDescent="0.25"/>
  <cols>
    <col min="1" max="1" width="4" style="159" customWidth="1"/>
    <col min="2" max="2" width="121.7265625" style="166" customWidth="1"/>
    <col min="3" max="16384" width="9.1796875" style="159"/>
  </cols>
  <sheetData>
    <row r="1" spans="2:7" ht="32.5" x14ac:dyDescent="0.65">
      <c r="B1" s="157"/>
      <c r="C1" s="158"/>
      <c r="D1" s="158"/>
      <c r="E1" s="158"/>
      <c r="F1" s="158"/>
      <c r="G1" s="158"/>
    </row>
    <row r="8" spans="2:7" ht="23" x14ac:dyDescent="0.45">
      <c r="B8" s="160"/>
    </row>
    <row r="9" spans="2:7" ht="12.75" customHeight="1" x14ac:dyDescent="0.45">
      <c r="B9" s="160"/>
    </row>
    <row r="10" spans="2:7" ht="52" x14ac:dyDescent="0.25">
      <c r="B10" s="161" t="s">
        <v>82</v>
      </c>
    </row>
    <row r="11" spans="2:7" ht="12.75" customHeight="1" thickBot="1" x14ac:dyDescent="0.3">
      <c r="B11" s="162"/>
    </row>
    <row r="12" spans="2:7" ht="161" thickTop="1" thickBot="1" x14ac:dyDescent="0.3">
      <c r="B12" s="163" t="s">
        <v>152</v>
      </c>
    </row>
    <row r="13" spans="2:7" ht="12.75" customHeight="1" thickTop="1" x14ac:dyDescent="0.25">
      <c r="B13" s="164"/>
    </row>
    <row r="14" spans="2:7" ht="12.75" customHeight="1" x14ac:dyDescent="0.25">
      <c r="B14" s="165"/>
    </row>
    <row r="15" spans="2:7" ht="12.75" customHeight="1" x14ac:dyDescent="0.25"/>
    <row r="16" spans="2:7" ht="26" x14ac:dyDescent="0.25">
      <c r="B16" s="167" t="s">
        <v>83</v>
      </c>
    </row>
    <row r="17" spans="2:2" ht="18.5" x14ac:dyDescent="0.25">
      <c r="B17" s="168" t="s">
        <v>84</v>
      </c>
    </row>
    <row r="18" spans="2:2" ht="18.5" x14ac:dyDescent="0.25">
      <c r="B18" s="169" t="s">
        <v>85</v>
      </c>
    </row>
    <row r="19" spans="2:2" ht="18.5" x14ac:dyDescent="0.25">
      <c r="B19" s="169" t="s">
        <v>86</v>
      </c>
    </row>
    <row r="20" spans="2:2" ht="18.5" x14ac:dyDescent="0.25">
      <c r="B20" s="169" t="s">
        <v>87</v>
      </c>
    </row>
    <row r="21" spans="2:2" ht="18.5" x14ac:dyDescent="0.25">
      <c r="B21" s="169" t="s">
        <v>88</v>
      </c>
    </row>
    <row r="22" spans="2:2" ht="37" x14ac:dyDescent="0.25">
      <c r="B22" s="169" t="s">
        <v>89</v>
      </c>
    </row>
    <row r="23" spans="2:2" ht="37" x14ac:dyDescent="0.25">
      <c r="B23" s="169" t="s">
        <v>90</v>
      </c>
    </row>
    <row r="24" spans="2:2" ht="17.5" x14ac:dyDescent="0.25">
      <c r="B24" s="169"/>
    </row>
    <row r="25" spans="2:2" ht="12.75" customHeight="1" x14ac:dyDescent="0.25">
      <c r="B25" s="168"/>
    </row>
    <row r="26" spans="2:2" ht="18.5" x14ac:dyDescent="0.25">
      <c r="B26" s="168" t="s">
        <v>91</v>
      </c>
    </row>
    <row r="27" spans="2:2" ht="37" x14ac:dyDescent="0.25">
      <c r="B27" s="169" t="s">
        <v>92</v>
      </c>
    </row>
    <row r="28" spans="2:2" ht="18.5" x14ac:dyDescent="0.25">
      <c r="B28" s="169" t="s">
        <v>93</v>
      </c>
    </row>
    <row r="29" spans="2:2" ht="18.5" x14ac:dyDescent="0.25">
      <c r="B29" s="169" t="s">
        <v>94</v>
      </c>
    </row>
    <row r="30" spans="2:2" ht="18.5" x14ac:dyDescent="0.25">
      <c r="B30" s="169" t="s">
        <v>150</v>
      </c>
    </row>
    <row r="31" spans="2:2" ht="18.5" x14ac:dyDescent="0.25">
      <c r="B31" s="169" t="s">
        <v>95</v>
      </c>
    </row>
    <row r="32" spans="2:2" ht="37" x14ac:dyDescent="0.25">
      <c r="B32" s="169" t="s">
        <v>163</v>
      </c>
    </row>
    <row r="33" spans="2:2" ht="55.5" x14ac:dyDescent="0.25">
      <c r="B33" s="169" t="s">
        <v>151</v>
      </c>
    </row>
    <row r="34" spans="2:2" ht="12.75" customHeight="1" x14ac:dyDescent="0.25">
      <c r="B34" s="168"/>
    </row>
    <row r="35" spans="2:2" ht="74" x14ac:dyDescent="0.25">
      <c r="B35" s="168" t="s">
        <v>96</v>
      </c>
    </row>
    <row r="36" spans="2:2" ht="12.75" customHeight="1" x14ac:dyDescent="0.25">
      <c r="B36" s="168"/>
    </row>
    <row r="37" spans="2:2" ht="18.5" x14ac:dyDescent="0.25">
      <c r="B37" s="168" t="s">
        <v>153</v>
      </c>
    </row>
    <row r="38" spans="2:2" ht="12.75" customHeight="1" x14ac:dyDescent="0.25">
      <c r="B38" s="168"/>
    </row>
    <row r="39" spans="2:2" ht="26" x14ac:dyDescent="0.25">
      <c r="B39" s="167" t="s">
        <v>97</v>
      </c>
    </row>
    <row r="40" spans="2:2" ht="37" x14ac:dyDescent="0.25">
      <c r="B40" s="169" t="s">
        <v>98</v>
      </c>
    </row>
    <row r="41" spans="2:2" ht="12.75" customHeight="1" x14ac:dyDescent="0.25">
      <c r="B41" s="170"/>
    </row>
    <row r="42" spans="2:2" ht="37" x14ac:dyDescent="0.25">
      <c r="B42" s="169" t="s">
        <v>99</v>
      </c>
    </row>
    <row r="43" spans="2:2" ht="12.75" customHeight="1" x14ac:dyDescent="0.25">
      <c r="B43" s="170"/>
    </row>
    <row r="44" spans="2:2" ht="37" x14ac:dyDescent="0.25">
      <c r="B44" s="169" t="s">
        <v>100</v>
      </c>
    </row>
    <row r="45" spans="2:2" ht="12.75" customHeight="1" x14ac:dyDescent="0.25">
      <c r="B45" s="170"/>
    </row>
    <row r="46" spans="2:2" ht="55.5" x14ac:dyDescent="0.25">
      <c r="B46" s="169" t="s">
        <v>101</v>
      </c>
    </row>
    <row r="47" spans="2:2" ht="12.75" customHeight="1" x14ac:dyDescent="0.25">
      <c r="B47" s="170"/>
    </row>
    <row r="48" spans="2:2" ht="37" x14ac:dyDescent="0.25">
      <c r="B48" s="169" t="s">
        <v>102</v>
      </c>
    </row>
    <row r="49" spans="2:2" ht="12.75" customHeight="1" x14ac:dyDescent="0.25">
      <c r="B49" s="170"/>
    </row>
    <row r="50" spans="2:2" ht="43.5" customHeight="1" x14ac:dyDescent="0.25">
      <c r="B50" s="169" t="s">
        <v>103</v>
      </c>
    </row>
    <row r="51" spans="2:2" ht="13.5" x14ac:dyDescent="0.25">
      <c r="B51" s="171"/>
    </row>
    <row r="52" spans="2:2" x14ac:dyDescent="0.25">
      <c r="B52" s="172" t="s">
        <v>164</v>
      </c>
    </row>
    <row r="53" spans="2:2" ht="13.5" x14ac:dyDescent="0.25">
      <c r="B53" s="171"/>
    </row>
    <row r="54" spans="2:2" ht="13.5" x14ac:dyDescent="0.25">
      <c r="B54" s="171"/>
    </row>
    <row r="55" spans="2:2" ht="13.5" x14ac:dyDescent="0.25">
      <c r="B55" s="171"/>
    </row>
    <row r="56" spans="2:2" ht="13.5" x14ac:dyDescent="0.25">
      <c r="B56" s="171"/>
    </row>
    <row r="57" spans="2:2" ht="13.5" x14ac:dyDescent="0.25">
      <c r="B57" s="171"/>
    </row>
    <row r="58" spans="2:2" ht="13.5" x14ac:dyDescent="0.25">
      <c r="B58" s="171"/>
    </row>
    <row r="59" spans="2:2" ht="13.5" x14ac:dyDescent="0.25">
      <c r="B59" s="171"/>
    </row>
    <row r="60" spans="2:2" ht="13.5" x14ac:dyDescent="0.25">
      <c r="B60" s="171"/>
    </row>
    <row r="61" spans="2:2" ht="13.5" x14ac:dyDescent="0.25">
      <c r="B61" s="171"/>
    </row>
  </sheetData>
  <pageMargins left="0.74803149606299213" right="0.74803149606299213" top="0.98425196850393704" bottom="0.98425196850393704" header="0.51181102362204722" footer="0.51181102362204722"/>
  <pageSetup paperSize="9" scale="57" orientation="portrait" horizontalDpi="4294967295"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1299D-D3BC-40A8-9C7D-C618A31B9995}">
  <dimension ref="A1"/>
  <sheetViews>
    <sheetView workbookViewId="0">
      <selection activeCell="E22" sqref="E22"/>
    </sheetView>
  </sheetViews>
  <sheetFormatPr defaultRowHeight="14.5" x14ac:dyDescent="0.35"/>
  <cols>
    <col min="1" max="1" width="5.7265625" customWidth="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47B7-9AAB-4C58-868B-A331DB7530CC}">
  <sheetPr codeName="Sheet15">
    <tabColor rgb="FFFF0000"/>
  </sheetPr>
  <dimension ref="A1:M52"/>
  <sheetViews>
    <sheetView showGridLines="0" topLeftCell="A15" workbookViewId="0">
      <selection activeCell="L20" sqref="L20"/>
    </sheetView>
  </sheetViews>
  <sheetFormatPr defaultColWidth="9.1796875" defaultRowHeight="12.5" x14ac:dyDescent="0.25"/>
  <cols>
    <col min="1" max="1" width="15.54296875" style="159" bestFit="1" customWidth="1"/>
    <col min="2" max="2" width="2.54296875" style="159" customWidth="1"/>
    <col min="3" max="3" width="9.1796875" style="159"/>
    <col min="4" max="4" width="10.54296875" style="159" customWidth="1"/>
    <col min="5" max="6" width="9.1796875" style="159"/>
    <col min="7" max="7" width="3.7265625" style="159" customWidth="1"/>
    <col min="8" max="8" width="35.7265625" style="159" customWidth="1"/>
    <col min="9" max="16384" width="9.1796875" style="159"/>
  </cols>
  <sheetData>
    <row r="1" spans="1:9" x14ac:dyDescent="0.25">
      <c r="I1" s="178" t="s">
        <v>135</v>
      </c>
    </row>
    <row r="13" spans="1:9" ht="17.5" x14ac:dyDescent="0.35">
      <c r="A13" s="236" t="s">
        <v>114</v>
      </c>
      <c r="C13" s="265"/>
      <c r="D13" s="265"/>
      <c r="E13" s="265"/>
      <c r="F13" s="265"/>
      <c r="G13" s="265"/>
      <c r="H13" s="265"/>
    </row>
    <row r="14" spans="1:9" x14ac:dyDescent="0.25">
      <c r="A14" s="237"/>
    </row>
    <row r="15" spans="1:9" ht="14" x14ac:dyDescent="0.3">
      <c r="A15" s="236" t="s">
        <v>113</v>
      </c>
      <c r="C15" s="266" t="s">
        <v>276</v>
      </c>
      <c r="D15" s="266"/>
    </row>
    <row r="16" spans="1:9" x14ac:dyDescent="0.25">
      <c r="A16" s="237"/>
    </row>
    <row r="17" spans="1:13" ht="15" customHeight="1" x14ac:dyDescent="0.35">
      <c r="A17" s="236" t="s">
        <v>112</v>
      </c>
      <c r="C17" s="275" t="s">
        <v>42</v>
      </c>
      <c r="D17" s="275"/>
      <c r="E17" s="275"/>
      <c r="F17" s="275"/>
      <c r="H17" s="177" t="str">
        <f>+TypeMessage</f>
        <v>&lt;-- Please select the type of QuadKids competition. If you do not then the default option is 'QuadKids Primary'</v>
      </c>
    </row>
    <row r="18" spans="1:13" customFormat="1" ht="15" customHeight="1" x14ac:dyDescent="0.35"/>
    <row r="19" spans="1:13" customFormat="1" ht="15" customHeight="1" x14ac:dyDescent="0.35">
      <c r="A19" s="236" t="s">
        <v>155</v>
      </c>
      <c r="C19" s="265" t="s">
        <v>277</v>
      </c>
      <c r="D19" s="265"/>
      <c r="E19" s="265"/>
      <c r="F19" s="265"/>
      <c r="G19" s="265"/>
      <c r="H19" s="265"/>
    </row>
    <row r="20" spans="1:13" x14ac:dyDescent="0.25">
      <c r="C20" s="176" t="str">
        <f>IF(ISBLANK(conftype),"*** The default option of  "&amp;DefaultComp&amp;" has been selected! ***","")</f>
        <v/>
      </c>
    </row>
    <row r="21" spans="1:13" ht="17.5" hidden="1" x14ac:dyDescent="0.35">
      <c r="A21" s="175" t="s">
        <v>111</v>
      </c>
      <c r="C21" s="174"/>
      <c r="H21" s="267" t="str">
        <f>+SelectMessage</f>
        <v>QuadKids Start = Years 3/4
QuadKids Primary = Years 5/6
QuadKids Secondary = Year 7/8
QuadKids Club U9   - Under 9s
QuadKids Club        - Under 11s
QuadKids Club U13 - Under 13s</v>
      </c>
    </row>
    <row r="22" spans="1:13" x14ac:dyDescent="0.25">
      <c r="H22" s="267"/>
    </row>
    <row r="23" spans="1:13" ht="17.5" x14ac:dyDescent="0.35">
      <c r="A23" s="236" t="s">
        <v>110</v>
      </c>
      <c r="C23" s="174" t="s">
        <v>108</v>
      </c>
      <c r="H23" s="267"/>
    </row>
    <row r="24" spans="1:13" x14ac:dyDescent="0.25">
      <c r="A24" s="237"/>
      <c r="H24" s="267"/>
    </row>
    <row r="25" spans="1:13" ht="17.5" x14ac:dyDescent="0.35">
      <c r="A25" s="236" t="s">
        <v>109</v>
      </c>
      <c r="C25" s="174" t="s">
        <v>108</v>
      </c>
      <c r="H25" s="267"/>
    </row>
    <row r="29" spans="1:13" ht="32.25" customHeight="1" x14ac:dyDescent="0.25">
      <c r="A29" s="269" t="s">
        <v>154</v>
      </c>
      <c r="B29" s="269"/>
      <c r="C29" s="269"/>
      <c r="D29" s="269"/>
      <c r="E29" s="269"/>
      <c r="F29" s="269"/>
      <c r="G29" s="269"/>
      <c r="H29" s="269"/>
      <c r="I29" s="269"/>
      <c r="J29" s="269"/>
      <c r="K29" s="269"/>
      <c r="L29" s="269"/>
    </row>
    <row r="31" spans="1:13" ht="18" x14ac:dyDescent="0.25">
      <c r="A31" s="268" t="s">
        <v>107</v>
      </c>
      <c r="B31" s="268"/>
      <c r="C31" s="268"/>
      <c r="D31" s="268"/>
      <c r="E31" s="268"/>
      <c r="F31" s="268"/>
      <c r="G31" s="268"/>
      <c r="H31" s="268"/>
      <c r="I31" s="272" t="s">
        <v>106</v>
      </c>
      <c r="J31" s="272"/>
      <c r="K31" s="272"/>
      <c r="L31" s="272"/>
    </row>
    <row r="32" spans="1:13" ht="14" x14ac:dyDescent="0.3">
      <c r="B32" s="173"/>
      <c r="C32" s="173"/>
      <c r="D32" s="173"/>
      <c r="E32" s="173"/>
      <c r="F32" s="173"/>
      <c r="G32" s="173"/>
      <c r="H32" s="173"/>
      <c r="I32" s="173"/>
      <c r="J32" s="173"/>
      <c r="K32" s="173"/>
      <c r="L32" s="173"/>
      <c r="M32" s="173"/>
    </row>
    <row r="33" spans="1:13" ht="15.5" x14ac:dyDescent="0.25">
      <c r="A33" s="268" t="s">
        <v>105</v>
      </c>
      <c r="B33" s="268"/>
      <c r="C33" s="268"/>
      <c r="D33" s="268"/>
      <c r="E33" s="268"/>
      <c r="F33" s="268"/>
      <c r="G33" s="268"/>
      <c r="H33" s="268"/>
      <c r="I33" s="273" t="s">
        <v>104</v>
      </c>
      <c r="J33" s="274"/>
      <c r="K33" s="274"/>
      <c r="L33" s="274"/>
      <c r="M33" s="274"/>
    </row>
    <row r="37" spans="1:13" ht="18" x14ac:dyDescent="0.4">
      <c r="A37" s="189" t="s">
        <v>129</v>
      </c>
    </row>
    <row r="38" spans="1:13" ht="14" x14ac:dyDescent="0.3">
      <c r="A38" s="195" t="s">
        <v>130</v>
      </c>
      <c r="B38" s="190"/>
      <c r="C38" s="211">
        <f>+TotalAthletes</f>
        <v>97</v>
      </c>
      <c r="D38" s="190"/>
      <c r="E38" s="270" t="s">
        <v>132</v>
      </c>
      <c r="F38" s="271"/>
    </row>
    <row r="39" spans="1:13" ht="13" x14ac:dyDescent="0.3">
      <c r="A39" s="196" t="s">
        <v>131</v>
      </c>
      <c r="B39" s="192"/>
      <c r="C39" s="212">
        <f>+Declarations!L1</f>
        <v>0</v>
      </c>
      <c r="D39" s="192"/>
      <c r="E39" s="197" t="e">
        <f>+#REF!</f>
        <v>#REF!</v>
      </c>
      <c r="F39" s="209" t="e">
        <f>+#REF!</f>
        <v>#REF!</v>
      </c>
    </row>
    <row r="40" spans="1:13" ht="13" x14ac:dyDescent="0.3">
      <c r="A40" s="191"/>
      <c r="B40" s="192"/>
      <c r="C40" s="192"/>
      <c r="D40" s="192"/>
      <c r="E40" s="197" t="e">
        <f>+#REF!</f>
        <v>#REF!</v>
      </c>
      <c r="F40" s="209" t="e">
        <f>+#REF!</f>
        <v>#REF!</v>
      </c>
    </row>
    <row r="41" spans="1:13" ht="13" x14ac:dyDescent="0.3">
      <c r="A41" s="191"/>
      <c r="B41" s="192"/>
      <c r="C41" s="192"/>
      <c r="D41" s="192"/>
      <c r="E41" s="197" t="e">
        <f>+#REF!</f>
        <v>#REF!</v>
      </c>
      <c r="F41" s="209" t="e">
        <f>+#REF!</f>
        <v>#REF!</v>
      </c>
    </row>
    <row r="42" spans="1:13" ht="13" x14ac:dyDescent="0.3">
      <c r="A42" s="191"/>
      <c r="B42" s="192"/>
      <c r="C42" s="192"/>
      <c r="D42" s="192"/>
      <c r="E42" s="197" t="e">
        <f>+#REF!</f>
        <v>#REF!</v>
      </c>
      <c r="F42" s="209" t="e">
        <f>+#REF!</f>
        <v>#REF!</v>
      </c>
    </row>
    <row r="43" spans="1:13" ht="13" x14ac:dyDescent="0.3">
      <c r="A43" s="193"/>
      <c r="B43" s="194"/>
      <c r="C43" s="194"/>
      <c r="D43" s="194"/>
      <c r="E43" s="198" t="s">
        <v>17</v>
      </c>
      <c r="F43" s="210">
        <f>+'EVENT-RELAY'!F1</f>
        <v>0</v>
      </c>
    </row>
    <row r="52" spans="1:3" ht="17.5" x14ac:dyDescent="0.35">
      <c r="A52" s="236" t="s">
        <v>149</v>
      </c>
      <c r="C52" s="235">
        <v>0.75</v>
      </c>
    </row>
  </sheetData>
  <sheetProtection sheet="1"/>
  <mergeCells count="11">
    <mergeCell ref="E38:F38"/>
    <mergeCell ref="I31:L31"/>
    <mergeCell ref="A33:H33"/>
    <mergeCell ref="I33:M33"/>
    <mergeCell ref="C17:F17"/>
    <mergeCell ref="C13:H13"/>
    <mergeCell ref="C15:D15"/>
    <mergeCell ref="H21:H25"/>
    <mergeCell ref="A31:H31"/>
    <mergeCell ref="A29:L29"/>
    <mergeCell ref="C19:H19"/>
  </mergeCells>
  <dataValidations count="6">
    <dataValidation type="list" allowBlank="1" showInputMessage="1" showErrorMessage="1" sqref="I1" xr:uid="{A75FE171-E016-4877-98EB-B462098C4A5E}">
      <formula1>MATCHTYPES</formula1>
    </dataValidation>
    <dataValidation type="list" allowBlank="1" showInputMessage="1" showErrorMessage="1" sqref="C25" xr:uid="{4A6BA9DB-D9EC-4589-B51B-23FCE6E86001}">
      <formula1>"YES,NO"</formula1>
    </dataValidation>
    <dataValidation type="whole" allowBlank="1" showInputMessage="1" showErrorMessage="1" errorTitle="Wrong Number of Teams" error="Please select betwen 1 and 50 teams._x000a_" promptTitle="How many teams?" prompt="QuadKids can cater for competitions upto 20 teams. Please enter how many teams will compete" sqref="C21" xr:uid="{C0852374-0B06-4A84-9BCE-EB90200E7FF6}">
      <formula1>1</formula1>
      <formula2>50</formula2>
    </dataValidation>
    <dataValidation type="list" allowBlank="1" showInputMessage="1" showErrorMessage="1" promptTitle="Will the event have a Relay?" prompt="If this QuadKids event is to have a relay please enter YES. If not please enter NO." sqref="C23" xr:uid="{A8B21B07-E2A6-4941-B9B0-37A524ABD1B8}">
      <formula1>"YES,NO"</formula1>
    </dataValidation>
    <dataValidation type="list" allowBlank="1" showInputMessage="1" showErrorMessage="1" sqref="C17 D17:F17" xr:uid="{6F92CB3D-9EEC-42FF-89B8-5F0C9A337261}">
      <formula1>EventList</formula1>
    </dataValidation>
    <dataValidation type="list" allowBlank="1" showInputMessage="1" showErrorMessage="1" sqref="C52" xr:uid="{8B2BDAA1-6483-49B9-99F1-78A67DA1EEE0}">
      <formula1>"75%,50%,25%,0%"</formula1>
    </dataValidation>
  </dataValidations>
  <hyperlinks>
    <hyperlink ref="I31:L31" r:id="rId1" display=" http://www.quadkids.org" xr:uid="{D66DD0EA-9A8C-4DC6-8F6B-2C640CB9494A}"/>
    <hyperlink ref="I33" r:id="rId2" xr:uid="{1DA1A018-7D69-4912-9B49-730A5705D8B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1F29-3932-4360-B478-795D524440C0}">
  <sheetPr codeName="Sheet6"/>
  <dimension ref="A1:AC116"/>
  <sheetViews>
    <sheetView zoomScale="90" zoomScaleNormal="90" workbookViewId="0">
      <selection activeCell="B28" sqref="B28"/>
    </sheetView>
  </sheetViews>
  <sheetFormatPr defaultRowHeight="14.5" x14ac:dyDescent="0.35"/>
  <cols>
    <col min="1" max="1" width="22.54296875" customWidth="1"/>
  </cols>
  <sheetData>
    <row r="1" spans="1:20" x14ac:dyDescent="0.35">
      <c r="A1" t="s">
        <v>19</v>
      </c>
    </row>
    <row r="3" spans="1:20" x14ac:dyDescent="0.35">
      <c r="A3" s="292" t="s">
        <v>21</v>
      </c>
      <c r="B3" s="282" t="s">
        <v>123</v>
      </c>
      <c r="C3" s="283"/>
      <c r="D3" s="284"/>
      <c r="E3" s="282" t="s">
        <v>124</v>
      </c>
      <c r="F3" s="283"/>
      <c r="G3" s="284"/>
      <c r="H3" s="282" t="s">
        <v>125</v>
      </c>
      <c r="I3" s="283"/>
      <c r="J3" s="284"/>
      <c r="K3" s="282" t="s">
        <v>126</v>
      </c>
      <c r="L3" s="283"/>
      <c r="M3" s="284"/>
      <c r="N3" s="282" t="s">
        <v>127</v>
      </c>
      <c r="O3" s="283"/>
      <c r="P3" s="284"/>
      <c r="Q3" s="298" t="s">
        <v>26</v>
      </c>
      <c r="R3" s="294" t="s">
        <v>27</v>
      </c>
      <c r="S3" s="296" t="s">
        <v>28</v>
      </c>
      <c r="T3" s="278" t="s">
        <v>148</v>
      </c>
    </row>
    <row r="4" spans="1:20" x14ac:dyDescent="0.35">
      <c r="A4" s="293"/>
      <c r="B4" s="65" t="s">
        <v>1</v>
      </c>
      <c r="C4" s="66" t="s">
        <v>29</v>
      </c>
      <c r="D4" s="67" t="s">
        <v>30</v>
      </c>
      <c r="E4" s="65" t="s">
        <v>1</v>
      </c>
      <c r="F4" s="66" t="s">
        <v>29</v>
      </c>
      <c r="G4" s="67" t="s">
        <v>30</v>
      </c>
      <c r="H4" s="65" t="s">
        <v>1</v>
      </c>
      <c r="I4" s="66" t="s">
        <v>29</v>
      </c>
      <c r="J4" s="67" t="s">
        <v>30</v>
      </c>
      <c r="K4" s="65" t="s">
        <v>1</v>
      </c>
      <c r="L4" s="66" t="s">
        <v>29</v>
      </c>
      <c r="M4" s="67" t="s">
        <v>30</v>
      </c>
      <c r="N4" s="65" t="s">
        <v>1</v>
      </c>
      <c r="O4" s="66" t="s">
        <v>29</v>
      </c>
      <c r="P4" s="67" t="s">
        <v>30</v>
      </c>
      <c r="Q4" s="299"/>
      <c r="R4" s="295"/>
      <c r="S4" s="297"/>
      <c r="T4" s="279"/>
    </row>
    <row r="5" spans="1:20" x14ac:dyDescent="0.35">
      <c r="A5" s="25" t="s">
        <v>31</v>
      </c>
      <c r="B5" s="24" t="s">
        <v>32</v>
      </c>
      <c r="C5" s="28">
        <v>16</v>
      </c>
      <c r="D5" s="23">
        <v>0.1</v>
      </c>
      <c r="E5" s="24" t="s">
        <v>33</v>
      </c>
      <c r="F5" s="30">
        <v>3</v>
      </c>
      <c r="G5" s="23">
        <v>0.01</v>
      </c>
      <c r="H5" s="24" t="s">
        <v>34</v>
      </c>
      <c r="I5" s="30">
        <v>2.2000000000000002</v>
      </c>
      <c r="J5" s="32">
        <v>0.03</v>
      </c>
      <c r="K5" s="24" t="s">
        <v>35</v>
      </c>
      <c r="L5" s="28">
        <v>5</v>
      </c>
      <c r="M5" s="23">
        <v>0.5</v>
      </c>
      <c r="N5" s="24" t="s">
        <v>17</v>
      </c>
      <c r="O5" s="10">
        <v>94</v>
      </c>
      <c r="P5" s="23">
        <v>0.5</v>
      </c>
      <c r="Q5" s="22">
        <v>4</v>
      </c>
      <c r="R5" s="10">
        <v>10</v>
      </c>
      <c r="S5" s="23">
        <v>100</v>
      </c>
      <c r="T5" s="234">
        <v>1</v>
      </c>
    </row>
    <row r="6" spans="1:20" x14ac:dyDescent="0.35">
      <c r="A6" s="26" t="s">
        <v>36</v>
      </c>
      <c r="B6" s="4" t="s">
        <v>37</v>
      </c>
      <c r="C6" s="29">
        <v>20</v>
      </c>
      <c r="D6" s="12">
        <v>0.1</v>
      </c>
      <c r="E6" s="4" t="s">
        <v>38</v>
      </c>
      <c r="F6" s="31">
        <v>3.5</v>
      </c>
      <c r="G6" s="12">
        <v>0.01</v>
      </c>
      <c r="H6" s="4" t="s">
        <v>34</v>
      </c>
      <c r="I6" s="31">
        <v>2</v>
      </c>
      <c r="J6" s="33">
        <v>0.04</v>
      </c>
      <c r="K6" s="4" t="s">
        <v>39</v>
      </c>
      <c r="L6" s="29">
        <v>2</v>
      </c>
      <c r="M6" s="12">
        <v>0.1</v>
      </c>
      <c r="N6" s="4" t="s">
        <v>17</v>
      </c>
      <c r="O6" s="11">
        <v>94</v>
      </c>
      <c r="P6" s="12">
        <v>0.5</v>
      </c>
      <c r="Q6" s="16">
        <v>4</v>
      </c>
      <c r="R6" s="11">
        <v>10</v>
      </c>
      <c r="S6" s="12">
        <v>100</v>
      </c>
      <c r="T6" s="234">
        <v>2</v>
      </c>
    </row>
    <row r="7" spans="1:20" x14ac:dyDescent="0.35">
      <c r="A7" s="26" t="s">
        <v>40</v>
      </c>
      <c r="B7" s="4" t="s">
        <v>41</v>
      </c>
      <c r="C7" s="29">
        <v>19.5</v>
      </c>
      <c r="D7" s="12">
        <v>0.1</v>
      </c>
      <c r="E7" s="4" t="s">
        <v>38</v>
      </c>
      <c r="F7" s="31">
        <v>3.5</v>
      </c>
      <c r="G7" s="12">
        <v>0.01</v>
      </c>
      <c r="H7" s="4" t="s">
        <v>34</v>
      </c>
      <c r="I7" s="31">
        <v>2</v>
      </c>
      <c r="J7" s="33">
        <v>0.05</v>
      </c>
      <c r="K7" s="4" t="s">
        <v>35</v>
      </c>
      <c r="L7" s="29">
        <v>6</v>
      </c>
      <c r="M7" s="12">
        <v>0.6</v>
      </c>
      <c r="N7" s="4" t="s">
        <v>17</v>
      </c>
      <c r="O7" s="11">
        <v>94</v>
      </c>
      <c r="P7" s="12">
        <v>0.5</v>
      </c>
      <c r="Q7" s="16">
        <v>4</v>
      </c>
      <c r="R7" s="11">
        <v>10</v>
      </c>
      <c r="S7" s="12">
        <v>100</v>
      </c>
      <c r="T7" s="234">
        <v>2</v>
      </c>
    </row>
    <row r="8" spans="1:20" x14ac:dyDescent="0.35">
      <c r="A8" s="26" t="s">
        <v>42</v>
      </c>
      <c r="B8" s="4" t="s">
        <v>32</v>
      </c>
      <c r="C8" s="29">
        <v>16</v>
      </c>
      <c r="D8" s="12">
        <v>0.1</v>
      </c>
      <c r="E8" s="4" t="s">
        <v>33</v>
      </c>
      <c r="F8" s="31">
        <v>3</v>
      </c>
      <c r="G8" s="12">
        <v>0.01</v>
      </c>
      <c r="H8" s="4" t="s">
        <v>43</v>
      </c>
      <c r="I8" s="31">
        <v>1.02</v>
      </c>
      <c r="J8" s="33">
        <v>0.02</v>
      </c>
      <c r="K8" s="4" t="s">
        <v>35</v>
      </c>
      <c r="L8" s="29">
        <v>5</v>
      </c>
      <c r="M8" s="12">
        <v>0.5</v>
      </c>
      <c r="N8" s="4" t="s">
        <v>17</v>
      </c>
      <c r="O8" s="11">
        <v>94</v>
      </c>
      <c r="P8" s="12">
        <v>0.5</v>
      </c>
      <c r="Q8" s="16">
        <v>4</v>
      </c>
      <c r="R8" s="11">
        <v>10</v>
      </c>
      <c r="S8" s="12">
        <v>100</v>
      </c>
      <c r="T8" s="234">
        <v>2</v>
      </c>
    </row>
    <row r="9" spans="1:20" x14ac:dyDescent="0.35">
      <c r="A9" s="26" t="s">
        <v>44</v>
      </c>
      <c r="B9" s="4" t="s">
        <v>45</v>
      </c>
      <c r="C9" s="29">
        <v>12</v>
      </c>
      <c r="D9" s="12">
        <v>0.1</v>
      </c>
      <c r="E9" s="4" t="s">
        <v>46</v>
      </c>
      <c r="F9" s="31">
        <v>2.0499999999999998</v>
      </c>
      <c r="G9" s="12">
        <v>0.01</v>
      </c>
      <c r="H9" s="4" t="s">
        <v>43</v>
      </c>
      <c r="I9" s="31">
        <v>0.75</v>
      </c>
      <c r="J9" s="33">
        <v>2.5000000000000001E-2</v>
      </c>
      <c r="K9" s="4" t="s">
        <v>35</v>
      </c>
      <c r="L9" s="29">
        <v>2.5</v>
      </c>
      <c r="M9" s="12">
        <v>0.5</v>
      </c>
      <c r="N9" s="4" t="s">
        <v>17</v>
      </c>
      <c r="O9" s="11">
        <v>94</v>
      </c>
      <c r="P9" s="12">
        <v>0.5</v>
      </c>
      <c r="Q9" s="16">
        <v>4</v>
      </c>
      <c r="R9" s="11">
        <v>10</v>
      </c>
      <c r="S9" s="12">
        <v>100</v>
      </c>
      <c r="T9" s="234">
        <v>1</v>
      </c>
    </row>
    <row r="10" spans="1:20" x14ac:dyDescent="0.35">
      <c r="A10" s="26" t="s">
        <v>47</v>
      </c>
      <c r="B10" s="4" t="s">
        <v>32</v>
      </c>
      <c r="C10" s="29">
        <v>16</v>
      </c>
      <c r="D10" s="12">
        <v>0.1</v>
      </c>
      <c r="E10" s="4" t="s">
        <v>33</v>
      </c>
      <c r="F10" s="31">
        <v>3</v>
      </c>
      <c r="G10" s="12">
        <v>0.01</v>
      </c>
      <c r="H10" s="4" t="s">
        <v>34</v>
      </c>
      <c r="I10" s="31">
        <v>2.2000000000000002</v>
      </c>
      <c r="J10" s="33">
        <v>0.03</v>
      </c>
      <c r="K10" s="4" t="s">
        <v>35</v>
      </c>
      <c r="L10" s="29">
        <v>5</v>
      </c>
      <c r="M10" s="12">
        <v>0.5</v>
      </c>
      <c r="N10" s="4" t="s">
        <v>17</v>
      </c>
      <c r="O10" s="11">
        <v>94</v>
      </c>
      <c r="P10" s="12">
        <v>0.5</v>
      </c>
      <c r="Q10" s="16">
        <v>4</v>
      </c>
      <c r="R10" s="11">
        <v>10</v>
      </c>
      <c r="S10" s="12">
        <v>100</v>
      </c>
      <c r="T10" s="234">
        <v>2</v>
      </c>
    </row>
    <row r="11" spans="1:20" x14ac:dyDescent="0.35">
      <c r="A11" s="26" t="s">
        <v>48</v>
      </c>
      <c r="B11" s="4" t="s">
        <v>41</v>
      </c>
      <c r="C11" s="29">
        <v>19.5</v>
      </c>
      <c r="D11" s="12">
        <v>0.1</v>
      </c>
      <c r="E11" s="4" t="s">
        <v>38</v>
      </c>
      <c r="F11" s="31">
        <v>3.5</v>
      </c>
      <c r="G11" s="12">
        <v>0.01</v>
      </c>
      <c r="H11" s="4" t="s">
        <v>34</v>
      </c>
      <c r="I11" s="31">
        <v>2</v>
      </c>
      <c r="J11" s="33">
        <v>0.05</v>
      </c>
      <c r="K11" s="4" t="s">
        <v>35</v>
      </c>
      <c r="L11" s="29">
        <v>6</v>
      </c>
      <c r="M11" s="12">
        <v>0.6</v>
      </c>
      <c r="N11" s="4" t="s">
        <v>17</v>
      </c>
      <c r="O11" s="11">
        <v>94</v>
      </c>
      <c r="P11" s="12">
        <v>0.5</v>
      </c>
      <c r="Q11" s="16">
        <v>4</v>
      </c>
      <c r="R11" s="11">
        <v>10</v>
      </c>
      <c r="S11" s="12">
        <v>100</v>
      </c>
      <c r="T11" s="234">
        <v>2</v>
      </c>
    </row>
    <row r="12" spans="1:20" x14ac:dyDescent="0.35">
      <c r="A12" s="26" t="s">
        <v>49</v>
      </c>
      <c r="B12" s="4" t="s">
        <v>45</v>
      </c>
      <c r="C12" s="29">
        <v>12</v>
      </c>
      <c r="D12" s="12">
        <v>0.1</v>
      </c>
      <c r="E12" s="4" t="s">
        <v>46</v>
      </c>
      <c r="F12" s="31">
        <v>2.1</v>
      </c>
      <c r="G12" s="12">
        <v>0.01</v>
      </c>
      <c r="H12" s="4" t="s">
        <v>43</v>
      </c>
      <c r="I12" s="31">
        <v>0.9</v>
      </c>
      <c r="J12" s="33">
        <v>0.02</v>
      </c>
      <c r="K12" s="4" t="s">
        <v>35</v>
      </c>
      <c r="L12" s="29">
        <v>0</v>
      </c>
      <c r="M12" s="12">
        <v>0.5</v>
      </c>
      <c r="N12" s="4" t="s">
        <v>17</v>
      </c>
      <c r="O12" s="11">
        <v>94</v>
      </c>
      <c r="P12" s="12">
        <v>0.5</v>
      </c>
      <c r="Q12" s="16">
        <v>4</v>
      </c>
      <c r="R12" s="11">
        <v>10</v>
      </c>
      <c r="S12" s="12">
        <v>100</v>
      </c>
      <c r="T12" s="234">
        <v>1</v>
      </c>
    </row>
    <row r="13" spans="1:20" x14ac:dyDescent="0.35">
      <c r="A13" s="26" t="s">
        <v>50</v>
      </c>
      <c r="B13" s="4" t="s">
        <v>45</v>
      </c>
      <c r="C13" s="29">
        <v>13</v>
      </c>
      <c r="D13" s="12">
        <v>0.1</v>
      </c>
      <c r="E13" s="4" t="s">
        <v>51</v>
      </c>
      <c r="F13" s="31">
        <v>2.15</v>
      </c>
      <c r="G13" s="12">
        <v>0.01</v>
      </c>
      <c r="H13" s="4" t="s">
        <v>43</v>
      </c>
      <c r="I13" s="31">
        <v>0.5</v>
      </c>
      <c r="J13" s="33">
        <v>0.03</v>
      </c>
      <c r="K13" s="4" t="s">
        <v>35</v>
      </c>
      <c r="L13" s="29">
        <v>0</v>
      </c>
      <c r="M13" s="12">
        <v>0.5</v>
      </c>
      <c r="N13" s="4" t="s">
        <v>17</v>
      </c>
      <c r="O13" s="11">
        <v>99</v>
      </c>
      <c r="P13" s="12">
        <v>0.5</v>
      </c>
      <c r="Q13" s="16">
        <v>4</v>
      </c>
      <c r="R13" s="11">
        <v>10</v>
      </c>
      <c r="S13" s="12">
        <v>100</v>
      </c>
      <c r="T13" s="234">
        <v>1</v>
      </c>
    </row>
    <row r="14" spans="1:20" x14ac:dyDescent="0.35">
      <c r="A14" s="26"/>
      <c r="B14" s="4"/>
      <c r="C14" s="11"/>
      <c r="D14" s="12"/>
      <c r="E14" s="4"/>
      <c r="F14" s="11"/>
      <c r="G14" s="12"/>
      <c r="H14" s="4"/>
      <c r="I14" s="11"/>
      <c r="J14" s="12"/>
      <c r="K14" s="4"/>
      <c r="L14" s="11"/>
      <c r="M14" s="12"/>
      <c r="N14" s="4"/>
      <c r="O14" s="11"/>
      <c r="P14" s="12"/>
      <c r="Q14" s="16"/>
      <c r="R14" s="11"/>
      <c r="S14" s="12"/>
      <c r="T14" s="26"/>
    </row>
    <row r="15" spans="1:20" x14ac:dyDescent="0.35">
      <c r="A15" s="26"/>
      <c r="B15" s="4"/>
      <c r="C15" s="11"/>
      <c r="D15" s="12"/>
      <c r="E15" s="4"/>
      <c r="F15" s="11"/>
      <c r="G15" s="12"/>
      <c r="H15" s="4"/>
      <c r="I15" s="11"/>
      <c r="J15" s="12"/>
      <c r="K15" s="4"/>
      <c r="L15" s="11"/>
      <c r="M15" s="12"/>
      <c r="N15" s="4"/>
      <c r="O15" s="11"/>
      <c r="P15" s="12"/>
      <c r="Q15" s="16"/>
      <c r="R15" s="11"/>
      <c r="S15" s="12"/>
      <c r="T15" s="26"/>
    </row>
    <row r="16" spans="1:20" x14ac:dyDescent="0.35">
      <c r="A16" s="26"/>
      <c r="B16" s="4"/>
      <c r="C16" s="11"/>
      <c r="D16" s="12"/>
      <c r="E16" s="4"/>
      <c r="F16" s="11"/>
      <c r="G16" s="12"/>
      <c r="H16" s="4"/>
      <c r="I16" s="11"/>
      <c r="J16" s="12"/>
      <c r="K16" s="4"/>
      <c r="L16" s="11"/>
      <c r="M16" s="12"/>
      <c r="N16" s="4"/>
      <c r="O16" s="11"/>
      <c r="P16" s="12"/>
      <c r="Q16" s="16"/>
      <c r="R16" s="11"/>
      <c r="S16" s="12"/>
      <c r="T16" s="26"/>
    </row>
    <row r="17" spans="1:20" x14ac:dyDescent="0.35">
      <c r="A17" s="26"/>
      <c r="B17" s="4"/>
      <c r="C17" s="11"/>
      <c r="D17" s="12"/>
      <c r="E17" s="4"/>
      <c r="F17" s="11"/>
      <c r="G17" s="12"/>
      <c r="H17" s="4"/>
      <c r="I17" s="11"/>
      <c r="J17" s="12"/>
      <c r="K17" s="4"/>
      <c r="L17" s="11"/>
      <c r="M17" s="12"/>
      <c r="N17" s="4"/>
      <c r="O17" s="11"/>
      <c r="P17" s="12"/>
      <c r="Q17" s="16"/>
      <c r="R17" s="11"/>
      <c r="S17" s="12"/>
      <c r="T17" s="26"/>
    </row>
    <row r="18" spans="1:20" x14ac:dyDescent="0.35">
      <c r="A18" s="26"/>
      <c r="B18" s="4"/>
      <c r="C18" s="11"/>
      <c r="D18" s="12"/>
      <c r="E18" s="4"/>
      <c r="F18" s="11"/>
      <c r="G18" s="12"/>
      <c r="H18" s="4"/>
      <c r="I18" s="11"/>
      <c r="J18" s="12"/>
      <c r="K18" s="4"/>
      <c r="L18" s="11"/>
      <c r="M18" s="12"/>
      <c r="N18" s="4"/>
      <c r="O18" s="11"/>
      <c r="P18" s="12"/>
      <c r="Q18" s="16"/>
      <c r="R18" s="11"/>
      <c r="S18" s="12"/>
      <c r="T18" s="26"/>
    </row>
    <row r="19" spans="1:20" x14ac:dyDescent="0.35">
      <c r="A19" s="26"/>
      <c r="B19" s="4"/>
      <c r="C19" s="11"/>
      <c r="D19" s="12"/>
      <c r="E19" s="4"/>
      <c r="F19" s="11"/>
      <c r="G19" s="12"/>
      <c r="H19" s="4"/>
      <c r="I19" s="11"/>
      <c r="J19" s="12"/>
      <c r="K19" s="4"/>
      <c r="L19" s="11"/>
      <c r="M19" s="12"/>
      <c r="N19" s="4"/>
      <c r="O19" s="11"/>
      <c r="P19" s="12"/>
      <c r="Q19" s="16"/>
      <c r="R19" s="11"/>
      <c r="S19" s="12"/>
      <c r="T19" s="26"/>
    </row>
    <row r="20" spans="1:20" x14ac:dyDescent="0.35">
      <c r="A20" s="26"/>
      <c r="B20" s="4"/>
      <c r="C20" s="11"/>
      <c r="D20" s="12"/>
      <c r="E20" s="4"/>
      <c r="F20" s="11"/>
      <c r="G20" s="12"/>
      <c r="H20" s="4"/>
      <c r="I20" s="11"/>
      <c r="J20" s="12"/>
      <c r="K20" s="4"/>
      <c r="L20" s="11"/>
      <c r="M20" s="12"/>
      <c r="N20" s="4"/>
      <c r="O20" s="11"/>
      <c r="P20" s="12"/>
      <c r="Q20" s="16"/>
      <c r="R20" s="11"/>
      <c r="S20" s="12"/>
      <c r="T20" s="26"/>
    </row>
    <row r="21" spans="1:20" x14ac:dyDescent="0.35">
      <c r="A21" s="26"/>
      <c r="B21" s="4"/>
      <c r="C21" s="11"/>
      <c r="D21" s="12"/>
      <c r="E21" s="4"/>
      <c r="F21" s="11"/>
      <c r="G21" s="12"/>
      <c r="H21" s="4"/>
      <c r="I21" s="11"/>
      <c r="J21" s="12"/>
      <c r="K21" s="4"/>
      <c r="L21" s="11"/>
      <c r="M21" s="12"/>
      <c r="N21" s="4"/>
      <c r="O21" s="11"/>
      <c r="P21" s="12"/>
      <c r="Q21" s="16"/>
      <c r="R21" s="11"/>
      <c r="S21" s="12"/>
      <c r="T21" s="26"/>
    </row>
    <row r="22" spans="1:20" x14ac:dyDescent="0.35">
      <c r="A22" s="26"/>
      <c r="B22" s="4"/>
      <c r="C22" s="11"/>
      <c r="D22" s="12"/>
      <c r="E22" s="4"/>
      <c r="F22" s="11"/>
      <c r="G22" s="12"/>
      <c r="H22" s="4"/>
      <c r="I22" s="11"/>
      <c r="J22" s="12"/>
      <c r="K22" s="4"/>
      <c r="L22" s="11"/>
      <c r="M22" s="12"/>
      <c r="N22" s="4"/>
      <c r="O22" s="11"/>
      <c r="P22" s="12"/>
      <c r="Q22" s="16"/>
      <c r="R22" s="11"/>
      <c r="S22" s="12"/>
      <c r="T22" s="26"/>
    </row>
    <row r="23" spans="1:20" x14ac:dyDescent="0.35">
      <c r="A23" s="26"/>
      <c r="B23" s="4"/>
      <c r="C23" s="11"/>
      <c r="D23" s="12"/>
      <c r="E23" s="4"/>
      <c r="F23" s="11"/>
      <c r="G23" s="12"/>
      <c r="H23" s="4"/>
      <c r="I23" s="11"/>
      <c r="J23" s="12"/>
      <c r="K23" s="4"/>
      <c r="L23" s="11"/>
      <c r="M23" s="12"/>
      <c r="N23" s="4"/>
      <c r="O23" s="11"/>
      <c r="P23" s="12"/>
      <c r="Q23" s="16"/>
      <c r="R23" s="11"/>
      <c r="S23" s="12"/>
      <c r="T23" s="26"/>
    </row>
    <row r="24" spans="1:20" x14ac:dyDescent="0.35">
      <c r="A24" s="26"/>
      <c r="B24" s="4"/>
      <c r="C24" s="11"/>
      <c r="D24" s="12"/>
      <c r="E24" s="4"/>
      <c r="F24" s="11"/>
      <c r="G24" s="12"/>
      <c r="H24" s="4"/>
      <c r="I24" s="11"/>
      <c r="J24" s="12"/>
      <c r="K24" s="4"/>
      <c r="L24" s="11"/>
      <c r="M24" s="12"/>
      <c r="N24" s="4"/>
      <c r="O24" s="11"/>
      <c r="P24" s="12"/>
      <c r="Q24" s="16"/>
      <c r="R24" s="11"/>
      <c r="S24" s="12"/>
      <c r="T24" s="26"/>
    </row>
    <row r="25" spans="1:20" x14ac:dyDescent="0.35">
      <c r="A25" s="27"/>
      <c r="B25" s="7"/>
      <c r="C25" s="13"/>
      <c r="D25" s="14"/>
      <c r="E25" s="7"/>
      <c r="F25" s="13"/>
      <c r="G25" s="14"/>
      <c r="H25" s="7"/>
      <c r="I25" s="13"/>
      <c r="J25" s="14"/>
      <c r="K25" s="7"/>
      <c r="L25" s="13"/>
      <c r="M25" s="14"/>
      <c r="N25" s="7"/>
      <c r="O25" s="13"/>
      <c r="P25" s="14"/>
      <c r="Q25" s="17"/>
      <c r="R25" s="13"/>
      <c r="S25" s="14"/>
      <c r="T25" s="27"/>
    </row>
    <row r="27" spans="1:20" x14ac:dyDescent="0.35">
      <c r="A27" t="s">
        <v>52</v>
      </c>
      <c r="B27" s="288" t="str">
        <f>IF(ISBLANK(+Configuration!C17),DefaultComp,Configuration!C17)</f>
        <v>QuadKids Primary</v>
      </c>
      <c r="C27" s="288"/>
      <c r="D27" s="288"/>
      <c r="E27" s="288"/>
    </row>
    <row r="28" spans="1:20" x14ac:dyDescent="0.35">
      <c r="A28" t="s">
        <v>159</v>
      </c>
      <c r="B28" s="34">
        <f>MATCH(B27,MatchNames,0)</f>
        <v>4</v>
      </c>
    </row>
    <row r="30" spans="1:20" x14ac:dyDescent="0.35">
      <c r="A30" s="40" t="s">
        <v>53</v>
      </c>
      <c r="B30" s="56" t="str">
        <f>INDEX(MatchScoreTable,EventIndex,2)</f>
        <v>75m</v>
      </c>
      <c r="C30" s="56" t="str">
        <f>INDEX(MatchScoreTable,EventIndex,5)</f>
        <v>600m</v>
      </c>
      <c r="D30" s="56" t="str">
        <f>INDEX(MatchScoreTable,EventIndex,8)</f>
        <v>SLJ</v>
      </c>
      <c r="E30" s="56" t="str">
        <f>INDEX(MatchScoreTable,EventIndex,11)</f>
        <v>Howler</v>
      </c>
      <c r="F30" s="57" t="str">
        <f>INDEX(MatchScoreTable,EventIndex,14)</f>
        <v>Relay</v>
      </c>
      <c r="I30" s="248" t="s">
        <v>158</v>
      </c>
      <c r="J30" s="244" t="s">
        <v>80</v>
      </c>
      <c r="K30" s="244" t="s">
        <v>81</v>
      </c>
      <c r="L30" s="244" t="s">
        <v>70</v>
      </c>
      <c r="M30" s="245" t="s">
        <v>78</v>
      </c>
      <c r="O30" s="248" t="s">
        <v>62</v>
      </c>
      <c r="P30" s="20" t="s">
        <v>80</v>
      </c>
      <c r="Q30" s="20" t="s">
        <v>81</v>
      </c>
      <c r="R30" s="20" t="s">
        <v>70</v>
      </c>
      <c r="S30" s="73" t="s">
        <v>78</v>
      </c>
    </row>
    <row r="31" spans="1:20" x14ac:dyDescent="0.35">
      <c r="A31" s="41" t="s">
        <v>29</v>
      </c>
      <c r="B31" s="36">
        <f>INDEX(MatchScoreTable,EventIndex,3)</f>
        <v>16</v>
      </c>
      <c r="C31" s="36">
        <f>INDEX(MatchScoreTable,EventIndex,6)</f>
        <v>3</v>
      </c>
      <c r="D31" s="36">
        <f>INDEX(MatchScoreTable,EventIndex,9)</f>
        <v>1.02</v>
      </c>
      <c r="E31" s="36">
        <f>INDEX(MatchScoreTable,EventIndex,12)</f>
        <v>5</v>
      </c>
      <c r="F31" s="37">
        <f>INDEX(MatchScoreTable,EventIndex,15)</f>
        <v>94</v>
      </c>
      <c r="I31" s="4" t="str">
        <f>+A5</f>
        <v>Wessex League</v>
      </c>
      <c r="J31" s="240">
        <f>+C5</f>
        <v>16</v>
      </c>
      <c r="K31" s="36">
        <f>+F5</f>
        <v>3</v>
      </c>
      <c r="L31" s="36">
        <f>+I5</f>
        <v>2.2000000000000002</v>
      </c>
      <c r="M31" s="241">
        <f>+L5</f>
        <v>5</v>
      </c>
      <c r="O31" s="4" t="str">
        <f>+A5</f>
        <v>Wessex League</v>
      </c>
      <c r="P31" s="5">
        <f>+D5</f>
        <v>0.1</v>
      </c>
      <c r="Q31" s="5">
        <f>+G5</f>
        <v>0.01</v>
      </c>
      <c r="R31" s="247">
        <f>+J5</f>
        <v>0.03</v>
      </c>
      <c r="S31" s="6">
        <f>+M5</f>
        <v>0.5</v>
      </c>
    </row>
    <row r="32" spans="1:20" x14ac:dyDescent="0.35">
      <c r="A32" s="41" t="s">
        <v>54</v>
      </c>
      <c r="B32" s="36" t="e">
        <f>+#REF!</f>
        <v>#REF!</v>
      </c>
      <c r="C32" s="36" t="e">
        <f>+#REF!</f>
        <v>#REF!</v>
      </c>
      <c r="D32" s="36" t="e">
        <f>+#REF!</f>
        <v>#REF!</v>
      </c>
      <c r="E32" s="36" t="e">
        <f>+#REF!</f>
        <v>#REF!</v>
      </c>
      <c r="F32" s="37" t="e">
        <f>+#REF!</f>
        <v>#REF!</v>
      </c>
      <c r="I32" s="4" t="str">
        <f t="shared" ref="I32:I42" si="0">+A6</f>
        <v>Wessex League (U13)</v>
      </c>
      <c r="J32" s="240">
        <f t="shared" ref="J32:J42" si="1">+C6</f>
        <v>20</v>
      </c>
      <c r="K32" s="36">
        <f t="shared" ref="K32:K42" si="2">+F6</f>
        <v>3.5</v>
      </c>
      <c r="L32" s="36">
        <f t="shared" ref="L32:L42" si="3">+I6</f>
        <v>2</v>
      </c>
      <c r="M32" s="241">
        <f t="shared" ref="M32:M42" si="4">+L6</f>
        <v>2</v>
      </c>
      <c r="O32" s="4" t="str">
        <f t="shared" ref="O32:O42" si="5">+A6</f>
        <v>Wessex League (U13)</v>
      </c>
      <c r="P32" s="5">
        <f t="shared" ref="P32:P42" si="6">+D6</f>
        <v>0.1</v>
      </c>
      <c r="Q32" s="5">
        <f t="shared" ref="Q32:Q42" si="7">+G6</f>
        <v>0.01</v>
      </c>
      <c r="R32" s="5">
        <f t="shared" ref="R32:R42" si="8">+J6</f>
        <v>0.04</v>
      </c>
      <c r="S32" s="6">
        <f t="shared" ref="S32:S42" si="9">+M6</f>
        <v>0.1</v>
      </c>
    </row>
    <row r="33" spans="1:29" x14ac:dyDescent="0.35">
      <c r="A33" s="42" t="s">
        <v>55</v>
      </c>
      <c r="B33" s="38">
        <f>INDEX(MatchScoreTable,EventIndex,4)</f>
        <v>0.1</v>
      </c>
      <c r="C33" s="8">
        <f>INDEX(MatchScoreTable,EventIndex,7)</f>
        <v>0.01</v>
      </c>
      <c r="D33" s="8">
        <f>INDEX(MatchScoreTable,EventIndex,10)</f>
        <v>0.02</v>
      </c>
      <c r="E33" s="38">
        <f>INDEX(MatchScoreTable,EventIndex,13)</f>
        <v>0.5</v>
      </c>
      <c r="F33" s="39">
        <f>INDEX(MatchScoreTable,EventIndex,16)</f>
        <v>0.5</v>
      </c>
      <c r="I33" s="4" t="str">
        <f t="shared" si="0"/>
        <v>QuadKids Secondary</v>
      </c>
      <c r="J33" s="240">
        <f t="shared" si="1"/>
        <v>19.5</v>
      </c>
      <c r="K33" s="36">
        <f t="shared" si="2"/>
        <v>3.5</v>
      </c>
      <c r="L33" s="36">
        <f t="shared" si="3"/>
        <v>2</v>
      </c>
      <c r="M33" s="241">
        <f t="shared" si="4"/>
        <v>6</v>
      </c>
      <c r="O33" s="4" t="str">
        <f t="shared" si="5"/>
        <v>QuadKids Secondary</v>
      </c>
      <c r="P33" s="5">
        <f t="shared" si="6"/>
        <v>0.1</v>
      </c>
      <c r="Q33" s="5">
        <f t="shared" si="7"/>
        <v>0.01</v>
      </c>
      <c r="R33" s="5">
        <f t="shared" si="8"/>
        <v>0.05</v>
      </c>
      <c r="S33" s="6">
        <f t="shared" si="9"/>
        <v>0.6</v>
      </c>
    </row>
    <row r="34" spans="1:29" x14ac:dyDescent="0.35">
      <c r="I34" s="4" t="str">
        <f t="shared" si="0"/>
        <v>QuadKids Primary</v>
      </c>
      <c r="J34" s="240">
        <f t="shared" si="1"/>
        <v>16</v>
      </c>
      <c r="K34" s="36">
        <f t="shared" si="2"/>
        <v>3</v>
      </c>
      <c r="L34" s="36">
        <f t="shared" si="3"/>
        <v>1.02</v>
      </c>
      <c r="M34" s="241">
        <f t="shared" si="4"/>
        <v>5</v>
      </c>
      <c r="O34" s="4" t="str">
        <f t="shared" si="5"/>
        <v>QuadKids Primary</v>
      </c>
      <c r="P34" s="5">
        <f t="shared" si="6"/>
        <v>0.1</v>
      </c>
      <c r="Q34" s="5">
        <f t="shared" si="7"/>
        <v>0.01</v>
      </c>
      <c r="R34" s="5">
        <f t="shared" si="8"/>
        <v>0.02</v>
      </c>
      <c r="S34" s="6">
        <f t="shared" si="9"/>
        <v>0.5</v>
      </c>
    </row>
    <row r="35" spans="1:29" x14ac:dyDescent="0.35">
      <c r="A35" s="43" t="s">
        <v>56</v>
      </c>
      <c r="B35" s="18">
        <f>INDEX(MatchScoreTable,EventIndex,17)</f>
        <v>4</v>
      </c>
      <c r="D35" t="s">
        <v>117</v>
      </c>
      <c r="E35" s="213">
        <v>45</v>
      </c>
      <c r="I35" s="4" t="str">
        <f t="shared" si="0"/>
        <v>QuadKids Start</v>
      </c>
      <c r="J35" s="240">
        <f t="shared" si="1"/>
        <v>12</v>
      </c>
      <c r="K35" s="36">
        <f t="shared" si="2"/>
        <v>2.0499999999999998</v>
      </c>
      <c r="L35" s="36">
        <f t="shared" si="3"/>
        <v>0.75</v>
      </c>
      <c r="M35" s="241">
        <f t="shared" si="4"/>
        <v>2.5</v>
      </c>
      <c r="O35" s="4" t="str">
        <f t="shared" si="5"/>
        <v>QuadKids Start</v>
      </c>
      <c r="P35" s="5">
        <f t="shared" si="6"/>
        <v>0.1</v>
      </c>
      <c r="Q35" s="5">
        <f t="shared" si="7"/>
        <v>0.01</v>
      </c>
      <c r="R35" s="5">
        <f t="shared" si="8"/>
        <v>2.5000000000000001E-2</v>
      </c>
      <c r="S35" s="6">
        <f t="shared" si="9"/>
        <v>0.5</v>
      </c>
    </row>
    <row r="36" spans="1:29" x14ac:dyDescent="0.35">
      <c r="A36" s="43" t="s">
        <v>57</v>
      </c>
      <c r="B36" s="18">
        <f>INDEX(MatchScoreTable,EventIndex,18)</f>
        <v>10</v>
      </c>
      <c r="D36" t="s">
        <v>118</v>
      </c>
      <c r="E36" s="18" t="e">
        <f>IF(G36&gt;=FlexTrigger,TRUE,FALSE)</f>
        <v>#REF!</v>
      </c>
      <c r="G36" s="216" t="e">
        <f>SUM(Configuration!F39:F42)/4</f>
        <v>#REF!</v>
      </c>
      <c r="I36" s="4" t="str">
        <f t="shared" si="0"/>
        <v>QuadKids Club</v>
      </c>
      <c r="J36" s="240">
        <f t="shared" si="1"/>
        <v>16</v>
      </c>
      <c r="K36" s="36">
        <f t="shared" si="2"/>
        <v>3</v>
      </c>
      <c r="L36" s="36">
        <f t="shared" si="3"/>
        <v>2.2000000000000002</v>
      </c>
      <c r="M36" s="241">
        <f t="shared" si="4"/>
        <v>5</v>
      </c>
      <c r="O36" s="4" t="str">
        <f t="shared" si="5"/>
        <v>QuadKids Club</v>
      </c>
      <c r="P36" s="5">
        <f t="shared" si="6"/>
        <v>0.1</v>
      </c>
      <c r="Q36" s="5">
        <f t="shared" si="7"/>
        <v>0.01</v>
      </c>
      <c r="R36" s="5">
        <f t="shared" si="8"/>
        <v>0.03</v>
      </c>
      <c r="S36" s="6">
        <f t="shared" si="9"/>
        <v>0.5</v>
      </c>
    </row>
    <row r="37" spans="1:29" x14ac:dyDescent="0.35">
      <c r="A37" s="43" t="s">
        <v>58</v>
      </c>
      <c r="B37" s="18">
        <f>INDEX(MatchScoreTable,EventIndex,19)</f>
        <v>100</v>
      </c>
      <c r="I37" s="4" t="str">
        <f t="shared" si="0"/>
        <v>QuadKids Club U13</v>
      </c>
      <c r="J37" s="240">
        <f t="shared" si="1"/>
        <v>19.5</v>
      </c>
      <c r="K37" s="36">
        <f t="shared" si="2"/>
        <v>3.5</v>
      </c>
      <c r="L37" s="36">
        <f t="shared" si="3"/>
        <v>2</v>
      </c>
      <c r="M37" s="241">
        <f t="shared" si="4"/>
        <v>6</v>
      </c>
      <c r="O37" s="4" t="str">
        <f t="shared" si="5"/>
        <v>QuadKids Club U13</v>
      </c>
      <c r="P37" s="5">
        <f t="shared" si="6"/>
        <v>0.1</v>
      </c>
      <c r="Q37" s="5">
        <f t="shared" si="7"/>
        <v>0.01</v>
      </c>
      <c r="R37" s="5">
        <f t="shared" si="8"/>
        <v>0.05</v>
      </c>
      <c r="S37" s="6">
        <f t="shared" si="9"/>
        <v>0.6</v>
      </c>
    </row>
    <row r="38" spans="1:29" x14ac:dyDescent="0.35">
      <c r="A38" s="43" t="s">
        <v>59</v>
      </c>
      <c r="B38" s="18">
        <v>10</v>
      </c>
      <c r="I38" s="4" t="str">
        <f t="shared" si="0"/>
        <v>QuadKids Club U9</v>
      </c>
      <c r="J38" s="240">
        <f t="shared" si="1"/>
        <v>12</v>
      </c>
      <c r="K38" s="36">
        <f t="shared" si="2"/>
        <v>2.1</v>
      </c>
      <c r="L38" s="36">
        <f t="shared" si="3"/>
        <v>0.9</v>
      </c>
      <c r="M38" s="241">
        <f t="shared" si="4"/>
        <v>0</v>
      </c>
      <c r="O38" s="4" t="str">
        <f t="shared" si="5"/>
        <v>QuadKids Club U9</v>
      </c>
      <c r="P38" s="5">
        <f t="shared" si="6"/>
        <v>0.1</v>
      </c>
      <c r="Q38" s="5">
        <f t="shared" si="7"/>
        <v>0.01</v>
      </c>
      <c r="R38" s="5">
        <f t="shared" si="8"/>
        <v>0.02</v>
      </c>
      <c r="S38" s="6">
        <f t="shared" si="9"/>
        <v>0.5</v>
      </c>
    </row>
    <row r="39" spans="1:29" x14ac:dyDescent="0.35">
      <c r="I39" s="4" t="str">
        <f t="shared" si="0"/>
        <v>QuadKids Pre-Start</v>
      </c>
      <c r="J39" s="240">
        <f t="shared" si="1"/>
        <v>13</v>
      </c>
      <c r="K39" s="36">
        <f t="shared" si="2"/>
        <v>2.15</v>
      </c>
      <c r="L39" s="36">
        <f t="shared" si="3"/>
        <v>0.5</v>
      </c>
      <c r="M39" s="241">
        <f t="shared" si="4"/>
        <v>0</v>
      </c>
      <c r="O39" s="4" t="str">
        <f t="shared" si="5"/>
        <v>QuadKids Pre-Start</v>
      </c>
      <c r="P39" s="5">
        <f t="shared" si="6"/>
        <v>0.1</v>
      </c>
      <c r="Q39" s="5">
        <f t="shared" si="7"/>
        <v>0.01</v>
      </c>
      <c r="R39" s="5">
        <f t="shared" si="8"/>
        <v>0.03</v>
      </c>
      <c r="S39" s="6">
        <f t="shared" si="9"/>
        <v>0.5</v>
      </c>
    </row>
    <row r="40" spans="1:29" ht="21" x14ac:dyDescent="0.5">
      <c r="A40" s="58" t="s">
        <v>63</v>
      </c>
      <c r="I40" s="4">
        <f t="shared" si="0"/>
        <v>0</v>
      </c>
      <c r="J40" s="240">
        <f t="shared" si="1"/>
        <v>0</v>
      </c>
      <c r="K40" s="36">
        <f t="shared" si="2"/>
        <v>0</v>
      </c>
      <c r="L40" s="36">
        <f t="shared" si="3"/>
        <v>0</v>
      </c>
      <c r="M40" s="241">
        <f t="shared" si="4"/>
        <v>0</v>
      </c>
      <c r="O40" s="4">
        <f t="shared" si="5"/>
        <v>0</v>
      </c>
      <c r="P40" s="5">
        <f t="shared" si="6"/>
        <v>0</v>
      </c>
      <c r="Q40" s="5">
        <f t="shared" si="7"/>
        <v>0</v>
      </c>
      <c r="R40" s="5">
        <f t="shared" si="8"/>
        <v>0</v>
      </c>
      <c r="S40" s="6">
        <f t="shared" si="9"/>
        <v>0</v>
      </c>
    </row>
    <row r="41" spans="1:29" x14ac:dyDescent="0.35">
      <c r="A41" s="60" t="s">
        <v>9</v>
      </c>
      <c r="B41" s="61" t="str">
        <f>+B30</f>
        <v>75m</v>
      </c>
      <c r="C41" s="61" t="str">
        <f>+C30</f>
        <v>600m</v>
      </c>
      <c r="D41" s="62" t="str">
        <f>+D30</f>
        <v>SLJ</v>
      </c>
      <c r="E41" s="63" t="str">
        <f>+E30</f>
        <v>Howler</v>
      </c>
      <c r="I41" s="4">
        <f t="shared" si="0"/>
        <v>0</v>
      </c>
      <c r="J41" s="240">
        <f t="shared" si="1"/>
        <v>0</v>
      </c>
      <c r="K41" s="36">
        <f t="shared" si="2"/>
        <v>0</v>
      </c>
      <c r="L41" s="36">
        <f t="shared" si="3"/>
        <v>0</v>
      </c>
      <c r="M41" s="241">
        <f t="shared" si="4"/>
        <v>0</v>
      </c>
      <c r="O41" s="4">
        <f t="shared" si="5"/>
        <v>0</v>
      </c>
      <c r="P41" s="5">
        <f t="shared" si="6"/>
        <v>0</v>
      </c>
      <c r="Q41" s="5">
        <f t="shared" si="7"/>
        <v>0</v>
      </c>
      <c r="R41" s="5">
        <f t="shared" si="8"/>
        <v>0</v>
      </c>
      <c r="S41" s="6">
        <f t="shared" si="9"/>
        <v>0</v>
      </c>
    </row>
    <row r="42" spans="1:29" x14ac:dyDescent="0.35">
      <c r="A42" s="16">
        <v>0</v>
      </c>
      <c r="B42" s="5">
        <v>1</v>
      </c>
      <c r="C42" s="5">
        <v>1</v>
      </c>
      <c r="D42" s="5">
        <v>1</v>
      </c>
      <c r="E42" s="6">
        <v>1</v>
      </c>
      <c r="I42" s="7">
        <f t="shared" si="0"/>
        <v>0</v>
      </c>
      <c r="J42" s="242">
        <f t="shared" si="1"/>
        <v>0</v>
      </c>
      <c r="K42" s="38">
        <f t="shared" si="2"/>
        <v>0</v>
      </c>
      <c r="L42" s="38">
        <f t="shared" si="3"/>
        <v>0</v>
      </c>
      <c r="M42" s="243">
        <f t="shared" si="4"/>
        <v>0</v>
      </c>
      <c r="O42" s="7">
        <f t="shared" si="5"/>
        <v>0</v>
      </c>
      <c r="P42" s="8">
        <f t="shared" si="6"/>
        <v>0</v>
      </c>
      <c r="Q42" s="8">
        <f t="shared" si="7"/>
        <v>0</v>
      </c>
      <c r="R42" s="8">
        <f t="shared" si="8"/>
        <v>0</v>
      </c>
      <c r="S42" s="9">
        <f t="shared" si="9"/>
        <v>0</v>
      </c>
    </row>
    <row r="43" spans="1:29" x14ac:dyDescent="0.35">
      <c r="A43" s="16">
        <v>1</v>
      </c>
      <c r="B43" s="5">
        <v>0.5</v>
      </c>
      <c r="C43" s="5">
        <v>0.5</v>
      </c>
      <c r="D43" s="5">
        <v>2</v>
      </c>
      <c r="E43" s="6">
        <v>2</v>
      </c>
    </row>
    <row r="44" spans="1:29" x14ac:dyDescent="0.35">
      <c r="A44" s="16">
        <v>2</v>
      </c>
      <c r="B44" s="5">
        <v>0.6</v>
      </c>
      <c r="C44" s="5">
        <v>0.6</v>
      </c>
      <c r="D44" s="5">
        <v>1.9</v>
      </c>
      <c r="E44" s="6">
        <v>1.9</v>
      </c>
    </row>
    <row r="45" spans="1:29" x14ac:dyDescent="0.35">
      <c r="A45" s="16">
        <v>3</v>
      </c>
      <c r="B45" s="5">
        <v>0.75</v>
      </c>
      <c r="C45" s="5">
        <v>0.75</v>
      </c>
      <c r="D45" s="5">
        <v>1.6</v>
      </c>
      <c r="E45" s="6">
        <v>1.6</v>
      </c>
    </row>
    <row r="46" spans="1:29" x14ac:dyDescent="0.35">
      <c r="A46" s="17">
        <v>4</v>
      </c>
      <c r="B46" s="8">
        <v>0.9</v>
      </c>
      <c r="C46" s="8">
        <v>0.9</v>
      </c>
      <c r="D46" s="8">
        <v>1.25</v>
      </c>
      <c r="E46" s="9">
        <v>1.25</v>
      </c>
    </row>
    <row r="48" spans="1:29" x14ac:dyDescent="0.35">
      <c r="A48" s="68"/>
      <c r="B48" s="300" t="s">
        <v>22</v>
      </c>
      <c r="C48" s="301"/>
      <c r="D48" s="301"/>
      <c r="E48" s="301"/>
      <c r="F48" s="301"/>
      <c r="G48" s="301"/>
      <c r="H48" s="302"/>
      <c r="I48" s="300" t="s">
        <v>23</v>
      </c>
      <c r="J48" s="301"/>
      <c r="K48" s="301"/>
      <c r="L48" s="301"/>
      <c r="M48" s="301"/>
      <c r="N48" s="301"/>
      <c r="O48" s="302"/>
      <c r="P48" s="300" t="s">
        <v>24</v>
      </c>
      <c r="Q48" s="301"/>
      <c r="R48" s="301"/>
      <c r="S48" s="301"/>
      <c r="T48" s="301"/>
      <c r="U48" s="301"/>
      <c r="V48" s="302"/>
      <c r="W48" s="300" t="s">
        <v>25</v>
      </c>
      <c r="X48" s="301"/>
      <c r="Y48" s="301"/>
      <c r="Z48" s="301"/>
      <c r="AA48" s="301"/>
      <c r="AB48" s="301"/>
      <c r="AC48" s="302"/>
    </row>
    <row r="49" spans="1:29" x14ac:dyDescent="0.35">
      <c r="A49" s="69"/>
      <c r="B49" s="70"/>
      <c r="C49" s="71" t="s">
        <v>65</v>
      </c>
      <c r="D49" s="72" t="s">
        <v>66</v>
      </c>
      <c r="E49" s="73" t="s">
        <v>67</v>
      </c>
      <c r="F49" s="71" t="s">
        <v>65</v>
      </c>
      <c r="G49" s="72" t="s">
        <v>66</v>
      </c>
      <c r="H49" s="73" t="s">
        <v>67</v>
      </c>
      <c r="I49" s="70"/>
      <c r="J49" s="71" t="s">
        <v>65</v>
      </c>
      <c r="K49" s="72" t="s">
        <v>66</v>
      </c>
      <c r="L49" s="73" t="s">
        <v>67</v>
      </c>
      <c r="M49" s="71" t="s">
        <v>65</v>
      </c>
      <c r="N49" s="72" t="s">
        <v>66</v>
      </c>
      <c r="O49" s="73" t="s">
        <v>67</v>
      </c>
      <c r="P49" s="70"/>
      <c r="Q49" s="71" t="s">
        <v>65</v>
      </c>
      <c r="R49" s="72" t="s">
        <v>66</v>
      </c>
      <c r="S49" s="73" t="s">
        <v>67</v>
      </c>
      <c r="T49" s="71" t="s">
        <v>65</v>
      </c>
      <c r="U49" s="72" t="s">
        <v>66</v>
      </c>
      <c r="V49" s="73" t="s">
        <v>67</v>
      </c>
      <c r="W49" s="70"/>
      <c r="X49" s="71" t="s">
        <v>65</v>
      </c>
      <c r="Y49" s="72" t="s">
        <v>66</v>
      </c>
      <c r="Z49" s="73" t="s">
        <v>67</v>
      </c>
      <c r="AA49" s="71" t="s">
        <v>65</v>
      </c>
      <c r="AB49" s="72" t="s">
        <v>66</v>
      </c>
      <c r="AC49" s="73" t="s">
        <v>67</v>
      </c>
    </row>
    <row r="50" spans="1:29" x14ac:dyDescent="0.35">
      <c r="A50" s="74"/>
      <c r="B50" s="75" t="s">
        <v>1</v>
      </c>
      <c r="C50" s="285" t="s">
        <v>68</v>
      </c>
      <c r="D50" s="286"/>
      <c r="E50" s="287"/>
      <c r="F50" s="285" t="s">
        <v>55</v>
      </c>
      <c r="G50" s="286"/>
      <c r="H50" s="287"/>
      <c r="I50" s="75" t="s">
        <v>1</v>
      </c>
      <c r="J50" s="285" t="s">
        <v>68</v>
      </c>
      <c r="K50" s="286"/>
      <c r="L50" s="287"/>
      <c r="M50" s="285" t="s">
        <v>55</v>
      </c>
      <c r="N50" s="286"/>
      <c r="O50" s="287"/>
      <c r="P50" s="75" t="s">
        <v>1</v>
      </c>
      <c r="Q50" s="285" t="s">
        <v>68</v>
      </c>
      <c r="R50" s="286"/>
      <c r="S50" s="287"/>
      <c r="T50" s="285" t="s">
        <v>55</v>
      </c>
      <c r="U50" s="286"/>
      <c r="V50" s="287"/>
      <c r="W50" s="75" t="s">
        <v>1</v>
      </c>
      <c r="X50" s="285" t="s">
        <v>68</v>
      </c>
      <c r="Y50" s="286"/>
      <c r="Z50" s="287"/>
      <c r="AA50" s="285" t="s">
        <v>55</v>
      </c>
      <c r="AB50" s="286"/>
      <c r="AC50" s="287"/>
    </row>
    <row r="51" spans="1:29" x14ac:dyDescent="0.35">
      <c r="A51" s="64" t="s">
        <v>69</v>
      </c>
      <c r="B51" s="94" t="s">
        <v>45</v>
      </c>
      <c r="C51" s="95">
        <v>60</v>
      </c>
      <c r="D51" s="96">
        <v>37</v>
      </c>
      <c r="E51" s="97">
        <v>34</v>
      </c>
      <c r="F51" s="95">
        <v>0.5</v>
      </c>
      <c r="G51" s="96">
        <v>0.3</v>
      </c>
      <c r="H51" s="97">
        <v>0.3</v>
      </c>
      <c r="I51" s="106" t="s">
        <v>46</v>
      </c>
      <c r="J51" s="107">
        <v>480</v>
      </c>
      <c r="K51" s="108">
        <v>450</v>
      </c>
      <c r="L51" s="109">
        <v>480</v>
      </c>
      <c r="M51" s="107">
        <v>2</v>
      </c>
      <c r="N51" s="108">
        <v>3</v>
      </c>
      <c r="O51" s="109">
        <v>4</v>
      </c>
      <c r="P51" s="118" t="s">
        <v>70</v>
      </c>
      <c r="Q51" s="119">
        <v>0</v>
      </c>
      <c r="R51" s="120">
        <v>0.2</v>
      </c>
      <c r="S51" s="121">
        <v>0.2</v>
      </c>
      <c r="T51" s="119">
        <v>0</v>
      </c>
      <c r="U51" s="120">
        <v>0.02</v>
      </c>
      <c r="V51" s="121">
        <v>0.02</v>
      </c>
      <c r="W51" s="82" t="s">
        <v>71</v>
      </c>
      <c r="X51" s="83">
        <v>2</v>
      </c>
      <c r="Y51" s="84">
        <v>2</v>
      </c>
      <c r="Z51" s="85">
        <v>2</v>
      </c>
      <c r="AA51" s="83">
        <v>0.2</v>
      </c>
      <c r="AB51" s="84">
        <v>0.3</v>
      </c>
      <c r="AC51" s="85">
        <v>0.2</v>
      </c>
    </row>
    <row r="52" spans="1:29" x14ac:dyDescent="0.35">
      <c r="A52" s="26" t="s">
        <v>72</v>
      </c>
      <c r="B52" s="98" t="s">
        <v>32</v>
      </c>
      <c r="C52" s="99">
        <v>60</v>
      </c>
      <c r="D52" s="100">
        <v>55</v>
      </c>
      <c r="E52" s="101">
        <v>34</v>
      </c>
      <c r="F52" s="99">
        <v>0.5</v>
      </c>
      <c r="G52" s="100">
        <v>0.5</v>
      </c>
      <c r="H52" s="101">
        <v>0.3</v>
      </c>
      <c r="I52" s="110" t="s">
        <v>33</v>
      </c>
      <c r="J52" s="111">
        <v>480</v>
      </c>
      <c r="K52" s="112">
        <v>450</v>
      </c>
      <c r="L52" s="113">
        <v>480</v>
      </c>
      <c r="M52" s="111">
        <v>2</v>
      </c>
      <c r="N52" s="112">
        <v>3</v>
      </c>
      <c r="O52" s="113">
        <v>4</v>
      </c>
      <c r="P52" s="122" t="s">
        <v>70</v>
      </c>
      <c r="Q52" s="123">
        <v>0</v>
      </c>
      <c r="R52" s="124">
        <v>0.2</v>
      </c>
      <c r="S52" s="125">
        <v>0.2</v>
      </c>
      <c r="T52" s="123">
        <v>0</v>
      </c>
      <c r="U52" s="124">
        <v>0.03</v>
      </c>
      <c r="V52" s="125">
        <v>0.03</v>
      </c>
      <c r="W52" s="86" t="s">
        <v>71</v>
      </c>
      <c r="X52" s="87">
        <v>2</v>
      </c>
      <c r="Y52" s="88">
        <v>2</v>
      </c>
      <c r="Z52" s="89">
        <v>2</v>
      </c>
      <c r="AA52" s="87">
        <v>0.2</v>
      </c>
      <c r="AB52" s="88">
        <v>0.3</v>
      </c>
      <c r="AC52" s="89">
        <v>0.4</v>
      </c>
    </row>
    <row r="53" spans="1:29" x14ac:dyDescent="0.35">
      <c r="A53" s="26"/>
      <c r="B53" s="98"/>
      <c r="C53" s="99"/>
      <c r="D53" s="100"/>
      <c r="E53" s="101"/>
      <c r="F53" s="99"/>
      <c r="G53" s="100"/>
      <c r="H53" s="101"/>
      <c r="I53" s="110"/>
      <c r="J53" s="111"/>
      <c r="K53" s="112"/>
      <c r="L53" s="113"/>
      <c r="M53" s="111"/>
      <c r="N53" s="112"/>
      <c r="O53" s="113"/>
      <c r="P53" s="122"/>
      <c r="Q53" s="123"/>
      <c r="R53" s="124"/>
      <c r="S53" s="125"/>
      <c r="T53" s="123"/>
      <c r="U53" s="124"/>
      <c r="V53" s="125"/>
      <c r="W53" s="86"/>
      <c r="X53" s="87"/>
      <c r="Y53" s="88"/>
      <c r="Z53" s="89"/>
      <c r="AA53" s="87"/>
      <c r="AB53" s="88"/>
      <c r="AC53" s="89"/>
    </row>
    <row r="54" spans="1:29" x14ac:dyDescent="0.35">
      <c r="A54" s="26"/>
      <c r="B54" s="98"/>
      <c r="C54" s="99"/>
      <c r="D54" s="100"/>
      <c r="E54" s="101"/>
      <c r="F54" s="99"/>
      <c r="G54" s="100"/>
      <c r="H54" s="101"/>
      <c r="I54" s="110"/>
      <c r="J54" s="111"/>
      <c r="K54" s="112"/>
      <c r="L54" s="113"/>
      <c r="M54" s="111"/>
      <c r="N54" s="112"/>
      <c r="O54" s="113"/>
      <c r="P54" s="122"/>
      <c r="Q54" s="123"/>
      <c r="R54" s="124"/>
      <c r="S54" s="125"/>
      <c r="T54" s="123"/>
      <c r="U54" s="124"/>
      <c r="V54" s="125"/>
      <c r="W54" s="86"/>
      <c r="X54" s="87"/>
      <c r="Y54" s="88"/>
      <c r="Z54" s="89"/>
      <c r="AA54" s="87"/>
      <c r="AB54" s="88"/>
      <c r="AC54" s="89"/>
    </row>
    <row r="55" spans="1:29" x14ac:dyDescent="0.35">
      <c r="A55" s="26"/>
      <c r="B55" s="98"/>
      <c r="C55" s="99"/>
      <c r="D55" s="100"/>
      <c r="E55" s="101"/>
      <c r="F55" s="99"/>
      <c r="G55" s="100"/>
      <c r="H55" s="101"/>
      <c r="I55" s="110"/>
      <c r="J55" s="111"/>
      <c r="K55" s="112"/>
      <c r="L55" s="113"/>
      <c r="M55" s="111"/>
      <c r="N55" s="112"/>
      <c r="O55" s="113"/>
      <c r="P55" s="122"/>
      <c r="Q55" s="123"/>
      <c r="R55" s="124"/>
      <c r="S55" s="125"/>
      <c r="T55" s="123"/>
      <c r="U55" s="124"/>
      <c r="V55" s="125"/>
      <c r="W55" s="86"/>
      <c r="X55" s="87"/>
      <c r="Y55" s="88"/>
      <c r="Z55" s="89"/>
      <c r="AA55" s="87"/>
      <c r="AB55" s="88"/>
      <c r="AC55" s="89"/>
    </row>
    <row r="56" spans="1:29" x14ac:dyDescent="0.35">
      <c r="A56" s="26"/>
      <c r="B56" s="98"/>
      <c r="C56" s="99"/>
      <c r="D56" s="100"/>
      <c r="E56" s="101"/>
      <c r="F56" s="99"/>
      <c r="G56" s="100"/>
      <c r="H56" s="101"/>
      <c r="I56" s="110"/>
      <c r="J56" s="111"/>
      <c r="K56" s="112"/>
      <c r="L56" s="113"/>
      <c r="M56" s="111"/>
      <c r="N56" s="112"/>
      <c r="O56" s="113"/>
      <c r="P56" s="122"/>
      <c r="Q56" s="123"/>
      <c r="R56" s="124"/>
      <c r="S56" s="125"/>
      <c r="T56" s="123"/>
      <c r="U56" s="124"/>
      <c r="V56" s="125"/>
      <c r="W56" s="86"/>
      <c r="X56" s="87"/>
      <c r="Y56" s="88"/>
      <c r="Z56" s="89"/>
      <c r="AA56" s="87"/>
      <c r="AB56" s="88"/>
      <c r="AC56" s="89"/>
    </row>
    <row r="57" spans="1:29" x14ac:dyDescent="0.35">
      <c r="A57" s="27"/>
      <c r="B57" s="102"/>
      <c r="C57" s="103"/>
      <c r="D57" s="104"/>
      <c r="E57" s="105"/>
      <c r="F57" s="103"/>
      <c r="G57" s="104"/>
      <c r="H57" s="105"/>
      <c r="I57" s="114"/>
      <c r="J57" s="115"/>
      <c r="K57" s="116"/>
      <c r="L57" s="117"/>
      <c r="M57" s="115"/>
      <c r="N57" s="116"/>
      <c r="O57" s="117"/>
      <c r="P57" s="126"/>
      <c r="Q57" s="127"/>
      <c r="R57" s="128"/>
      <c r="S57" s="129"/>
      <c r="T57" s="127"/>
      <c r="U57" s="128"/>
      <c r="V57" s="129"/>
      <c r="W57" s="90"/>
      <c r="X57" s="91"/>
      <c r="Y57" s="92"/>
      <c r="Z57" s="93"/>
      <c r="AA57" s="91"/>
      <c r="AB57" s="92"/>
      <c r="AC57" s="93"/>
    </row>
    <row r="58" spans="1:29" x14ac:dyDescent="0.35">
      <c r="A58" s="130"/>
      <c r="B58" s="131" t="str">
        <f>INDEX(IncScoreTable,IncMatchIdx,2+(7*(1-1)))</f>
        <v>75m</v>
      </c>
      <c r="C58" s="132">
        <f>INDEX(IncScoreTable,IncMatchIdx,2+(7*(1-1))+1)</f>
        <v>60</v>
      </c>
      <c r="D58" s="132">
        <f>INDEX(IncScoreTable,IncMatchIdx,2+(7*(1-1))+2)</f>
        <v>55</v>
      </c>
      <c r="E58" s="132">
        <f>INDEX(IncScoreTable,IncMatchIdx,2+(7*(1-1))+3)</f>
        <v>34</v>
      </c>
      <c r="F58" s="132">
        <f>INDEX(IncScoreTable,IncMatchIdx,2+(7*(1-1))+4)</f>
        <v>0.5</v>
      </c>
      <c r="G58" s="132">
        <f>INDEX(IncScoreTable,IncMatchIdx,2+(7*(1-1))+5)</f>
        <v>0.5</v>
      </c>
      <c r="H58" s="133">
        <f>INDEX(IncScoreTable,IncMatchIdx,2+(7*(1-1))+6)</f>
        <v>0.3</v>
      </c>
      <c r="I58" s="134" t="str">
        <f>INDEX(IncScoreTable,IncMatchIdx,2+(7*(2-1)))</f>
        <v>600m</v>
      </c>
      <c r="J58" s="135">
        <f>INDEX(IncScoreTable,IncMatchIdx,2+(7*(2-1))+1)</f>
        <v>480</v>
      </c>
      <c r="K58" s="135">
        <f>INDEX(IncScoreTable,IncMatchIdx,2+(7*(2-1))+2)</f>
        <v>450</v>
      </c>
      <c r="L58" s="135">
        <f>INDEX(IncScoreTable,IncMatchIdx,2+(7*(2-1))+3)</f>
        <v>480</v>
      </c>
      <c r="M58" s="135">
        <f>INDEX(IncScoreTable,IncMatchIdx,2+(7*(2-1))+4)</f>
        <v>2</v>
      </c>
      <c r="N58" s="135">
        <f>INDEX(IncScoreTable,IncMatchIdx,2+(7*(2-1))+5)</f>
        <v>3</v>
      </c>
      <c r="O58" s="136">
        <f>INDEX(IncScoreTable,IncMatchIdx,2+(7*(2-1))+6)</f>
        <v>4</v>
      </c>
      <c r="P58" s="137" t="str">
        <f>INDEX(IncScoreTable,IncMatchIdx,2+(7*(3-1)))</f>
        <v>Jump</v>
      </c>
      <c r="Q58" s="138">
        <f>INDEX(IncScoreTable,IncMatchIdx,2+(7*(3-1))+1)</f>
        <v>0</v>
      </c>
      <c r="R58" s="138">
        <f>INDEX(IncScoreTable,IncMatchIdx,2+(7*(3-1))+2)</f>
        <v>0.2</v>
      </c>
      <c r="S58" s="138">
        <f>INDEX(IncScoreTable,IncMatchIdx,2+(7*(3-1))+3)</f>
        <v>0.2</v>
      </c>
      <c r="T58" s="138">
        <f>INDEX(IncScoreTable,IncMatchIdx,2+(7*(3-1))+4)</f>
        <v>0</v>
      </c>
      <c r="U58" s="138">
        <f>INDEX(IncScoreTable,IncMatchIdx,2+(7*(3-1))+5)</f>
        <v>0.03</v>
      </c>
      <c r="V58" s="139">
        <f>INDEX(IncScoreTable,IncMatchIdx,2+(7*(3-1))+6)</f>
        <v>0.03</v>
      </c>
      <c r="W58" s="140" t="str">
        <f>INDEX(IncScoreTable,IncMatchIdx,2+(7*(4-1)))</f>
        <v>Vortex</v>
      </c>
      <c r="X58" s="141">
        <f>INDEX(IncScoreTable,IncMatchIdx,2+(7*(4-1))+1)</f>
        <v>2</v>
      </c>
      <c r="Y58" s="141">
        <f>INDEX(IncScoreTable,IncMatchIdx,2+(7*(4-1))+2)</f>
        <v>2</v>
      </c>
      <c r="Z58" s="141">
        <f>INDEX(IncScoreTable,IncMatchIdx,2+(7*(4-1))+3)</f>
        <v>2</v>
      </c>
      <c r="AA58" s="141">
        <f>INDEX(IncScoreTable,IncMatchIdx,2+(7*(4-1))+4)</f>
        <v>0.2</v>
      </c>
      <c r="AB58" s="141">
        <f>INDEX(IncScoreTable,IncMatchIdx,2+(7*(4-1))+5)</f>
        <v>0.3</v>
      </c>
      <c r="AC58" s="142">
        <f>INDEX(IncScoreTable,IncMatchIdx,2+(7*(4-1))+6)</f>
        <v>0.4</v>
      </c>
    </row>
    <row r="59" spans="1:29" x14ac:dyDescent="0.35">
      <c r="B59" s="81"/>
      <c r="I59" s="81"/>
      <c r="P59" s="81"/>
      <c r="W59" s="81"/>
    </row>
    <row r="60" spans="1:29" x14ac:dyDescent="0.35">
      <c r="A60" t="s">
        <v>74</v>
      </c>
      <c r="B60">
        <f>INDEX(MatchScoreTable,EventIndex,20)</f>
        <v>2</v>
      </c>
    </row>
    <row r="62" spans="1:29" ht="18.5" x14ac:dyDescent="0.45">
      <c r="A62" s="303" t="s">
        <v>69</v>
      </c>
      <c r="B62" s="289" t="s">
        <v>80</v>
      </c>
      <c r="C62" s="290"/>
      <c r="D62" s="291"/>
      <c r="E62" s="289" t="s">
        <v>81</v>
      </c>
      <c r="F62" s="290"/>
      <c r="G62" s="291"/>
      <c r="H62" s="289" t="s">
        <v>70</v>
      </c>
      <c r="I62" s="290"/>
      <c r="J62" s="291"/>
      <c r="K62" s="289" t="s">
        <v>78</v>
      </c>
      <c r="L62" s="290"/>
      <c r="M62" s="291"/>
      <c r="O62" s="246"/>
      <c r="P62" s="249" t="s">
        <v>158</v>
      </c>
      <c r="Q62" s="20" t="s">
        <v>80</v>
      </c>
      <c r="R62" s="20" t="s">
        <v>81</v>
      </c>
      <c r="S62" s="20" t="s">
        <v>70</v>
      </c>
      <c r="T62" s="73" t="s">
        <v>78</v>
      </c>
      <c r="V62" s="246"/>
      <c r="W62" s="249" t="s">
        <v>158</v>
      </c>
      <c r="X62" s="20" t="s">
        <v>80</v>
      </c>
      <c r="Y62" s="20" t="s">
        <v>81</v>
      </c>
      <c r="Z62" s="20" t="s">
        <v>70</v>
      </c>
      <c r="AA62" s="73" t="s">
        <v>78</v>
      </c>
    </row>
    <row r="63" spans="1:29" x14ac:dyDescent="0.35">
      <c r="A63" s="304"/>
      <c r="B63" s="150" t="s">
        <v>1</v>
      </c>
      <c r="C63" s="151" t="s">
        <v>29</v>
      </c>
      <c r="D63" s="152" t="s">
        <v>30</v>
      </c>
      <c r="E63" s="150" t="s">
        <v>1</v>
      </c>
      <c r="F63" s="151" t="s">
        <v>29</v>
      </c>
      <c r="G63" s="152" t="s">
        <v>30</v>
      </c>
      <c r="H63" s="150" t="s">
        <v>1</v>
      </c>
      <c r="I63" s="151" t="s">
        <v>29</v>
      </c>
      <c r="J63" s="152" t="s">
        <v>30</v>
      </c>
      <c r="K63" s="150" t="s">
        <v>1</v>
      </c>
      <c r="L63" s="151" t="s">
        <v>29</v>
      </c>
      <c r="M63" s="152" t="s">
        <v>30</v>
      </c>
      <c r="O63" s="276" t="s">
        <v>160</v>
      </c>
      <c r="P63" s="151" t="s">
        <v>77</v>
      </c>
      <c r="Q63" s="251">
        <f>+C64</f>
        <v>0</v>
      </c>
      <c r="R63" s="251">
        <f>+F64</f>
        <v>0</v>
      </c>
      <c r="S63" s="252">
        <f>+I64</f>
        <v>0</v>
      </c>
      <c r="T63" s="253">
        <f>+L64</f>
        <v>2</v>
      </c>
      <c r="V63" s="276" t="s">
        <v>160</v>
      </c>
      <c r="W63" s="151" t="s">
        <v>77</v>
      </c>
      <c r="X63" s="252">
        <f>+D64</f>
        <v>0</v>
      </c>
      <c r="Y63" s="251">
        <f>+G64</f>
        <v>0</v>
      </c>
      <c r="Z63" s="254">
        <f>+J64</f>
        <v>0</v>
      </c>
      <c r="AA63" s="255">
        <f>+M64</f>
        <v>0.02</v>
      </c>
    </row>
    <row r="64" spans="1:29" x14ac:dyDescent="0.35">
      <c r="A64" s="26" t="s">
        <v>77</v>
      </c>
      <c r="B64" s="4" t="s">
        <v>45</v>
      </c>
      <c r="C64" s="5">
        <v>0</v>
      </c>
      <c r="D64" s="6">
        <v>0</v>
      </c>
      <c r="E64" s="4" t="s">
        <v>46</v>
      </c>
      <c r="F64" s="5">
        <v>0</v>
      </c>
      <c r="G64" s="6">
        <v>0</v>
      </c>
      <c r="H64" s="4" t="s">
        <v>70</v>
      </c>
      <c r="I64" s="5">
        <v>0</v>
      </c>
      <c r="J64" s="6">
        <v>0</v>
      </c>
      <c r="K64" s="4" t="s">
        <v>78</v>
      </c>
      <c r="L64" s="5">
        <v>2</v>
      </c>
      <c r="M64" s="6">
        <v>0.02</v>
      </c>
      <c r="O64" s="276"/>
      <c r="P64" s="151" t="s">
        <v>65</v>
      </c>
      <c r="Q64" s="251">
        <f>+C65</f>
        <v>60</v>
      </c>
      <c r="R64" s="251">
        <f>+F65</f>
        <v>480</v>
      </c>
      <c r="S64" s="252">
        <f>+I65</f>
        <v>0</v>
      </c>
      <c r="T64" s="253">
        <f>+L65</f>
        <v>2</v>
      </c>
      <c r="V64" s="276"/>
      <c r="W64" s="151" t="s">
        <v>65</v>
      </c>
      <c r="X64" s="252">
        <f>+D65</f>
        <v>0.5</v>
      </c>
      <c r="Y64" s="251">
        <f>+G65</f>
        <v>2</v>
      </c>
      <c r="Z64" s="254">
        <f>+J65</f>
        <v>0</v>
      </c>
      <c r="AA64" s="255">
        <f>+M65</f>
        <v>0.02</v>
      </c>
    </row>
    <row r="65" spans="1:27" x14ac:dyDescent="0.35">
      <c r="A65" s="26" t="s">
        <v>65</v>
      </c>
      <c r="B65" s="4" t="str">
        <f>+B64</f>
        <v>50m</v>
      </c>
      <c r="C65" s="5">
        <v>60</v>
      </c>
      <c r="D65" s="6">
        <v>0.5</v>
      </c>
      <c r="E65" s="4" t="str">
        <f>+E64</f>
        <v>400m</v>
      </c>
      <c r="F65" s="5">
        <v>480</v>
      </c>
      <c r="G65" s="6">
        <v>2</v>
      </c>
      <c r="H65" s="4" t="str">
        <f>+H64</f>
        <v>Jump</v>
      </c>
      <c r="I65" s="5">
        <v>0</v>
      </c>
      <c r="J65" s="6">
        <v>0</v>
      </c>
      <c r="K65" s="4" t="str">
        <f>+K64</f>
        <v>Throw</v>
      </c>
      <c r="L65" s="5">
        <v>2</v>
      </c>
      <c r="M65" s="6">
        <v>0.02</v>
      </c>
      <c r="O65" s="276"/>
      <c r="P65" s="151" t="s">
        <v>66</v>
      </c>
      <c r="Q65" s="251">
        <f>+C66</f>
        <v>37</v>
      </c>
      <c r="R65" s="251">
        <f>+F66</f>
        <v>450</v>
      </c>
      <c r="S65" s="252">
        <f>+I66</f>
        <v>0.2</v>
      </c>
      <c r="T65" s="253">
        <f>+L66</f>
        <v>2</v>
      </c>
      <c r="V65" s="276"/>
      <c r="W65" s="151" t="s">
        <v>66</v>
      </c>
      <c r="X65" s="252">
        <f>+D66</f>
        <v>0.3</v>
      </c>
      <c r="Y65" s="251">
        <f>+G66</f>
        <v>3</v>
      </c>
      <c r="Z65" s="254">
        <f>+J66</f>
        <v>0.02</v>
      </c>
      <c r="AA65" s="255">
        <f>+M66</f>
        <v>0.03</v>
      </c>
    </row>
    <row r="66" spans="1:27" x14ac:dyDescent="0.35">
      <c r="A66" s="26" t="s">
        <v>66</v>
      </c>
      <c r="B66" s="4" t="str">
        <f>+B65</f>
        <v>50m</v>
      </c>
      <c r="C66" s="5">
        <v>37</v>
      </c>
      <c r="D66" s="6">
        <v>0.3</v>
      </c>
      <c r="E66" s="4" t="str">
        <f>+E65</f>
        <v>400m</v>
      </c>
      <c r="F66" s="5">
        <v>450</v>
      </c>
      <c r="G66" s="6">
        <v>3</v>
      </c>
      <c r="H66" s="4" t="str">
        <f>+H65</f>
        <v>Jump</v>
      </c>
      <c r="I66" s="5">
        <v>0.2</v>
      </c>
      <c r="J66" s="6">
        <v>0.02</v>
      </c>
      <c r="K66" s="4" t="str">
        <f>+K65</f>
        <v>Throw</v>
      </c>
      <c r="L66" s="5">
        <v>2</v>
      </c>
      <c r="M66" s="6">
        <v>0.03</v>
      </c>
      <c r="O66" s="276"/>
      <c r="P66" s="151" t="s">
        <v>67</v>
      </c>
      <c r="Q66" s="251">
        <f>+C67</f>
        <v>34</v>
      </c>
      <c r="R66" s="251">
        <f>+F67</f>
        <v>480</v>
      </c>
      <c r="S66" s="252">
        <f>+I67</f>
        <v>0.2</v>
      </c>
      <c r="T66" s="253">
        <f>+L67</f>
        <v>2.5</v>
      </c>
      <c r="V66" s="276"/>
      <c r="W66" s="151" t="s">
        <v>67</v>
      </c>
      <c r="X66" s="252">
        <f>+D67</f>
        <v>0.3</v>
      </c>
      <c r="Y66" s="251">
        <f>+G67</f>
        <v>4</v>
      </c>
      <c r="Z66" s="254">
        <f>+J67</f>
        <v>0.02</v>
      </c>
      <c r="AA66" s="255">
        <f>+M67</f>
        <v>0.5</v>
      </c>
    </row>
    <row r="67" spans="1:27" x14ac:dyDescent="0.35">
      <c r="A67" s="27" t="s">
        <v>67</v>
      </c>
      <c r="B67" s="7" t="str">
        <f>+B66</f>
        <v>50m</v>
      </c>
      <c r="C67" s="8">
        <v>34</v>
      </c>
      <c r="D67" s="9">
        <v>0.3</v>
      </c>
      <c r="E67" s="7" t="str">
        <f>+E66</f>
        <v>400m</v>
      </c>
      <c r="F67" s="8">
        <v>480</v>
      </c>
      <c r="G67" s="9">
        <v>4</v>
      </c>
      <c r="H67" s="7" t="str">
        <f>+H66</f>
        <v>Jump</v>
      </c>
      <c r="I67" s="8">
        <v>0.2</v>
      </c>
      <c r="J67" s="9">
        <v>0.02</v>
      </c>
      <c r="K67" s="7" t="str">
        <f>+K66</f>
        <v>Throw</v>
      </c>
      <c r="L67" s="8">
        <v>2.5</v>
      </c>
      <c r="M67" s="9">
        <v>0.5</v>
      </c>
      <c r="O67" s="276" t="s">
        <v>161</v>
      </c>
      <c r="P67" s="151" t="s">
        <v>77</v>
      </c>
      <c r="Q67" s="5">
        <f>+C71</f>
        <v>0</v>
      </c>
      <c r="R67" s="5">
        <f>+F71</f>
        <v>0</v>
      </c>
      <c r="S67" s="240">
        <f>+I71</f>
        <v>0</v>
      </c>
      <c r="T67" s="241">
        <f>+L71</f>
        <v>2</v>
      </c>
      <c r="V67" s="276" t="s">
        <v>161</v>
      </c>
      <c r="W67" s="151" t="s">
        <v>77</v>
      </c>
      <c r="X67" s="240">
        <f>+D71</f>
        <v>0</v>
      </c>
      <c r="Y67" s="5">
        <f>+G71</f>
        <v>0</v>
      </c>
      <c r="Z67" s="36">
        <f>+J71</f>
        <v>0</v>
      </c>
      <c r="AA67" s="37">
        <f>+M71</f>
        <v>0.02</v>
      </c>
    </row>
    <row r="68" spans="1:27" x14ac:dyDescent="0.35">
      <c r="O68" s="276"/>
      <c r="P68" s="151" t="s">
        <v>65</v>
      </c>
      <c r="Q68" s="5">
        <f>+C72</f>
        <v>60</v>
      </c>
      <c r="R68" s="5">
        <f>+F72</f>
        <v>480</v>
      </c>
      <c r="S68" s="240">
        <f>+I72</f>
        <v>0</v>
      </c>
      <c r="T68" s="241">
        <f>+L72</f>
        <v>2</v>
      </c>
      <c r="V68" s="276"/>
      <c r="W68" s="151" t="s">
        <v>65</v>
      </c>
      <c r="X68" s="240">
        <f>+D72</f>
        <v>0.5</v>
      </c>
      <c r="Y68" s="5">
        <f>+G72</f>
        <v>2</v>
      </c>
      <c r="Z68" s="36">
        <f>+J72</f>
        <v>0</v>
      </c>
      <c r="AA68" s="37">
        <f>+M72</f>
        <v>0.02</v>
      </c>
    </row>
    <row r="69" spans="1:27" ht="18.5" x14ac:dyDescent="0.45">
      <c r="A69" s="303" t="s">
        <v>72</v>
      </c>
      <c r="B69" s="289" t="s">
        <v>80</v>
      </c>
      <c r="C69" s="290"/>
      <c r="D69" s="291"/>
      <c r="E69" s="289" t="s">
        <v>81</v>
      </c>
      <c r="F69" s="290"/>
      <c r="G69" s="291"/>
      <c r="H69" s="289" t="s">
        <v>70</v>
      </c>
      <c r="I69" s="290"/>
      <c r="J69" s="291"/>
      <c r="K69" s="289" t="s">
        <v>78</v>
      </c>
      <c r="L69" s="290"/>
      <c r="M69" s="291"/>
      <c r="O69" s="276"/>
      <c r="P69" s="151" t="s">
        <v>66</v>
      </c>
      <c r="Q69" s="5">
        <f>+C73</f>
        <v>55</v>
      </c>
      <c r="R69" s="5">
        <f>+F73</f>
        <v>450</v>
      </c>
      <c r="S69" s="240">
        <f>+I73</f>
        <v>0.2</v>
      </c>
      <c r="T69" s="241">
        <f>+L73</f>
        <v>2</v>
      </c>
      <c r="V69" s="276"/>
      <c r="W69" s="151" t="s">
        <v>66</v>
      </c>
      <c r="X69" s="240">
        <f>+D73</f>
        <v>0.5</v>
      </c>
      <c r="Y69" s="5">
        <f>+G73</f>
        <v>3</v>
      </c>
      <c r="Z69" s="36">
        <f>+J73</f>
        <v>0.03</v>
      </c>
      <c r="AA69" s="37">
        <f>+M73</f>
        <v>0.03</v>
      </c>
    </row>
    <row r="70" spans="1:27" x14ac:dyDescent="0.35">
      <c r="A70" s="304"/>
      <c r="B70" s="150" t="s">
        <v>1</v>
      </c>
      <c r="C70" s="151" t="s">
        <v>29</v>
      </c>
      <c r="D70" s="152" t="s">
        <v>30</v>
      </c>
      <c r="E70" s="150" t="s">
        <v>1</v>
      </c>
      <c r="F70" s="151" t="s">
        <v>29</v>
      </c>
      <c r="G70" s="152" t="s">
        <v>30</v>
      </c>
      <c r="H70" s="150" t="s">
        <v>1</v>
      </c>
      <c r="I70" s="151" t="s">
        <v>29</v>
      </c>
      <c r="J70" s="152" t="s">
        <v>30</v>
      </c>
      <c r="K70" s="150" t="s">
        <v>1</v>
      </c>
      <c r="L70" s="151" t="s">
        <v>29</v>
      </c>
      <c r="M70" s="152" t="s">
        <v>30</v>
      </c>
      <c r="O70" s="277"/>
      <c r="P70" s="250" t="s">
        <v>67</v>
      </c>
      <c r="Q70" s="8">
        <f>+C74</f>
        <v>34</v>
      </c>
      <c r="R70" s="8">
        <f>+F74</f>
        <v>480</v>
      </c>
      <c r="S70" s="242">
        <f>+I74</f>
        <v>0.2</v>
      </c>
      <c r="T70" s="243">
        <f>+L74</f>
        <v>5</v>
      </c>
      <c r="V70" s="277"/>
      <c r="W70" s="250" t="s">
        <v>67</v>
      </c>
      <c r="X70" s="242">
        <f>+D74</f>
        <v>0.3</v>
      </c>
      <c r="Y70" s="8">
        <f>+G74</f>
        <v>4</v>
      </c>
      <c r="Z70" s="38">
        <f>+J74</f>
        <v>0.03</v>
      </c>
      <c r="AA70" s="39">
        <f>+M74</f>
        <v>0.5</v>
      </c>
    </row>
    <row r="71" spans="1:27" x14ac:dyDescent="0.35">
      <c r="A71" s="26" t="s">
        <v>77</v>
      </c>
      <c r="B71" s="4" t="s">
        <v>32</v>
      </c>
      <c r="C71" s="5">
        <v>0</v>
      </c>
      <c r="D71" s="6">
        <v>0</v>
      </c>
      <c r="E71" s="4" t="s">
        <v>33</v>
      </c>
      <c r="F71" s="5">
        <v>0</v>
      </c>
      <c r="G71" s="6">
        <v>0</v>
      </c>
      <c r="H71" s="4" t="s">
        <v>70</v>
      </c>
      <c r="I71" s="5">
        <v>0</v>
      </c>
      <c r="J71" s="6">
        <v>0</v>
      </c>
      <c r="K71" s="4" t="s">
        <v>78</v>
      </c>
      <c r="L71" s="5">
        <v>2</v>
      </c>
      <c r="M71" s="6">
        <v>0.02</v>
      </c>
    </row>
    <row r="72" spans="1:27" x14ac:dyDescent="0.35">
      <c r="A72" s="26" t="s">
        <v>65</v>
      </c>
      <c r="B72" s="4" t="str">
        <f>+B71</f>
        <v>75m</v>
      </c>
      <c r="C72" s="5">
        <v>60</v>
      </c>
      <c r="D72" s="6">
        <v>0.5</v>
      </c>
      <c r="E72" s="4" t="str">
        <f>+E71</f>
        <v>600m</v>
      </c>
      <c r="F72" s="5">
        <v>480</v>
      </c>
      <c r="G72" s="6">
        <v>2</v>
      </c>
      <c r="H72" s="4" t="str">
        <f>+H71</f>
        <v>Jump</v>
      </c>
      <c r="I72" s="5">
        <v>0</v>
      </c>
      <c r="J72" s="6">
        <v>0</v>
      </c>
      <c r="K72" s="4" t="str">
        <f>+K71</f>
        <v>Throw</v>
      </c>
      <c r="L72" s="5">
        <v>2</v>
      </c>
      <c r="M72" s="6">
        <v>0.02</v>
      </c>
    </row>
    <row r="73" spans="1:27" x14ac:dyDescent="0.35">
      <c r="A73" s="26" t="s">
        <v>66</v>
      </c>
      <c r="B73" s="4" t="str">
        <f>+B72</f>
        <v>75m</v>
      </c>
      <c r="C73" s="5">
        <v>55</v>
      </c>
      <c r="D73" s="6">
        <v>0.5</v>
      </c>
      <c r="E73" s="4" t="str">
        <f>+E72</f>
        <v>600m</v>
      </c>
      <c r="F73" s="5">
        <v>450</v>
      </c>
      <c r="G73" s="6">
        <v>3</v>
      </c>
      <c r="H73" s="4" t="str">
        <f>+H72</f>
        <v>Jump</v>
      </c>
      <c r="I73" s="5">
        <v>0.2</v>
      </c>
      <c r="J73" s="6">
        <v>0.03</v>
      </c>
      <c r="K73" s="4" t="str">
        <f>+K72</f>
        <v>Throw</v>
      </c>
      <c r="L73" s="5">
        <v>2</v>
      </c>
      <c r="M73" s="6">
        <v>0.03</v>
      </c>
    </row>
    <row r="74" spans="1:27" x14ac:dyDescent="0.35">
      <c r="A74" s="27" t="s">
        <v>67</v>
      </c>
      <c r="B74" s="7" t="str">
        <f>+B73</f>
        <v>75m</v>
      </c>
      <c r="C74" s="8">
        <v>34</v>
      </c>
      <c r="D74" s="9">
        <v>0.3</v>
      </c>
      <c r="E74" s="7" t="str">
        <f>+E73</f>
        <v>600m</v>
      </c>
      <c r="F74" s="8">
        <v>480</v>
      </c>
      <c r="G74" s="9">
        <v>4</v>
      </c>
      <c r="H74" s="7" t="str">
        <f>+H73</f>
        <v>Jump</v>
      </c>
      <c r="I74" s="8">
        <v>0.2</v>
      </c>
      <c r="J74" s="9">
        <v>0.03</v>
      </c>
      <c r="K74" s="7" t="str">
        <f>+K73</f>
        <v>Throw</v>
      </c>
      <c r="L74" s="8">
        <v>5</v>
      </c>
      <c r="M74" s="9">
        <v>0.5</v>
      </c>
    </row>
    <row r="76" spans="1:27" ht="18.5" x14ac:dyDescent="0.45">
      <c r="A76" s="303" t="s">
        <v>72</v>
      </c>
      <c r="B76" s="289" t="s">
        <v>80</v>
      </c>
      <c r="C76" s="290"/>
      <c r="D76" s="291"/>
      <c r="E76" s="289" t="s">
        <v>81</v>
      </c>
      <c r="F76" s="290"/>
      <c r="G76" s="291"/>
      <c r="H76" s="289" t="s">
        <v>70</v>
      </c>
      <c r="I76" s="290"/>
      <c r="J76" s="291"/>
      <c r="K76" s="289" t="s">
        <v>78</v>
      </c>
      <c r="L76" s="290"/>
      <c r="M76" s="291"/>
    </row>
    <row r="77" spans="1:27" x14ac:dyDescent="0.35">
      <c r="A77" s="304"/>
      <c r="B77" s="150" t="s">
        <v>1</v>
      </c>
      <c r="C77" s="151" t="s">
        <v>29</v>
      </c>
      <c r="D77" s="152" t="s">
        <v>30</v>
      </c>
      <c r="E77" s="150" t="s">
        <v>1</v>
      </c>
      <c r="F77" s="151" t="s">
        <v>29</v>
      </c>
      <c r="G77" s="152" t="s">
        <v>30</v>
      </c>
      <c r="H77" s="150" t="s">
        <v>1</v>
      </c>
      <c r="I77" s="151" t="s">
        <v>29</v>
      </c>
      <c r="J77" s="152" t="s">
        <v>30</v>
      </c>
      <c r="K77" s="150" t="s">
        <v>1</v>
      </c>
      <c r="L77" s="151" t="s">
        <v>29</v>
      </c>
      <c r="M77" s="152" t="s">
        <v>30</v>
      </c>
    </row>
    <row r="78" spans="1:27" x14ac:dyDescent="0.35">
      <c r="A78" s="26" t="s">
        <v>77</v>
      </c>
      <c r="B78" s="4" t="str">
        <f t="shared" ref="B78:M78" si="10">IF(IncMatchIdx=1,B64,B71)</f>
        <v>75m</v>
      </c>
      <c r="C78" s="5">
        <f t="shared" si="10"/>
        <v>0</v>
      </c>
      <c r="D78" s="6">
        <f t="shared" si="10"/>
        <v>0</v>
      </c>
      <c r="E78" s="4" t="str">
        <f t="shared" si="10"/>
        <v>600m</v>
      </c>
      <c r="F78" s="5">
        <f t="shared" si="10"/>
        <v>0</v>
      </c>
      <c r="G78" s="6">
        <f t="shared" si="10"/>
        <v>0</v>
      </c>
      <c r="H78" s="4" t="str">
        <f t="shared" si="10"/>
        <v>Jump</v>
      </c>
      <c r="I78" s="5">
        <f t="shared" si="10"/>
        <v>0</v>
      </c>
      <c r="J78" s="6">
        <f t="shared" si="10"/>
        <v>0</v>
      </c>
      <c r="K78" s="4" t="str">
        <f t="shared" si="10"/>
        <v>Throw</v>
      </c>
      <c r="L78" s="5">
        <f t="shared" si="10"/>
        <v>2</v>
      </c>
      <c r="M78" s="6">
        <f t="shared" si="10"/>
        <v>0.02</v>
      </c>
    </row>
    <row r="79" spans="1:27" x14ac:dyDescent="0.35">
      <c r="A79" s="26" t="s">
        <v>65</v>
      </c>
      <c r="B79" s="4" t="str">
        <f t="shared" ref="B79:M79" si="11">IF(IncMatchIdx=1,B65,B72)</f>
        <v>75m</v>
      </c>
      <c r="C79" s="5">
        <f t="shared" si="11"/>
        <v>60</v>
      </c>
      <c r="D79" s="6">
        <f t="shared" si="11"/>
        <v>0.5</v>
      </c>
      <c r="E79" s="4" t="str">
        <f t="shared" si="11"/>
        <v>600m</v>
      </c>
      <c r="F79" s="5">
        <f t="shared" si="11"/>
        <v>480</v>
      </c>
      <c r="G79" s="6">
        <f t="shared" si="11"/>
        <v>2</v>
      </c>
      <c r="H79" s="4" t="str">
        <f t="shared" si="11"/>
        <v>Jump</v>
      </c>
      <c r="I79" s="5">
        <f t="shared" si="11"/>
        <v>0</v>
      </c>
      <c r="J79" s="6">
        <f t="shared" si="11"/>
        <v>0</v>
      </c>
      <c r="K79" s="4" t="str">
        <f t="shared" si="11"/>
        <v>Throw</v>
      </c>
      <c r="L79" s="5">
        <f t="shared" si="11"/>
        <v>2</v>
      </c>
      <c r="M79" s="6">
        <f t="shared" si="11"/>
        <v>0.02</v>
      </c>
    </row>
    <row r="80" spans="1:27" x14ac:dyDescent="0.35">
      <c r="A80" s="26" t="s">
        <v>66</v>
      </c>
      <c r="B80" s="4" t="str">
        <f t="shared" ref="B80:M80" si="12">IF(IncMatchIdx=1,B66,B73)</f>
        <v>75m</v>
      </c>
      <c r="C80" s="5">
        <f t="shared" si="12"/>
        <v>55</v>
      </c>
      <c r="D80" s="6">
        <f t="shared" si="12"/>
        <v>0.5</v>
      </c>
      <c r="E80" s="4" t="str">
        <f t="shared" si="12"/>
        <v>600m</v>
      </c>
      <c r="F80" s="5">
        <f t="shared" si="12"/>
        <v>450</v>
      </c>
      <c r="G80" s="6">
        <f t="shared" si="12"/>
        <v>3</v>
      </c>
      <c r="H80" s="4" t="str">
        <f t="shared" si="12"/>
        <v>Jump</v>
      </c>
      <c r="I80" s="5">
        <f t="shared" si="12"/>
        <v>0.2</v>
      </c>
      <c r="J80" s="6">
        <f t="shared" si="12"/>
        <v>0.03</v>
      </c>
      <c r="K80" s="4" t="str">
        <f t="shared" si="12"/>
        <v>Throw</v>
      </c>
      <c r="L80" s="5">
        <f t="shared" si="12"/>
        <v>2</v>
      </c>
      <c r="M80" s="6">
        <f t="shared" si="12"/>
        <v>0.03</v>
      </c>
    </row>
    <row r="81" spans="1:13" x14ac:dyDescent="0.35">
      <c r="A81" s="27" t="s">
        <v>67</v>
      </c>
      <c r="B81" s="7" t="str">
        <f t="shared" ref="B81:M81" si="13">IF(IncMatchIdx=1,B67,B74)</f>
        <v>75m</v>
      </c>
      <c r="C81" s="8">
        <f t="shared" si="13"/>
        <v>34</v>
      </c>
      <c r="D81" s="9">
        <f t="shared" si="13"/>
        <v>0.3</v>
      </c>
      <c r="E81" s="7" t="str">
        <f t="shared" si="13"/>
        <v>600m</v>
      </c>
      <c r="F81" s="8">
        <f t="shared" si="13"/>
        <v>480</v>
      </c>
      <c r="G81" s="9">
        <f t="shared" si="13"/>
        <v>4</v>
      </c>
      <c r="H81" s="7" t="str">
        <f t="shared" si="13"/>
        <v>Jump</v>
      </c>
      <c r="I81" s="8">
        <f t="shared" si="13"/>
        <v>0.2</v>
      </c>
      <c r="J81" s="9">
        <f t="shared" si="13"/>
        <v>0.03</v>
      </c>
      <c r="K81" s="7" t="str">
        <f t="shared" si="13"/>
        <v>Throw</v>
      </c>
      <c r="L81" s="8">
        <f t="shared" si="13"/>
        <v>5</v>
      </c>
      <c r="M81" s="9">
        <f t="shared" si="13"/>
        <v>0.5</v>
      </c>
    </row>
    <row r="84" spans="1:13" x14ac:dyDescent="0.35">
      <c r="A84" s="199" t="s">
        <v>133</v>
      </c>
      <c r="B84" s="200" t="b">
        <v>0</v>
      </c>
      <c r="H84" t="s">
        <v>115</v>
      </c>
      <c r="J84" s="206" t="str">
        <f>+A8</f>
        <v>QuadKids Primary</v>
      </c>
      <c r="K84" s="206" t="str">
        <f>+A10</f>
        <v>QuadKids Club</v>
      </c>
      <c r="L84" s="206" t="str">
        <f>+A8</f>
        <v>QuadKids Primary</v>
      </c>
      <c r="M84" s="206"/>
    </row>
    <row r="85" spans="1:13" x14ac:dyDescent="0.35">
      <c r="A85" s="199" t="s">
        <v>134</v>
      </c>
      <c r="B85" s="200" t="b">
        <f>IF(confrelay="YES",TRUE,FALSE)</f>
        <v>0</v>
      </c>
      <c r="H85" t="s">
        <v>116</v>
      </c>
      <c r="J85" s="206" t="str">
        <f>+A7</f>
        <v>QuadKids Secondary</v>
      </c>
      <c r="K85" s="206" t="str">
        <f>+A11</f>
        <v>QuadKids Club U13</v>
      </c>
      <c r="L85" s="206" t="str">
        <f>+A7</f>
        <v>QuadKids Secondary</v>
      </c>
      <c r="M85" s="206"/>
    </row>
    <row r="86" spans="1:13" x14ac:dyDescent="0.35">
      <c r="H86" t="s">
        <v>135</v>
      </c>
      <c r="J86" s="206" t="str">
        <f>+A9</f>
        <v>QuadKids Start</v>
      </c>
      <c r="K86" s="206" t="str">
        <f>+A12</f>
        <v>QuadKids Club U9</v>
      </c>
      <c r="L86" s="206" t="str">
        <f>+A9</f>
        <v>QuadKids Start</v>
      </c>
      <c r="M86" s="206"/>
    </row>
    <row r="87" spans="1:13" x14ac:dyDescent="0.35">
      <c r="J87" s="207" t="str">
        <f>+A13</f>
        <v>QuadKids Pre-Start</v>
      </c>
      <c r="K87" s="208" t="s">
        <v>136</v>
      </c>
      <c r="L87" s="206" t="str">
        <f>+A10</f>
        <v>QuadKids Club</v>
      </c>
      <c r="M87" s="206"/>
    </row>
    <row r="88" spans="1:13" x14ac:dyDescent="0.35">
      <c r="J88" s="208" t="s">
        <v>136</v>
      </c>
      <c r="K88" s="208" t="s">
        <v>136</v>
      </c>
      <c r="L88" s="206" t="str">
        <f>+A12</f>
        <v>QuadKids Club U9</v>
      </c>
      <c r="M88" s="206"/>
    </row>
    <row r="89" spans="1:13" x14ac:dyDescent="0.35">
      <c r="J89" s="208" t="s">
        <v>136</v>
      </c>
      <c r="K89" s="208" t="s">
        <v>136</v>
      </c>
      <c r="L89" s="206" t="str">
        <f>+A11</f>
        <v>QuadKids Club U13</v>
      </c>
      <c r="M89" s="206"/>
    </row>
    <row r="90" spans="1:13" ht="263.5" x14ac:dyDescent="0.35">
      <c r="J90" s="202" t="s">
        <v>137</v>
      </c>
      <c r="K90" s="202" t="s">
        <v>138</v>
      </c>
      <c r="L90" s="202" t="s">
        <v>139</v>
      </c>
    </row>
    <row r="91" spans="1:13" x14ac:dyDescent="0.35">
      <c r="J91" t="str">
        <f>"&lt;-- Please select the type of QuadKids competition. If you do not then the default option is '"&amp;DefaultComp&amp;"'"</f>
        <v>&lt;-- Please select the type of QuadKids competition. If you do not then the default option is 'QuadKids Primary'</v>
      </c>
    </row>
    <row r="97" spans="1:8" x14ac:dyDescent="0.35">
      <c r="B97" s="203" t="s">
        <v>140</v>
      </c>
    </row>
    <row r="98" spans="1:8" x14ac:dyDescent="0.35">
      <c r="B98" s="203" t="s">
        <v>141</v>
      </c>
    </row>
    <row r="100" spans="1:8" x14ac:dyDescent="0.35">
      <c r="A100" t="s">
        <v>142</v>
      </c>
      <c r="B100" s="280" t="s">
        <v>42</v>
      </c>
      <c r="C100" s="281"/>
      <c r="D100" s="281"/>
      <c r="E100" s="281"/>
      <c r="H100" t="str">
        <f>+J84</f>
        <v>QuadKids Primary</v>
      </c>
    </row>
    <row r="101" spans="1:8" x14ac:dyDescent="0.35">
      <c r="A101" s="203" t="s">
        <v>143</v>
      </c>
      <c r="B101" t="str">
        <f>+confmatchtype</f>
        <v>OPEN</v>
      </c>
      <c r="D101">
        <f>MATCH(ScoreType,MATCHTYPES,0)</f>
        <v>3</v>
      </c>
      <c r="H101" t="str">
        <f>+K84</f>
        <v>QuadKids Club</v>
      </c>
    </row>
    <row r="103" spans="1:8" x14ac:dyDescent="0.35">
      <c r="B103" s="201" t="str">
        <f>INDEX(edata,1,MatchOffset)</f>
        <v>QuadKids Primary</v>
      </c>
    </row>
    <row r="104" spans="1:8" x14ac:dyDescent="0.35">
      <c r="B104" s="201" t="str">
        <f>INDEX(edata,2,MatchOffset)</f>
        <v>QuadKids Secondary</v>
      </c>
    </row>
    <row r="105" spans="1:8" x14ac:dyDescent="0.35">
      <c r="B105" s="201" t="str">
        <f>INDEX(edata,3,MatchOffset)</f>
        <v>QuadKids Start</v>
      </c>
    </row>
    <row r="106" spans="1:8" x14ac:dyDescent="0.35">
      <c r="B106" s="201" t="str">
        <f>INDEX(edata,4,MatchOffset)</f>
        <v>QuadKids Club</v>
      </c>
    </row>
    <row r="107" spans="1:8" x14ac:dyDescent="0.35">
      <c r="B107" s="201" t="str">
        <f>INDEX(edata,5,MatchOffset)</f>
        <v>QuadKids Club U9</v>
      </c>
    </row>
    <row r="108" spans="1:8" x14ac:dyDescent="0.35">
      <c r="B108" s="201" t="str">
        <f>INDEX(edata,6,MatchOffset)</f>
        <v>QuadKids Club U13</v>
      </c>
    </row>
    <row r="111" spans="1:8" x14ac:dyDescent="0.35">
      <c r="A111" s="203" t="s">
        <v>144</v>
      </c>
      <c r="B111" t="str">
        <f>"&lt;-- Please select the type of QuadKids competition. If you do not then the default option is '"&amp;DefaultComp&amp;"'"</f>
        <v>&lt;-- Please select the type of QuadKids competition. If you do not then the default option is 'QuadKids Primary'</v>
      </c>
    </row>
    <row r="112" spans="1:8" ht="304.5" x14ac:dyDescent="0.35">
      <c r="A112" s="203" t="s">
        <v>145</v>
      </c>
      <c r="B112" s="186" t="str">
        <f>INDEX(edata,7,MatchOffset)</f>
        <v>QuadKids Start = Years 3/4
QuadKids Primary = Years 5/6
QuadKids Secondary = Year 7/8
QuadKids Club U9   - Under 9s
QuadKids Club        - Under 11s
QuadKids Club U13 - Under 13s</v>
      </c>
    </row>
    <row r="115" spans="1:7" x14ac:dyDescent="0.35">
      <c r="A115" s="203" t="s">
        <v>146</v>
      </c>
      <c r="B115" s="204" t="b">
        <f>IF(confmatchtype="SCHOOL",TRUE,TRUE)</f>
        <v>1</v>
      </c>
    </row>
    <row r="116" spans="1:7" x14ac:dyDescent="0.35">
      <c r="A116" s="203" t="s">
        <v>147</v>
      </c>
      <c r="B116" s="204">
        <f>IF(AwardsValid,SUM(C116:G116),6)</f>
        <v>2</v>
      </c>
      <c r="C116" s="205">
        <f>IF(MatchType="QuadKids Start", 1, 0)</f>
        <v>0</v>
      </c>
      <c r="D116" s="205">
        <f>IF(MatchType="QuadKids Primary",2,0)</f>
        <v>2</v>
      </c>
      <c r="E116" s="205">
        <f>IF(OR(MatchType="QuadKids Secondary",MatchType="QuadKids Club"),3,0)</f>
        <v>0</v>
      </c>
      <c r="F116" s="205">
        <f>IF(MatchType="QuadKids Pre-Start", 4, 0)</f>
        <v>0</v>
      </c>
      <c r="G116" s="205">
        <f>IF(SUM(C116:F116)=0,6,0)</f>
        <v>0</v>
      </c>
    </row>
  </sheetData>
  <mergeCells count="43">
    <mergeCell ref="A76:A77"/>
    <mergeCell ref="B76:D76"/>
    <mergeCell ref="E76:G76"/>
    <mergeCell ref="H76:J76"/>
    <mergeCell ref="K76:M76"/>
    <mergeCell ref="A62:A63"/>
    <mergeCell ref="A69:A70"/>
    <mergeCell ref="B69:D69"/>
    <mergeCell ref="K69:M69"/>
    <mergeCell ref="B62:D62"/>
    <mergeCell ref="X50:Z50"/>
    <mergeCell ref="AA50:AC50"/>
    <mergeCell ref="B48:H48"/>
    <mergeCell ref="I48:O48"/>
    <mergeCell ref="P48:V48"/>
    <mergeCell ref="W48:AC48"/>
    <mergeCell ref="C50:E50"/>
    <mergeCell ref="F50:H50"/>
    <mergeCell ref="J50:L50"/>
    <mergeCell ref="A3:A4"/>
    <mergeCell ref="R3:R4"/>
    <mergeCell ref="S3:S4"/>
    <mergeCell ref="Q3:Q4"/>
    <mergeCell ref="B3:D3"/>
    <mergeCell ref="N3:P3"/>
    <mergeCell ref="E3:G3"/>
    <mergeCell ref="H62:J62"/>
    <mergeCell ref="M50:O50"/>
    <mergeCell ref="E69:G69"/>
    <mergeCell ref="H69:J69"/>
    <mergeCell ref="K62:M62"/>
    <mergeCell ref="O63:O66"/>
    <mergeCell ref="O67:O70"/>
    <mergeCell ref="V63:V66"/>
    <mergeCell ref="V67:V70"/>
    <mergeCell ref="T3:T4"/>
    <mergeCell ref="B100:E100"/>
    <mergeCell ref="H3:J3"/>
    <mergeCell ref="K3:M3"/>
    <mergeCell ref="Q50:S50"/>
    <mergeCell ref="T50:V50"/>
    <mergeCell ref="B27:E27"/>
    <mergeCell ref="E62:G62"/>
  </mergeCells>
  <dataValidations disablePrompts="1" count="2">
    <dataValidation type="list" allowBlank="1" showInputMessage="1" showErrorMessage="1" sqref="B27:E27" xr:uid="{6A577E19-6823-4893-9DC4-E6248F8A9FE3}">
      <formula1>MatchNames</formula1>
    </dataValidation>
    <dataValidation type="list" allowBlank="1" showInputMessage="1" showErrorMessage="1" sqref="B100:E100" xr:uid="{24FFE81C-0DC2-42F3-A928-C9710D541F33}">
      <formula1>DefaultList</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FD8DC-DED0-4EB2-9970-1B76293CE321}">
  <sheetPr codeName="Sheet2">
    <tabColor rgb="FFFFFF00"/>
  </sheetPr>
  <dimension ref="A1:M1001"/>
  <sheetViews>
    <sheetView workbookViewId="0">
      <pane ySplit="1" topLeftCell="A2" activePane="bottomLeft" state="frozen"/>
      <selection pane="bottomLeft" activeCell="E11" sqref="E11"/>
    </sheetView>
  </sheetViews>
  <sheetFormatPr defaultRowHeight="14.5" x14ac:dyDescent="0.35"/>
  <cols>
    <col min="1" max="1" width="8.453125" style="1" customWidth="1"/>
    <col min="2" max="2" width="25.1796875" customWidth="1"/>
    <col min="3" max="3" width="23.1796875" customWidth="1"/>
    <col min="4" max="5" width="11.453125" style="1" customWidth="1"/>
    <col min="6" max="6" width="24.54296875" style="1" customWidth="1"/>
    <col min="7" max="7" width="9.1796875" style="1" customWidth="1"/>
    <col min="9" max="9" width="10.1796875" bestFit="1" customWidth="1"/>
  </cols>
  <sheetData>
    <row r="1" spans="1:13" ht="29" x14ac:dyDescent="0.35">
      <c r="A1" s="71" t="s">
        <v>6</v>
      </c>
      <c r="B1" s="20" t="s">
        <v>1</v>
      </c>
      <c r="C1" s="20" t="s">
        <v>7</v>
      </c>
      <c r="D1" s="72" t="s">
        <v>4</v>
      </c>
      <c r="E1" s="149" t="s">
        <v>8</v>
      </c>
      <c r="F1" s="239" t="s">
        <v>156</v>
      </c>
      <c r="G1" s="225" t="s">
        <v>9</v>
      </c>
      <c r="I1" s="19">
        <f>COUNTA($A$2:$A$1001)</f>
        <v>97</v>
      </c>
      <c r="J1" s="187" t="s">
        <v>128</v>
      </c>
      <c r="L1" s="188">
        <f>COUNTIF(G2:G1001,"&gt;0")</f>
        <v>0</v>
      </c>
      <c r="M1" s="186" t="s">
        <v>131</v>
      </c>
    </row>
    <row r="2" spans="1:13" x14ac:dyDescent="0.35">
      <c r="A2" s="258">
        <v>1</v>
      </c>
      <c r="B2" s="258" t="s">
        <v>165</v>
      </c>
      <c r="C2" s="264" t="s">
        <v>225</v>
      </c>
      <c r="D2" s="261" t="s">
        <v>237</v>
      </c>
      <c r="E2" s="262"/>
      <c r="F2" s="260" t="s">
        <v>42</v>
      </c>
      <c r="G2" s="259"/>
    </row>
    <row r="3" spans="1:13" x14ac:dyDescent="0.35">
      <c r="A3" s="258">
        <v>2</v>
      </c>
      <c r="B3" s="258" t="s">
        <v>166</v>
      </c>
      <c r="C3" s="264" t="s">
        <v>226</v>
      </c>
      <c r="D3" s="261" t="s">
        <v>237</v>
      </c>
      <c r="E3" s="262"/>
      <c r="F3" s="260" t="s">
        <v>42</v>
      </c>
      <c r="G3" s="259"/>
    </row>
    <row r="4" spans="1:13" x14ac:dyDescent="0.35">
      <c r="A4" s="258">
        <v>3</v>
      </c>
      <c r="B4" s="258" t="s">
        <v>167</v>
      </c>
      <c r="C4" s="264" t="s">
        <v>227</v>
      </c>
      <c r="D4" s="261" t="s">
        <v>237</v>
      </c>
      <c r="E4" s="262"/>
      <c r="F4" s="260" t="s">
        <v>42</v>
      </c>
      <c r="G4" s="259"/>
    </row>
    <row r="5" spans="1:13" x14ac:dyDescent="0.35">
      <c r="A5" s="258">
        <v>4</v>
      </c>
      <c r="B5" s="258" t="s">
        <v>168</v>
      </c>
      <c r="C5" s="264" t="s">
        <v>227</v>
      </c>
      <c r="D5" s="261" t="s">
        <v>237</v>
      </c>
      <c r="E5" s="262"/>
      <c r="F5" s="260" t="s">
        <v>42</v>
      </c>
      <c r="G5" s="259"/>
    </row>
    <row r="6" spans="1:13" x14ac:dyDescent="0.35">
      <c r="A6" s="258">
        <v>5</v>
      </c>
      <c r="B6" s="258" t="s">
        <v>169</v>
      </c>
      <c r="C6" s="264" t="s">
        <v>227</v>
      </c>
      <c r="D6" s="261" t="s">
        <v>237</v>
      </c>
      <c r="E6" s="262"/>
      <c r="F6" s="260" t="s">
        <v>42</v>
      </c>
      <c r="G6" s="259"/>
    </row>
    <row r="7" spans="1:13" x14ac:dyDescent="0.35">
      <c r="A7" s="258">
        <v>6</v>
      </c>
      <c r="B7" s="258" t="s">
        <v>170</v>
      </c>
      <c r="C7" s="264" t="s">
        <v>227</v>
      </c>
      <c r="D7" s="261" t="s">
        <v>237</v>
      </c>
      <c r="E7" s="262"/>
      <c r="F7" s="260" t="s">
        <v>42</v>
      </c>
      <c r="G7" s="259"/>
    </row>
    <row r="8" spans="1:13" x14ac:dyDescent="0.35">
      <c r="A8" s="258">
        <v>7</v>
      </c>
      <c r="B8" s="258" t="s">
        <v>171</v>
      </c>
      <c r="C8" s="264" t="s">
        <v>228</v>
      </c>
      <c r="D8" s="261" t="s">
        <v>237</v>
      </c>
      <c r="E8" s="262"/>
      <c r="F8" s="260" t="s">
        <v>42</v>
      </c>
      <c r="G8" s="259"/>
    </row>
    <row r="9" spans="1:13" x14ac:dyDescent="0.35">
      <c r="A9" s="258">
        <v>8</v>
      </c>
      <c r="B9" s="258" t="s">
        <v>172</v>
      </c>
      <c r="C9" s="264" t="s">
        <v>229</v>
      </c>
      <c r="D9" s="261" t="s">
        <v>237</v>
      </c>
      <c r="E9" s="262"/>
      <c r="F9" s="260" t="s">
        <v>42</v>
      </c>
      <c r="G9" s="259"/>
    </row>
    <row r="10" spans="1:13" x14ac:dyDescent="0.35">
      <c r="A10" s="258">
        <v>9</v>
      </c>
      <c r="B10" s="258" t="s">
        <v>173</v>
      </c>
      <c r="C10" s="264" t="s">
        <v>225</v>
      </c>
      <c r="D10" s="261" t="s">
        <v>237</v>
      </c>
      <c r="E10" s="262"/>
      <c r="F10" s="260" t="s">
        <v>42</v>
      </c>
      <c r="G10" s="259"/>
    </row>
    <row r="11" spans="1:13" x14ac:dyDescent="0.35">
      <c r="A11" s="258">
        <v>10</v>
      </c>
      <c r="B11" s="258" t="s">
        <v>174</v>
      </c>
      <c r="C11" s="264" t="s">
        <v>230</v>
      </c>
      <c r="D11" s="261" t="s">
        <v>237</v>
      </c>
      <c r="E11" s="262"/>
      <c r="F11" s="260" t="s">
        <v>42</v>
      </c>
      <c r="G11" s="259"/>
    </row>
    <row r="12" spans="1:13" x14ac:dyDescent="0.35">
      <c r="A12" s="258">
        <v>11</v>
      </c>
      <c r="B12" s="258" t="s">
        <v>175</v>
      </c>
      <c r="C12" s="264" t="s">
        <v>231</v>
      </c>
      <c r="D12" s="261" t="s">
        <v>237</v>
      </c>
      <c r="E12" s="262"/>
      <c r="F12" s="260" t="s">
        <v>42</v>
      </c>
      <c r="G12" s="259"/>
    </row>
    <row r="13" spans="1:13" x14ac:dyDescent="0.35">
      <c r="A13" s="258">
        <v>12</v>
      </c>
      <c r="B13" s="258" t="s">
        <v>176</v>
      </c>
      <c r="C13" s="264" t="s">
        <v>227</v>
      </c>
      <c r="D13" s="261" t="s">
        <v>237</v>
      </c>
      <c r="E13" s="262"/>
      <c r="F13" s="260" t="s">
        <v>42</v>
      </c>
      <c r="G13" s="259"/>
    </row>
    <row r="14" spans="1:13" x14ac:dyDescent="0.35">
      <c r="A14" s="258">
        <v>13</v>
      </c>
      <c r="B14" s="258" t="s">
        <v>177</v>
      </c>
      <c r="C14" s="264" t="s">
        <v>227</v>
      </c>
      <c r="D14" s="261" t="s">
        <v>237</v>
      </c>
      <c r="E14" s="262"/>
      <c r="F14" s="260" t="s">
        <v>42</v>
      </c>
      <c r="G14" s="259"/>
    </row>
    <row r="15" spans="1:13" x14ac:dyDescent="0.35">
      <c r="A15" s="258">
        <v>14</v>
      </c>
      <c r="B15" s="258" t="s">
        <v>178</v>
      </c>
      <c r="C15" s="264" t="s">
        <v>229</v>
      </c>
      <c r="D15" s="261" t="s">
        <v>237</v>
      </c>
      <c r="E15" s="262"/>
      <c r="F15" s="260" t="s">
        <v>42</v>
      </c>
      <c r="G15" s="259"/>
    </row>
    <row r="16" spans="1:13" x14ac:dyDescent="0.35">
      <c r="A16" s="258">
        <v>15</v>
      </c>
      <c r="B16" s="258" t="s">
        <v>179</v>
      </c>
      <c r="C16" s="264" t="s">
        <v>227</v>
      </c>
      <c r="D16" s="261" t="s">
        <v>237</v>
      </c>
      <c r="E16" s="262"/>
      <c r="F16" s="260" t="s">
        <v>42</v>
      </c>
      <c r="G16" s="259"/>
    </row>
    <row r="17" spans="1:7" x14ac:dyDescent="0.35">
      <c r="A17" s="258">
        <v>16</v>
      </c>
      <c r="B17" s="258" t="s">
        <v>180</v>
      </c>
      <c r="C17" s="264" t="s">
        <v>228</v>
      </c>
      <c r="D17" s="261" t="s">
        <v>237</v>
      </c>
      <c r="E17" s="262"/>
      <c r="F17" s="260" t="s">
        <v>42</v>
      </c>
      <c r="G17" s="259"/>
    </row>
    <row r="18" spans="1:7" x14ac:dyDescent="0.35">
      <c r="A18" s="258">
        <v>17</v>
      </c>
      <c r="B18" s="258" t="s">
        <v>181</v>
      </c>
      <c r="C18" s="264" t="s">
        <v>227</v>
      </c>
      <c r="D18" s="261" t="s">
        <v>237</v>
      </c>
      <c r="E18" s="262"/>
      <c r="F18" s="260" t="s">
        <v>42</v>
      </c>
      <c r="G18" s="259"/>
    </row>
    <row r="19" spans="1:7" x14ac:dyDescent="0.35">
      <c r="A19" s="258">
        <v>18</v>
      </c>
      <c r="B19" s="258" t="s">
        <v>182</v>
      </c>
      <c r="C19" s="264" t="s">
        <v>228</v>
      </c>
      <c r="D19" s="261" t="s">
        <v>237</v>
      </c>
      <c r="E19" s="262"/>
      <c r="F19" s="260" t="s">
        <v>42</v>
      </c>
      <c r="G19" s="259"/>
    </row>
    <row r="20" spans="1:7" x14ac:dyDescent="0.35">
      <c r="A20" s="258">
        <v>19</v>
      </c>
      <c r="B20" s="258" t="s">
        <v>183</v>
      </c>
      <c r="C20" s="264" t="s">
        <v>225</v>
      </c>
      <c r="D20" s="261" t="s">
        <v>237</v>
      </c>
      <c r="E20" s="262"/>
      <c r="F20" s="260" t="s">
        <v>42</v>
      </c>
      <c r="G20" s="259"/>
    </row>
    <row r="21" spans="1:7" x14ac:dyDescent="0.35">
      <c r="A21" s="258">
        <v>20</v>
      </c>
      <c r="B21" s="258" t="s">
        <v>184</v>
      </c>
      <c r="C21" s="264" t="s">
        <v>227</v>
      </c>
      <c r="D21" s="261" t="s">
        <v>237</v>
      </c>
      <c r="E21" s="262"/>
      <c r="F21" s="260" t="s">
        <v>42</v>
      </c>
      <c r="G21" s="259"/>
    </row>
    <row r="22" spans="1:7" x14ac:dyDescent="0.35">
      <c r="A22" s="258">
        <v>21</v>
      </c>
      <c r="B22" s="258" t="s">
        <v>185</v>
      </c>
      <c r="C22" s="264" t="s">
        <v>232</v>
      </c>
      <c r="D22" s="261" t="s">
        <v>237</v>
      </c>
      <c r="E22" s="262"/>
      <c r="F22" s="260" t="s">
        <v>42</v>
      </c>
      <c r="G22" s="259"/>
    </row>
    <row r="23" spans="1:7" x14ac:dyDescent="0.35">
      <c r="A23" s="258">
        <v>22</v>
      </c>
      <c r="B23" s="258" t="s">
        <v>186</v>
      </c>
      <c r="C23" s="264" t="s">
        <v>233</v>
      </c>
      <c r="D23" s="261" t="s">
        <v>237</v>
      </c>
      <c r="E23" s="262"/>
      <c r="F23" s="260" t="s">
        <v>42</v>
      </c>
      <c r="G23" s="259"/>
    </row>
    <row r="24" spans="1:7" x14ac:dyDescent="0.35">
      <c r="A24" s="258">
        <v>23</v>
      </c>
      <c r="B24" s="258" t="s">
        <v>187</v>
      </c>
      <c r="C24" s="264" t="s">
        <v>229</v>
      </c>
      <c r="D24" s="261" t="s">
        <v>237</v>
      </c>
      <c r="E24" s="262"/>
      <c r="F24" s="260" t="s">
        <v>42</v>
      </c>
      <c r="G24" s="259"/>
    </row>
    <row r="25" spans="1:7" x14ac:dyDescent="0.35">
      <c r="A25" s="258">
        <v>24</v>
      </c>
      <c r="B25" s="258" t="s">
        <v>188</v>
      </c>
      <c r="C25" s="264" t="s">
        <v>229</v>
      </c>
      <c r="D25" s="261" t="s">
        <v>237</v>
      </c>
      <c r="E25" s="262"/>
      <c r="F25" s="260" t="s">
        <v>42</v>
      </c>
      <c r="G25" s="259"/>
    </row>
    <row r="26" spans="1:7" x14ac:dyDescent="0.35">
      <c r="A26" s="258">
        <v>25</v>
      </c>
      <c r="B26" s="263" t="s">
        <v>189</v>
      </c>
      <c r="C26" s="264" t="s">
        <v>228</v>
      </c>
      <c r="D26" s="261" t="s">
        <v>237</v>
      </c>
      <c r="E26" s="262"/>
      <c r="F26" s="260" t="s">
        <v>42</v>
      </c>
      <c r="G26" s="259"/>
    </row>
    <row r="27" spans="1:7" x14ac:dyDescent="0.35">
      <c r="A27" s="258">
        <v>26</v>
      </c>
      <c r="B27" s="258" t="s">
        <v>190</v>
      </c>
      <c r="C27" s="264" t="s">
        <v>230</v>
      </c>
      <c r="D27" s="261" t="s">
        <v>237</v>
      </c>
      <c r="E27" s="262"/>
      <c r="F27" s="260" t="s">
        <v>42</v>
      </c>
      <c r="G27" s="259"/>
    </row>
    <row r="28" spans="1:7" x14ac:dyDescent="0.35">
      <c r="A28" s="258">
        <v>27</v>
      </c>
      <c r="B28" s="258" t="s">
        <v>191</v>
      </c>
      <c r="C28" s="264" t="s">
        <v>229</v>
      </c>
      <c r="D28" s="261" t="s">
        <v>237</v>
      </c>
      <c r="E28" s="262"/>
      <c r="F28" s="260" t="s">
        <v>42</v>
      </c>
      <c r="G28" s="259"/>
    </row>
    <row r="29" spans="1:7" x14ac:dyDescent="0.35">
      <c r="A29" s="258">
        <v>28</v>
      </c>
      <c r="B29" s="258" t="s">
        <v>192</v>
      </c>
      <c r="C29" s="264" t="s">
        <v>227</v>
      </c>
      <c r="D29" s="261" t="s">
        <v>237</v>
      </c>
      <c r="E29" s="262"/>
      <c r="F29" s="260" t="s">
        <v>42</v>
      </c>
      <c r="G29" s="259"/>
    </row>
    <row r="30" spans="1:7" x14ac:dyDescent="0.35">
      <c r="A30" s="258">
        <v>29</v>
      </c>
      <c r="B30" s="258" t="s">
        <v>193</v>
      </c>
      <c r="C30" s="264" t="s">
        <v>227</v>
      </c>
      <c r="D30" s="261" t="s">
        <v>237</v>
      </c>
      <c r="E30" s="262"/>
      <c r="F30" s="260" t="s">
        <v>42</v>
      </c>
      <c r="G30" s="259"/>
    </row>
    <row r="31" spans="1:7" x14ac:dyDescent="0.35">
      <c r="A31" s="258">
        <v>30</v>
      </c>
      <c r="B31" s="258" t="s">
        <v>194</v>
      </c>
      <c r="C31" s="264" t="s">
        <v>225</v>
      </c>
      <c r="D31" s="261" t="s">
        <v>237</v>
      </c>
      <c r="E31" s="262"/>
      <c r="F31" s="260" t="s">
        <v>42</v>
      </c>
      <c r="G31" s="259"/>
    </row>
    <row r="32" spans="1:7" x14ac:dyDescent="0.35">
      <c r="A32" s="258">
        <v>31</v>
      </c>
      <c r="B32" s="258" t="s">
        <v>195</v>
      </c>
      <c r="C32" s="264" t="s">
        <v>234</v>
      </c>
      <c r="D32" s="261" t="s">
        <v>237</v>
      </c>
      <c r="E32" s="262"/>
      <c r="F32" s="260" t="s">
        <v>42</v>
      </c>
      <c r="G32" s="259"/>
    </row>
    <row r="33" spans="1:7" x14ac:dyDescent="0.35">
      <c r="A33" s="258">
        <v>32</v>
      </c>
      <c r="B33" s="258" t="s">
        <v>196</v>
      </c>
      <c r="C33" s="264" t="s">
        <v>234</v>
      </c>
      <c r="D33" s="261" t="s">
        <v>237</v>
      </c>
      <c r="E33" s="262"/>
      <c r="F33" s="260" t="s">
        <v>42</v>
      </c>
      <c r="G33" s="259"/>
    </row>
    <row r="34" spans="1:7" x14ac:dyDescent="0.35">
      <c r="A34" s="258">
        <v>33</v>
      </c>
      <c r="B34" s="258" t="s">
        <v>197</v>
      </c>
      <c r="C34" s="264" t="s">
        <v>228</v>
      </c>
      <c r="D34" s="261" t="s">
        <v>237</v>
      </c>
      <c r="E34" s="262"/>
      <c r="F34" s="260" t="s">
        <v>42</v>
      </c>
      <c r="G34" s="259"/>
    </row>
    <row r="35" spans="1:7" x14ac:dyDescent="0.35">
      <c r="A35" s="258">
        <v>34</v>
      </c>
      <c r="B35" s="258" t="s">
        <v>198</v>
      </c>
      <c r="C35" s="264" t="s">
        <v>229</v>
      </c>
      <c r="D35" s="261" t="s">
        <v>237</v>
      </c>
      <c r="E35" s="262"/>
      <c r="F35" s="260" t="s">
        <v>42</v>
      </c>
      <c r="G35" s="259"/>
    </row>
    <row r="36" spans="1:7" x14ac:dyDescent="0.35">
      <c r="A36" s="258">
        <v>35</v>
      </c>
      <c r="B36" s="258" t="s">
        <v>199</v>
      </c>
      <c r="C36" s="264" t="s">
        <v>227</v>
      </c>
      <c r="D36" s="261" t="s">
        <v>237</v>
      </c>
      <c r="E36" s="262"/>
      <c r="F36" s="260" t="s">
        <v>42</v>
      </c>
      <c r="G36" s="259"/>
    </row>
    <row r="37" spans="1:7" x14ac:dyDescent="0.35">
      <c r="A37" s="258">
        <v>36</v>
      </c>
      <c r="B37" s="258" t="s">
        <v>200</v>
      </c>
      <c r="C37" s="264" t="s">
        <v>227</v>
      </c>
      <c r="D37" s="261" t="s">
        <v>237</v>
      </c>
      <c r="E37" s="262"/>
      <c r="F37" s="260" t="s">
        <v>42</v>
      </c>
      <c r="G37" s="259"/>
    </row>
    <row r="38" spans="1:7" x14ac:dyDescent="0.35">
      <c r="A38" s="258">
        <v>37</v>
      </c>
      <c r="B38" s="258" t="s">
        <v>201</v>
      </c>
      <c r="C38" s="264" t="s">
        <v>226</v>
      </c>
      <c r="D38" s="261" t="s">
        <v>237</v>
      </c>
      <c r="E38" s="262"/>
      <c r="F38" s="260" t="s">
        <v>42</v>
      </c>
      <c r="G38" s="259"/>
    </row>
    <row r="39" spans="1:7" x14ac:dyDescent="0.35">
      <c r="A39" s="258">
        <v>38</v>
      </c>
      <c r="B39" s="258" t="s">
        <v>202</v>
      </c>
      <c r="C39" s="264" t="s">
        <v>227</v>
      </c>
      <c r="D39" s="261" t="s">
        <v>237</v>
      </c>
      <c r="E39" s="262"/>
      <c r="F39" s="260" t="s">
        <v>42</v>
      </c>
      <c r="G39" s="259"/>
    </row>
    <row r="40" spans="1:7" x14ac:dyDescent="0.35">
      <c r="A40" s="258">
        <v>39</v>
      </c>
      <c r="B40" s="258" t="s">
        <v>203</v>
      </c>
      <c r="C40" s="264" t="s">
        <v>227</v>
      </c>
      <c r="D40" s="261" t="s">
        <v>237</v>
      </c>
      <c r="E40" s="262"/>
      <c r="F40" s="260" t="s">
        <v>42</v>
      </c>
      <c r="G40" s="259"/>
    </row>
    <row r="41" spans="1:7" x14ac:dyDescent="0.35">
      <c r="A41" s="258">
        <v>40</v>
      </c>
      <c r="B41" s="258" t="s">
        <v>204</v>
      </c>
      <c r="C41" s="264" t="s">
        <v>225</v>
      </c>
      <c r="D41" s="261" t="s">
        <v>237</v>
      </c>
      <c r="E41" s="262"/>
      <c r="F41" s="260" t="s">
        <v>42</v>
      </c>
      <c r="G41" s="259"/>
    </row>
    <row r="42" spans="1:7" x14ac:dyDescent="0.35">
      <c r="A42" s="258">
        <v>41</v>
      </c>
      <c r="B42" s="258" t="s">
        <v>205</v>
      </c>
      <c r="C42" s="264" t="s">
        <v>228</v>
      </c>
      <c r="D42" s="261" t="s">
        <v>237</v>
      </c>
      <c r="E42" s="262"/>
      <c r="F42" s="260" t="s">
        <v>42</v>
      </c>
      <c r="G42" s="259"/>
    </row>
    <row r="43" spans="1:7" x14ac:dyDescent="0.35">
      <c r="A43" s="258">
        <v>42</v>
      </c>
      <c r="B43" s="258" t="s">
        <v>206</v>
      </c>
      <c r="C43" s="264" t="s">
        <v>228</v>
      </c>
      <c r="D43" s="261" t="s">
        <v>237</v>
      </c>
      <c r="E43" s="262"/>
      <c r="F43" s="260" t="s">
        <v>42</v>
      </c>
      <c r="G43" s="259"/>
    </row>
    <row r="44" spans="1:7" x14ac:dyDescent="0.35">
      <c r="A44" s="258">
        <v>43</v>
      </c>
      <c r="B44" s="258" t="s">
        <v>207</v>
      </c>
      <c r="C44" s="264" t="s">
        <v>227</v>
      </c>
      <c r="D44" s="261" t="s">
        <v>237</v>
      </c>
      <c r="E44" s="262"/>
      <c r="F44" s="260" t="s">
        <v>42</v>
      </c>
      <c r="G44" s="259"/>
    </row>
    <row r="45" spans="1:7" x14ac:dyDescent="0.35">
      <c r="A45" s="258">
        <v>44</v>
      </c>
      <c r="B45" s="258" t="s">
        <v>208</v>
      </c>
      <c r="C45" s="264" t="s">
        <v>234</v>
      </c>
      <c r="D45" s="261" t="s">
        <v>237</v>
      </c>
      <c r="E45" s="262"/>
      <c r="F45" s="260" t="s">
        <v>42</v>
      </c>
      <c r="G45" s="259"/>
    </row>
    <row r="46" spans="1:7" x14ac:dyDescent="0.35">
      <c r="A46" s="258">
        <v>45</v>
      </c>
      <c r="B46" s="258" t="s">
        <v>209</v>
      </c>
      <c r="C46" s="264" t="s">
        <v>234</v>
      </c>
      <c r="D46" s="261" t="s">
        <v>237</v>
      </c>
      <c r="E46" s="262"/>
      <c r="F46" s="260" t="s">
        <v>42</v>
      </c>
      <c r="G46" s="259"/>
    </row>
    <row r="47" spans="1:7" x14ac:dyDescent="0.35">
      <c r="A47" s="258">
        <v>46</v>
      </c>
      <c r="B47" s="258" t="s">
        <v>210</v>
      </c>
      <c r="C47" s="264" t="s">
        <v>231</v>
      </c>
      <c r="D47" s="261" t="s">
        <v>237</v>
      </c>
      <c r="E47" s="262"/>
      <c r="F47" s="260" t="s">
        <v>42</v>
      </c>
      <c r="G47" s="259"/>
    </row>
    <row r="48" spans="1:7" x14ac:dyDescent="0.35">
      <c r="A48" s="258">
        <v>47</v>
      </c>
      <c r="B48" s="258" t="s">
        <v>211</v>
      </c>
      <c r="C48" s="264" t="s">
        <v>225</v>
      </c>
      <c r="D48" s="261" t="s">
        <v>237</v>
      </c>
      <c r="E48" s="262"/>
      <c r="F48" s="260" t="s">
        <v>42</v>
      </c>
      <c r="G48" s="259"/>
    </row>
    <row r="49" spans="1:7" x14ac:dyDescent="0.35">
      <c r="A49" s="258">
        <v>48</v>
      </c>
      <c r="B49" s="258" t="s">
        <v>212</v>
      </c>
      <c r="C49" s="264" t="s">
        <v>228</v>
      </c>
      <c r="D49" s="261" t="s">
        <v>237</v>
      </c>
      <c r="E49" s="262"/>
      <c r="F49" s="260" t="s">
        <v>42</v>
      </c>
      <c r="G49" s="259"/>
    </row>
    <row r="50" spans="1:7" x14ac:dyDescent="0.35">
      <c r="A50" s="258">
        <v>49</v>
      </c>
      <c r="B50" s="258" t="s">
        <v>213</v>
      </c>
      <c r="C50" s="264" t="s">
        <v>235</v>
      </c>
      <c r="D50" s="261" t="s">
        <v>237</v>
      </c>
      <c r="E50" s="262"/>
      <c r="F50" s="260" t="s">
        <v>42</v>
      </c>
      <c r="G50" s="259"/>
    </row>
    <row r="51" spans="1:7" x14ac:dyDescent="0.35">
      <c r="A51" s="258">
        <v>50</v>
      </c>
      <c r="B51" s="258" t="s">
        <v>214</v>
      </c>
      <c r="C51" s="264" t="s">
        <v>229</v>
      </c>
      <c r="D51" s="261" t="s">
        <v>237</v>
      </c>
      <c r="E51" s="262"/>
      <c r="F51" s="260" t="s">
        <v>42</v>
      </c>
      <c r="G51" s="259"/>
    </row>
    <row r="52" spans="1:7" x14ac:dyDescent="0.35">
      <c r="A52" s="258">
        <v>51</v>
      </c>
      <c r="B52" s="258" t="s">
        <v>215</v>
      </c>
      <c r="C52" s="264" t="s">
        <v>228</v>
      </c>
      <c r="D52" s="261" t="s">
        <v>237</v>
      </c>
      <c r="E52" s="262"/>
      <c r="F52" s="260" t="s">
        <v>42</v>
      </c>
      <c r="G52" s="259"/>
    </row>
    <row r="53" spans="1:7" x14ac:dyDescent="0.35">
      <c r="A53" s="258">
        <v>52</v>
      </c>
      <c r="B53" s="258" t="s">
        <v>216</v>
      </c>
      <c r="C53" s="264" t="s">
        <v>228</v>
      </c>
      <c r="D53" s="261" t="s">
        <v>237</v>
      </c>
      <c r="E53" s="262"/>
      <c r="F53" s="260" t="s">
        <v>42</v>
      </c>
      <c r="G53" s="259"/>
    </row>
    <row r="54" spans="1:7" x14ac:dyDescent="0.35">
      <c r="A54" s="258">
        <v>53</v>
      </c>
      <c r="B54" s="258" t="s">
        <v>217</v>
      </c>
      <c r="C54" s="264" t="s">
        <v>226</v>
      </c>
      <c r="D54" s="261" t="s">
        <v>237</v>
      </c>
      <c r="E54" s="262"/>
      <c r="F54" s="260" t="s">
        <v>42</v>
      </c>
      <c r="G54" s="259"/>
    </row>
    <row r="55" spans="1:7" x14ac:dyDescent="0.35">
      <c r="A55" s="258">
        <v>54</v>
      </c>
      <c r="B55" s="258" t="s">
        <v>218</v>
      </c>
      <c r="C55" s="264" t="s">
        <v>228</v>
      </c>
      <c r="D55" s="261" t="s">
        <v>237</v>
      </c>
      <c r="E55" s="262"/>
      <c r="F55" s="260" t="s">
        <v>42</v>
      </c>
      <c r="G55" s="259"/>
    </row>
    <row r="56" spans="1:7" x14ac:dyDescent="0.35">
      <c r="A56" s="258">
        <v>55</v>
      </c>
      <c r="B56" s="258" t="s">
        <v>219</v>
      </c>
      <c r="C56" s="264" t="s">
        <v>228</v>
      </c>
      <c r="D56" s="261" t="s">
        <v>237</v>
      </c>
      <c r="E56" s="262"/>
      <c r="F56" s="260" t="s">
        <v>42</v>
      </c>
      <c r="G56" s="259"/>
    </row>
    <row r="57" spans="1:7" x14ac:dyDescent="0.35">
      <c r="A57" s="258">
        <v>56</v>
      </c>
      <c r="B57" s="258" t="s">
        <v>220</v>
      </c>
      <c r="C57" s="264" t="s">
        <v>227</v>
      </c>
      <c r="D57" s="261" t="s">
        <v>237</v>
      </c>
      <c r="E57" s="262"/>
      <c r="F57" s="260" t="s">
        <v>42</v>
      </c>
      <c r="G57" s="259"/>
    </row>
    <row r="58" spans="1:7" x14ac:dyDescent="0.35">
      <c r="A58" s="258">
        <v>57</v>
      </c>
      <c r="B58" s="258" t="s">
        <v>221</v>
      </c>
      <c r="C58" s="264" t="s">
        <v>228</v>
      </c>
      <c r="D58" s="261" t="s">
        <v>237</v>
      </c>
      <c r="E58" s="262"/>
      <c r="F58" s="260" t="s">
        <v>42</v>
      </c>
      <c r="G58" s="259"/>
    </row>
    <row r="59" spans="1:7" x14ac:dyDescent="0.35">
      <c r="A59" s="258">
        <v>58</v>
      </c>
      <c r="B59" s="258" t="s">
        <v>222</v>
      </c>
      <c r="C59" s="264" t="s">
        <v>227</v>
      </c>
      <c r="D59" s="261" t="s">
        <v>237</v>
      </c>
      <c r="E59" s="262"/>
      <c r="F59" s="260" t="s">
        <v>42</v>
      </c>
      <c r="G59" s="259"/>
    </row>
    <row r="60" spans="1:7" x14ac:dyDescent="0.35">
      <c r="A60" s="258">
        <v>59</v>
      </c>
      <c r="B60" s="258" t="s">
        <v>223</v>
      </c>
      <c r="C60" s="264" t="s">
        <v>236</v>
      </c>
      <c r="D60" s="261" t="s">
        <v>237</v>
      </c>
      <c r="E60" s="262"/>
      <c r="F60" s="260" t="s">
        <v>42</v>
      </c>
      <c r="G60" s="259"/>
    </row>
    <row r="61" spans="1:7" x14ac:dyDescent="0.35">
      <c r="A61" s="258">
        <v>60</v>
      </c>
      <c r="B61" s="258" t="s">
        <v>224</v>
      </c>
      <c r="C61" s="264" t="s">
        <v>227</v>
      </c>
      <c r="D61" s="261" t="s">
        <v>237</v>
      </c>
      <c r="E61" s="262"/>
      <c r="F61" s="260" t="s">
        <v>42</v>
      </c>
      <c r="G61" s="259"/>
    </row>
    <row r="62" spans="1:7" x14ac:dyDescent="0.35">
      <c r="A62" s="258">
        <v>61</v>
      </c>
      <c r="B62" s="258" t="s">
        <v>238</v>
      </c>
      <c r="C62" s="264" t="s">
        <v>230</v>
      </c>
      <c r="D62" s="261" t="s">
        <v>275</v>
      </c>
      <c r="E62" s="262"/>
      <c r="F62" s="260" t="s">
        <v>42</v>
      </c>
      <c r="G62" s="259"/>
    </row>
    <row r="63" spans="1:7" x14ac:dyDescent="0.35">
      <c r="A63" s="258">
        <v>62</v>
      </c>
      <c r="B63" s="258" t="s">
        <v>239</v>
      </c>
      <c r="C63" s="264" t="s">
        <v>233</v>
      </c>
      <c r="D63" s="261" t="s">
        <v>275</v>
      </c>
      <c r="E63" s="262"/>
      <c r="F63" s="260" t="s">
        <v>42</v>
      </c>
      <c r="G63" s="259"/>
    </row>
    <row r="64" spans="1:7" x14ac:dyDescent="0.35">
      <c r="A64" s="258">
        <v>63</v>
      </c>
      <c r="B64" s="258" t="s">
        <v>240</v>
      </c>
      <c r="C64" s="264" t="s">
        <v>225</v>
      </c>
      <c r="D64" s="261" t="s">
        <v>275</v>
      </c>
      <c r="E64" s="262"/>
      <c r="F64" s="260" t="s">
        <v>42</v>
      </c>
      <c r="G64" s="259"/>
    </row>
    <row r="65" spans="1:7" x14ac:dyDescent="0.35">
      <c r="A65" s="258">
        <v>64</v>
      </c>
      <c r="B65" s="258" t="s">
        <v>241</v>
      </c>
      <c r="C65" s="264" t="s">
        <v>228</v>
      </c>
      <c r="D65" s="261" t="s">
        <v>275</v>
      </c>
      <c r="E65" s="262"/>
      <c r="F65" s="260" t="s">
        <v>42</v>
      </c>
      <c r="G65" s="259"/>
    </row>
    <row r="66" spans="1:7" x14ac:dyDescent="0.35">
      <c r="A66" s="258">
        <v>65</v>
      </c>
      <c r="B66" s="258" t="s">
        <v>242</v>
      </c>
      <c r="C66" s="264" t="s">
        <v>225</v>
      </c>
      <c r="D66" s="261" t="s">
        <v>275</v>
      </c>
      <c r="E66" s="262"/>
      <c r="F66" s="260" t="s">
        <v>42</v>
      </c>
      <c r="G66" s="259"/>
    </row>
    <row r="67" spans="1:7" x14ac:dyDescent="0.35">
      <c r="A67" s="258">
        <v>66</v>
      </c>
      <c r="B67" s="258" t="s">
        <v>243</v>
      </c>
      <c r="C67" s="264" t="s">
        <v>225</v>
      </c>
      <c r="D67" s="261" t="s">
        <v>275</v>
      </c>
      <c r="E67" s="262"/>
      <c r="F67" s="260" t="s">
        <v>42</v>
      </c>
      <c r="G67" s="259"/>
    </row>
    <row r="68" spans="1:7" x14ac:dyDescent="0.35">
      <c r="A68" s="258">
        <v>67</v>
      </c>
      <c r="B68" s="258" t="s">
        <v>244</v>
      </c>
      <c r="C68" s="264"/>
      <c r="D68" s="261" t="s">
        <v>275</v>
      </c>
      <c r="E68" s="262"/>
      <c r="F68" s="260" t="s">
        <v>42</v>
      </c>
      <c r="G68" s="259"/>
    </row>
    <row r="69" spans="1:7" x14ac:dyDescent="0.35">
      <c r="A69" s="258">
        <v>68</v>
      </c>
      <c r="B69" s="258" t="s">
        <v>245</v>
      </c>
      <c r="C69" s="264" t="s">
        <v>225</v>
      </c>
      <c r="D69" s="261" t="s">
        <v>275</v>
      </c>
      <c r="E69" s="262"/>
      <c r="F69" s="260" t="s">
        <v>42</v>
      </c>
      <c r="G69" s="259"/>
    </row>
    <row r="70" spans="1:7" x14ac:dyDescent="0.35">
      <c r="A70" s="258">
        <v>69</v>
      </c>
      <c r="B70" s="258" t="s">
        <v>246</v>
      </c>
      <c r="C70" s="264" t="s">
        <v>228</v>
      </c>
      <c r="D70" s="261" t="s">
        <v>275</v>
      </c>
      <c r="E70" s="262"/>
      <c r="F70" s="260" t="s">
        <v>42</v>
      </c>
      <c r="G70" s="259"/>
    </row>
    <row r="71" spans="1:7" x14ac:dyDescent="0.35">
      <c r="A71" s="258">
        <v>70</v>
      </c>
      <c r="B71" s="258" t="s">
        <v>247</v>
      </c>
      <c r="C71" s="264" t="s">
        <v>227</v>
      </c>
      <c r="D71" s="261" t="s">
        <v>275</v>
      </c>
      <c r="E71" s="262"/>
      <c r="F71" s="260" t="s">
        <v>42</v>
      </c>
      <c r="G71" s="259"/>
    </row>
    <row r="72" spans="1:7" x14ac:dyDescent="0.35">
      <c r="A72" s="258">
        <v>71</v>
      </c>
      <c r="B72" s="258" t="s">
        <v>248</v>
      </c>
      <c r="C72" s="264" t="s">
        <v>230</v>
      </c>
      <c r="D72" s="261" t="s">
        <v>275</v>
      </c>
      <c r="E72" s="262"/>
      <c r="F72" s="260" t="s">
        <v>42</v>
      </c>
      <c r="G72" s="259"/>
    </row>
    <row r="73" spans="1:7" x14ac:dyDescent="0.35">
      <c r="A73" s="258">
        <v>72</v>
      </c>
      <c r="B73" s="258" t="s">
        <v>249</v>
      </c>
      <c r="C73" s="264" t="s">
        <v>227</v>
      </c>
      <c r="D73" s="261" t="s">
        <v>275</v>
      </c>
      <c r="E73" s="262"/>
      <c r="F73" s="260" t="s">
        <v>42</v>
      </c>
      <c r="G73" s="259"/>
    </row>
    <row r="74" spans="1:7" x14ac:dyDescent="0.35">
      <c r="A74" s="258">
        <v>73</v>
      </c>
      <c r="B74" s="258" t="s">
        <v>250</v>
      </c>
      <c r="C74" s="264" t="s">
        <v>225</v>
      </c>
      <c r="D74" s="261" t="s">
        <v>275</v>
      </c>
      <c r="E74" s="262"/>
      <c r="F74" s="260" t="s">
        <v>42</v>
      </c>
      <c r="G74" s="259"/>
    </row>
    <row r="75" spans="1:7" x14ac:dyDescent="0.35">
      <c r="A75" s="258">
        <v>74</v>
      </c>
      <c r="B75" s="258" t="s">
        <v>251</v>
      </c>
      <c r="C75" s="264" t="s">
        <v>232</v>
      </c>
      <c r="D75" s="261" t="s">
        <v>275</v>
      </c>
      <c r="E75" s="262"/>
      <c r="F75" s="260" t="s">
        <v>42</v>
      </c>
      <c r="G75" s="259"/>
    </row>
    <row r="76" spans="1:7" x14ac:dyDescent="0.35">
      <c r="A76" s="258">
        <v>75</v>
      </c>
      <c r="B76" s="258" t="s">
        <v>252</v>
      </c>
      <c r="C76" s="264" t="s">
        <v>226</v>
      </c>
      <c r="D76" s="261" t="s">
        <v>275</v>
      </c>
      <c r="E76" s="262"/>
      <c r="F76" s="260" t="s">
        <v>42</v>
      </c>
      <c r="G76" s="259"/>
    </row>
    <row r="77" spans="1:7" x14ac:dyDescent="0.35">
      <c r="A77" s="258">
        <v>76</v>
      </c>
      <c r="B77" s="258" t="s">
        <v>253</v>
      </c>
      <c r="C77" s="264" t="s">
        <v>227</v>
      </c>
      <c r="D77" s="261" t="s">
        <v>275</v>
      </c>
      <c r="E77" s="262"/>
      <c r="F77" s="260" t="s">
        <v>42</v>
      </c>
      <c r="G77" s="259"/>
    </row>
    <row r="78" spans="1:7" x14ac:dyDescent="0.35">
      <c r="A78" s="258">
        <v>77</v>
      </c>
      <c r="B78" s="258" t="s">
        <v>254</v>
      </c>
      <c r="C78" s="264" t="s">
        <v>226</v>
      </c>
      <c r="D78" s="261" t="s">
        <v>275</v>
      </c>
      <c r="E78" s="262"/>
      <c r="F78" s="260" t="s">
        <v>42</v>
      </c>
      <c r="G78" s="259"/>
    </row>
    <row r="79" spans="1:7" x14ac:dyDescent="0.35">
      <c r="A79" s="258">
        <v>78</v>
      </c>
      <c r="B79" s="258" t="s">
        <v>255</v>
      </c>
      <c r="C79" s="264" t="s">
        <v>227</v>
      </c>
      <c r="D79" s="261" t="s">
        <v>275</v>
      </c>
      <c r="E79" s="262"/>
      <c r="F79" s="260" t="s">
        <v>42</v>
      </c>
      <c r="G79" s="259"/>
    </row>
    <row r="80" spans="1:7" x14ac:dyDescent="0.35">
      <c r="A80" s="258">
        <v>79</v>
      </c>
      <c r="B80" s="258" t="s">
        <v>256</v>
      </c>
      <c r="C80" s="264" t="s">
        <v>226</v>
      </c>
      <c r="D80" s="261" t="s">
        <v>275</v>
      </c>
      <c r="E80" s="262"/>
      <c r="F80" s="260" t="s">
        <v>42</v>
      </c>
      <c r="G80" s="259"/>
    </row>
    <row r="81" spans="1:7" x14ac:dyDescent="0.35">
      <c r="A81" s="258">
        <v>80</v>
      </c>
      <c r="B81" s="258" t="s">
        <v>257</v>
      </c>
      <c r="C81" s="264" t="s">
        <v>227</v>
      </c>
      <c r="D81" s="261" t="s">
        <v>275</v>
      </c>
      <c r="E81" s="262"/>
      <c r="F81" s="260" t="s">
        <v>42</v>
      </c>
      <c r="G81" s="259"/>
    </row>
    <row r="82" spans="1:7" x14ac:dyDescent="0.35">
      <c r="A82" s="258">
        <v>81</v>
      </c>
      <c r="B82" s="258" t="s">
        <v>258</v>
      </c>
      <c r="C82" s="264" t="s">
        <v>233</v>
      </c>
      <c r="D82" s="261" t="s">
        <v>275</v>
      </c>
      <c r="E82" s="262"/>
      <c r="F82" s="260" t="s">
        <v>42</v>
      </c>
      <c r="G82" s="259"/>
    </row>
    <row r="83" spans="1:7" x14ac:dyDescent="0.35">
      <c r="A83" s="258">
        <v>82</v>
      </c>
      <c r="B83" s="258" t="s">
        <v>259</v>
      </c>
      <c r="C83" s="264" t="s">
        <v>228</v>
      </c>
      <c r="D83" s="261" t="s">
        <v>275</v>
      </c>
      <c r="E83" s="262"/>
      <c r="F83" s="260" t="s">
        <v>42</v>
      </c>
      <c r="G83" s="259"/>
    </row>
    <row r="84" spans="1:7" x14ac:dyDescent="0.35">
      <c r="A84" s="258">
        <v>83</v>
      </c>
      <c r="B84" s="258" t="s">
        <v>260</v>
      </c>
      <c r="C84" s="264" t="s">
        <v>228</v>
      </c>
      <c r="D84" s="261" t="s">
        <v>275</v>
      </c>
      <c r="E84" s="262"/>
      <c r="F84" s="260" t="s">
        <v>42</v>
      </c>
      <c r="G84" s="259"/>
    </row>
    <row r="85" spans="1:7" x14ac:dyDescent="0.35">
      <c r="A85" s="258">
        <v>84</v>
      </c>
      <c r="B85" s="258" t="s">
        <v>261</v>
      </c>
      <c r="C85" s="264" t="s">
        <v>229</v>
      </c>
      <c r="D85" s="261" t="s">
        <v>275</v>
      </c>
      <c r="E85" s="262"/>
      <c r="F85" s="260" t="s">
        <v>42</v>
      </c>
      <c r="G85" s="259"/>
    </row>
    <row r="86" spans="1:7" x14ac:dyDescent="0.35">
      <c r="A86" s="258">
        <v>85</v>
      </c>
      <c r="B86" s="258" t="s">
        <v>262</v>
      </c>
      <c r="C86" s="264" t="s">
        <v>228</v>
      </c>
      <c r="D86" s="261" t="s">
        <v>275</v>
      </c>
      <c r="E86" s="262"/>
      <c r="F86" s="260" t="s">
        <v>42</v>
      </c>
      <c r="G86" s="259"/>
    </row>
    <row r="87" spans="1:7" x14ac:dyDescent="0.35">
      <c r="A87" s="258">
        <v>86</v>
      </c>
      <c r="B87" s="258" t="s">
        <v>263</v>
      </c>
      <c r="C87" s="264" t="s">
        <v>228</v>
      </c>
      <c r="D87" s="261" t="s">
        <v>275</v>
      </c>
      <c r="E87" s="262"/>
      <c r="F87" s="260" t="s">
        <v>42</v>
      </c>
      <c r="G87" s="259"/>
    </row>
    <row r="88" spans="1:7" x14ac:dyDescent="0.35">
      <c r="A88" s="258">
        <v>87</v>
      </c>
      <c r="B88" s="258" t="s">
        <v>264</v>
      </c>
      <c r="C88" s="264" t="s">
        <v>235</v>
      </c>
      <c r="D88" s="261" t="s">
        <v>275</v>
      </c>
      <c r="E88" s="262"/>
      <c r="F88" s="260" t="s">
        <v>42</v>
      </c>
      <c r="G88" s="259"/>
    </row>
    <row r="89" spans="1:7" x14ac:dyDescent="0.35">
      <c r="A89" s="258">
        <v>88</v>
      </c>
      <c r="B89" s="258" t="s">
        <v>265</v>
      </c>
      <c r="C89" s="264" t="s">
        <v>227</v>
      </c>
      <c r="D89" s="261" t="s">
        <v>275</v>
      </c>
      <c r="E89" s="262"/>
      <c r="F89" s="260" t="s">
        <v>42</v>
      </c>
      <c r="G89" s="259"/>
    </row>
    <row r="90" spans="1:7" x14ac:dyDescent="0.35">
      <c r="A90" s="258">
        <v>89</v>
      </c>
      <c r="B90" s="258" t="s">
        <v>266</v>
      </c>
      <c r="C90" s="264" t="s">
        <v>225</v>
      </c>
      <c r="D90" s="261" t="s">
        <v>275</v>
      </c>
      <c r="E90" s="262"/>
      <c r="F90" s="260" t="s">
        <v>42</v>
      </c>
      <c r="G90" s="259"/>
    </row>
    <row r="91" spans="1:7" x14ac:dyDescent="0.35">
      <c r="A91" s="258">
        <v>90</v>
      </c>
      <c r="B91" s="258" t="s">
        <v>267</v>
      </c>
      <c r="C91" s="264" t="s">
        <v>227</v>
      </c>
      <c r="D91" s="261" t="s">
        <v>275</v>
      </c>
      <c r="E91" s="262"/>
      <c r="F91" s="260" t="s">
        <v>42</v>
      </c>
      <c r="G91" s="259"/>
    </row>
    <row r="92" spans="1:7" x14ac:dyDescent="0.35">
      <c r="A92" s="258">
        <v>91</v>
      </c>
      <c r="B92" s="258" t="s">
        <v>268</v>
      </c>
      <c r="C92" s="264" t="s">
        <v>227</v>
      </c>
      <c r="D92" s="261" t="s">
        <v>275</v>
      </c>
      <c r="E92" s="262"/>
      <c r="F92" s="260" t="s">
        <v>42</v>
      </c>
      <c r="G92" s="259"/>
    </row>
    <row r="93" spans="1:7" x14ac:dyDescent="0.35">
      <c r="A93" s="258">
        <v>92</v>
      </c>
      <c r="B93" s="258" t="s">
        <v>269</v>
      </c>
      <c r="C93" s="264" t="s">
        <v>232</v>
      </c>
      <c r="D93" s="261" t="s">
        <v>275</v>
      </c>
      <c r="E93" s="262"/>
      <c r="F93" s="260" t="s">
        <v>42</v>
      </c>
      <c r="G93" s="259"/>
    </row>
    <row r="94" spans="1:7" x14ac:dyDescent="0.35">
      <c r="A94" s="258">
        <v>93</v>
      </c>
      <c r="B94" s="258" t="s">
        <v>270</v>
      </c>
      <c r="C94" s="264" t="s">
        <v>227</v>
      </c>
      <c r="D94" s="261" t="s">
        <v>275</v>
      </c>
      <c r="E94" s="262"/>
      <c r="F94" s="260" t="s">
        <v>42</v>
      </c>
      <c r="G94" s="259"/>
    </row>
    <row r="95" spans="1:7" x14ac:dyDescent="0.35">
      <c r="A95" s="258">
        <v>94</v>
      </c>
      <c r="B95" s="258" t="s">
        <v>271</v>
      </c>
      <c r="C95" s="264" t="s">
        <v>233</v>
      </c>
      <c r="D95" s="261" t="s">
        <v>275</v>
      </c>
      <c r="E95" s="262"/>
      <c r="F95" s="260" t="s">
        <v>42</v>
      </c>
      <c r="G95" s="259"/>
    </row>
    <row r="96" spans="1:7" x14ac:dyDescent="0.35">
      <c r="A96" s="258">
        <v>95</v>
      </c>
      <c r="B96" s="258" t="s">
        <v>272</v>
      </c>
      <c r="C96" s="264" t="s">
        <v>227</v>
      </c>
      <c r="D96" s="261" t="s">
        <v>275</v>
      </c>
      <c r="E96" s="262"/>
      <c r="F96" s="260" t="s">
        <v>42</v>
      </c>
      <c r="G96" s="259"/>
    </row>
    <row r="97" spans="1:7" x14ac:dyDescent="0.35">
      <c r="A97" s="258">
        <v>96</v>
      </c>
      <c r="B97" s="258" t="s">
        <v>273</v>
      </c>
      <c r="C97" s="264" t="s">
        <v>233</v>
      </c>
      <c r="D97" s="261" t="s">
        <v>275</v>
      </c>
      <c r="E97" s="262"/>
      <c r="F97" s="260" t="s">
        <v>42</v>
      </c>
      <c r="G97" s="259"/>
    </row>
    <row r="98" spans="1:7" x14ac:dyDescent="0.35">
      <c r="A98" s="258">
        <v>97</v>
      </c>
      <c r="B98" s="258" t="s">
        <v>274</v>
      </c>
      <c r="C98" s="264" t="s">
        <v>230</v>
      </c>
      <c r="D98" s="261" t="s">
        <v>275</v>
      </c>
      <c r="E98" s="262"/>
      <c r="F98" s="260" t="s">
        <v>42</v>
      </c>
      <c r="G98" s="259"/>
    </row>
    <row r="99" spans="1:7" x14ac:dyDescent="0.35">
      <c r="A99" s="258"/>
      <c r="B99" s="258"/>
      <c r="C99" s="259"/>
      <c r="D99" s="261"/>
      <c r="E99" s="262"/>
      <c r="F99" s="260"/>
      <c r="G99" s="259"/>
    </row>
    <row r="100" spans="1:7" x14ac:dyDescent="0.35">
      <c r="A100" s="258"/>
      <c r="B100" s="258"/>
      <c r="C100" s="259"/>
      <c r="D100" s="261"/>
      <c r="E100" s="262"/>
      <c r="F100" s="260"/>
      <c r="G100" s="259"/>
    </row>
    <row r="101" spans="1:7" x14ac:dyDescent="0.35">
      <c r="A101" s="217"/>
      <c r="B101" s="218"/>
      <c r="C101" s="218"/>
      <c r="D101" s="219"/>
      <c r="E101" s="219"/>
      <c r="F101" s="256"/>
      <c r="G101" s="220"/>
    </row>
    <row r="102" spans="1:7" x14ac:dyDescent="0.35">
      <c r="A102" s="217"/>
      <c r="B102" s="218"/>
      <c r="C102" s="218"/>
      <c r="D102" s="219"/>
      <c r="E102" s="219"/>
      <c r="F102" s="256"/>
      <c r="G102" s="220"/>
    </row>
    <row r="103" spans="1:7" x14ac:dyDescent="0.35">
      <c r="A103" s="217"/>
      <c r="B103" s="218"/>
      <c r="C103" s="218"/>
      <c r="D103" s="219"/>
      <c r="E103" s="219"/>
      <c r="F103" s="256"/>
      <c r="G103" s="220"/>
    </row>
    <row r="104" spans="1:7" x14ac:dyDescent="0.35">
      <c r="A104" s="217"/>
      <c r="B104" s="218"/>
      <c r="C104" s="218"/>
      <c r="D104" s="219"/>
      <c r="E104" s="219"/>
      <c r="F104" s="256"/>
      <c r="G104" s="220"/>
    </row>
    <row r="105" spans="1:7" x14ac:dyDescent="0.35">
      <c r="A105" s="217"/>
      <c r="B105" s="218"/>
      <c r="C105" s="218"/>
      <c r="D105" s="219"/>
      <c r="E105" s="219"/>
      <c r="F105" s="256"/>
      <c r="G105" s="220"/>
    </row>
    <row r="106" spans="1:7" x14ac:dyDescent="0.35">
      <c r="A106" s="217"/>
      <c r="B106" s="218"/>
      <c r="C106" s="218"/>
      <c r="D106" s="219"/>
      <c r="E106" s="219"/>
      <c r="F106" s="256"/>
      <c r="G106" s="220"/>
    </row>
    <row r="107" spans="1:7" x14ac:dyDescent="0.35">
      <c r="A107" s="217"/>
      <c r="B107" s="218"/>
      <c r="C107" s="218"/>
      <c r="D107" s="219"/>
      <c r="E107" s="219"/>
      <c r="F107" s="256"/>
      <c r="G107" s="220"/>
    </row>
    <row r="108" spans="1:7" x14ac:dyDescent="0.35">
      <c r="A108" s="217"/>
      <c r="B108" s="218"/>
      <c r="C108" s="218"/>
      <c r="D108" s="219"/>
      <c r="E108" s="219"/>
      <c r="F108" s="256"/>
      <c r="G108" s="220"/>
    </row>
    <row r="109" spans="1:7" x14ac:dyDescent="0.35">
      <c r="A109" s="217"/>
      <c r="B109" s="218"/>
      <c r="C109" s="218"/>
      <c r="D109" s="219"/>
      <c r="E109" s="219"/>
      <c r="F109" s="256"/>
      <c r="G109" s="220"/>
    </row>
    <row r="110" spans="1:7" x14ac:dyDescent="0.35">
      <c r="A110" s="217"/>
      <c r="B110" s="218"/>
      <c r="C110" s="218"/>
      <c r="D110" s="219"/>
      <c r="E110" s="219"/>
      <c r="F110" s="256"/>
      <c r="G110" s="220"/>
    </row>
    <row r="111" spans="1:7" x14ac:dyDescent="0.35">
      <c r="A111" s="217"/>
      <c r="B111" s="218"/>
      <c r="C111" s="218"/>
      <c r="D111" s="219"/>
      <c r="E111" s="219"/>
      <c r="F111" s="256"/>
      <c r="G111" s="220"/>
    </row>
    <row r="112" spans="1:7" x14ac:dyDescent="0.35">
      <c r="A112" s="217"/>
      <c r="B112" s="218"/>
      <c r="C112" s="218"/>
      <c r="D112" s="219"/>
      <c r="E112" s="219"/>
      <c r="F112" s="256"/>
      <c r="G112" s="220"/>
    </row>
    <row r="113" spans="1:7" x14ac:dyDescent="0.35">
      <c r="A113" s="217"/>
      <c r="B113" s="218"/>
      <c r="C113" s="218"/>
      <c r="D113" s="219"/>
      <c r="E113" s="219"/>
      <c r="F113" s="256"/>
      <c r="G113" s="220"/>
    </row>
    <row r="114" spans="1:7" x14ac:dyDescent="0.35">
      <c r="A114" s="217"/>
      <c r="B114" s="218"/>
      <c r="C114" s="218"/>
      <c r="D114" s="219"/>
      <c r="E114" s="219"/>
      <c r="F114" s="256"/>
      <c r="G114" s="220"/>
    </row>
    <row r="115" spans="1:7" x14ac:dyDescent="0.35">
      <c r="A115" s="217"/>
      <c r="B115" s="218"/>
      <c r="C115" s="218"/>
      <c r="D115" s="219"/>
      <c r="E115" s="219"/>
      <c r="F115" s="256"/>
      <c r="G115" s="220"/>
    </row>
    <row r="116" spans="1:7" x14ac:dyDescent="0.35">
      <c r="A116" s="217"/>
      <c r="B116" s="218"/>
      <c r="C116" s="218"/>
      <c r="D116" s="219"/>
      <c r="E116" s="219"/>
      <c r="F116" s="256"/>
      <c r="G116" s="220"/>
    </row>
    <row r="117" spans="1:7" x14ac:dyDescent="0.35">
      <c r="A117" s="217"/>
      <c r="B117" s="218"/>
      <c r="C117" s="218"/>
      <c r="D117" s="219"/>
      <c r="E117" s="219"/>
      <c r="F117" s="256"/>
      <c r="G117" s="220"/>
    </row>
    <row r="118" spans="1:7" x14ac:dyDescent="0.35">
      <c r="A118" s="217"/>
      <c r="B118" s="218"/>
      <c r="C118" s="218"/>
      <c r="D118" s="219"/>
      <c r="E118" s="219"/>
      <c r="F118" s="256"/>
      <c r="G118" s="220"/>
    </row>
    <row r="119" spans="1:7" x14ac:dyDescent="0.35">
      <c r="A119" s="217"/>
      <c r="B119" s="218"/>
      <c r="C119" s="218"/>
      <c r="D119" s="219"/>
      <c r="E119" s="219"/>
      <c r="F119" s="256"/>
      <c r="G119" s="220"/>
    </row>
    <row r="120" spans="1:7" x14ac:dyDescent="0.35">
      <c r="A120" s="217"/>
      <c r="B120" s="218"/>
      <c r="C120" s="218"/>
      <c r="D120" s="219"/>
      <c r="E120" s="219"/>
      <c r="F120" s="256"/>
      <c r="G120" s="220"/>
    </row>
    <row r="121" spans="1:7" x14ac:dyDescent="0.35">
      <c r="A121" s="217"/>
      <c r="B121" s="218"/>
      <c r="C121" s="218"/>
      <c r="D121" s="219"/>
      <c r="E121" s="219"/>
      <c r="F121" s="256"/>
      <c r="G121" s="220"/>
    </row>
    <row r="122" spans="1:7" x14ac:dyDescent="0.35">
      <c r="A122" s="217"/>
      <c r="B122" s="218"/>
      <c r="C122" s="218"/>
      <c r="D122" s="219"/>
      <c r="E122" s="219"/>
      <c r="F122" s="256"/>
      <c r="G122" s="220"/>
    </row>
    <row r="123" spans="1:7" x14ac:dyDescent="0.35">
      <c r="A123" s="217"/>
      <c r="B123" s="218"/>
      <c r="C123" s="218"/>
      <c r="D123" s="219"/>
      <c r="E123" s="219"/>
      <c r="F123" s="256"/>
      <c r="G123" s="220"/>
    </row>
    <row r="124" spans="1:7" x14ac:dyDescent="0.35">
      <c r="A124" s="217"/>
      <c r="B124" s="218"/>
      <c r="C124" s="218"/>
      <c r="D124" s="219"/>
      <c r="E124" s="219"/>
      <c r="F124" s="256"/>
      <c r="G124" s="220"/>
    </row>
    <row r="125" spans="1:7" x14ac:dyDescent="0.35">
      <c r="A125" s="217"/>
      <c r="B125" s="218"/>
      <c r="C125" s="218"/>
      <c r="D125" s="219"/>
      <c r="E125" s="219"/>
      <c r="F125" s="256"/>
      <c r="G125" s="220"/>
    </row>
    <row r="126" spans="1:7" x14ac:dyDescent="0.35">
      <c r="A126" s="217"/>
      <c r="B126" s="218"/>
      <c r="C126" s="218"/>
      <c r="D126" s="219"/>
      <c r="E126" s="219"/>
      <c r="F126" s="256"/>
      <c r="G126" s="220"/>
    </row>
    <row r="127" spans="1:7" x14ac:dyDescent="0.35">
      <c r="A127" s="217"/>
      <c r="B127" s="218"/>
      <c r="C127" s="218"/>
      <c r="D127" s="219"/>
      <c r="E127" s="219"/>
      <c r="F127" s="256"/>
      <c r="G127" s="220"/>
    </row>
    <row r="128" spans="1:7" x14ac:dyDescent="0.35">
      <c r="A128" s="217"/>
      <c r="B128" s="218"/>
      <c r="C128" s="218"/>
      <c r="D128" s="219"/>
      <c r="E128" s="219"/>
      <c r="F128" s="256"/>
      <c r="G128" s="220"/>
    </row>
    <row r="129" spans="1:7" x14ac:dyDescent="0.35">
      <c r="A129" s="217"/>
      <c r="B129" s="218"/>
      <c r="C129" s="218"/>
      <c r="D129" s="219"/>
      <c r="E129" s="219"/>
      <c r="F129" s="256"/>
      <c r="G129" s="220"/>
    </row>
    <row r="130" spans="1:7" x14ac:dyDescent="0.35">
      <c r="A130" s="217"/>
      <c r="B130" s="218"/>
      <c r="C130" s="218"/>
      <c r="D130" s="219"/>
      <c r="E130" s="219"/>
      <c r="F130" s="256"/>
      <c r="G130" s="220"/>
    </row>
    <row r="131" spans="1:7" x14ac:dyDescent="0.35">
      <c r="A131" s="217"/>
      <c r="B131" s="218"/>
      <c r="C131" s="218"/>
      <c r="D131" s="219"/>
      <c r="E131" s="219"/>
      <c r="F131" s="256"/>
      <c r="G131" s="220"/>
    </row>
    <row r="132" spans="1:7" x14ac:dyDescent="0.35">
      <c r="A132" s="217"/>
      <c r="B132" s="218"/>
      <c r="C132" s="218"/>
      <c r="D132" s="219"/>
      <c r="E132" s="219"/>
      <c r="F132" s="256"/>
      <c r="G132" s="220"/>
    </row>
    <row r="133" spans="1:7" x14ac:dyDescent="0.35">
      <c r="A133" s="217"/>
      <c r="B133" s="218"/>
      <c r="C133" s="218"/>
      <c r="D133" s="219"/>
      <c r="E133" s="219"/>
      <c r="F133" s="256"/>
      <c r="G133" s="220"/>
    </row>
    <row r="134" spans="1:7" x14ac:dyDescent="0.35">
      <c r="A134" s="217"/>
      <c r="B134" s="218"/>
      <c r="C134" s="218"/>
      <c r="D134" s="219"/>
      <c r="E134" s="219"/>
      <c r="F134" s="256"/>
      <c r="G134" s="220"/>
    </row>
    <row r="135" spans="1:7" x14ac:dyDescent="0.35">
      <c r="A135" s="217"/>
      <c r="B135" s="218"/>
      <c r="C135" s="218"/>
      <c r="D135" s="219"/>
      <c r="E135" s="219"/>
      <c r="F135" s="256"/>
      <c r="G135" s="220"/>
    </row>
    <row r="136" spans="1:7" x14ac:dyDescent="0.35">
      <c r="A136" s="217"/>
      <c r="B136" s="218"/>
      <c r="C136" s="218"/>
      <c r="D136" s="219"/>
      <c r="E136" s="219"/>
      <c r="F136" s="256"/>
      <c r="G136" s="220"/>
    </row>
    <row r="137" spans="1:7" x14ac:dyDescent="0.35">
      <c r="A137" s="217"/>
      <c r="B137" s="218"/>
      <c r="C137" s="218"/>
      <c r="D137" s="219"/>
      <c r="E137" s="219"/>
      <c r="F137" s="256"/>
      <c r="G137" s="220"/>
    </row>
    <row r="138" spans="1:7" x14ac:dyDescent="0.35">
      <c r="A138" s="217"/>
      <c r="B138" s="218"/>
      <c r="C138" s="218"/>
      <c r="D138" s="219"/>
      <c r="E138" s="219"/>
      <c r="F138" s="256"/>
      <c r="G138" s="220"/>
    </row>
    <row r="139" spans="1:7" x14ac:dyDescent="0.35">
      <c r="A139" s="217"/>
      <c r="B139" s="218"/>
      <c r="C139" s="218"/>
      <c r="D139" s="219"/>
      <c r="E139" s="219"/>
      <c r="F139" s="256"/>
      <c r="G139" s="220"/>
    </row>
    <row r="140" spans="1:7" x14ac:dyDescent="0.35">
      <c r="A140" s="217"/>
      <c r="B140" s="218"/>
      <c r="C140" s="218"/>
      <c r="D140" s="219"/>
      <c r="E140" s="219"/>
      <c r="F140" s="256"/>
      <c r="G140" s="220"/>
    </row>
    <row r="141" spans="1:7" x14ac:dyDescent="0.35">
      <c r="A141" s="217"/>
      <c r="B141" s="218"/>
      <c r="C141" s="218"/>
      <c r="D141" s="219"/>
      <c r="E141" s="219"/>
      <c r="F141" s="256"/>
      <c r="G141" s="220"/>
    </row>
    <row r="142" spans="1:7" x14ac:dyDescent="0.35">
      <c r="A142" s="217"/>
      <c r="B142" s="218"/>
      <c r="C142" s="218"/>
      <c r="D142" s="219"/>
      <c r="E142" s="219"/>
      <c r="F142" s="256"/>
      <c r="G142" s="220"/>
    </row>
    <row r="143" spans="1:7" x14ac:dyDescent="0.35">
      <c r="A143" s="217"/>
      <c r="B143" s="218"/>
      <c r="C143" s="218"/>
      <c r="D143" s="219"/>
      <c r="E143" s="219"/>
      <c r="F143" s="256"/>
      <c r="G143" s="220"/>
    </row>
    <row r="144" spans="1:7" x14ac:dyDescent="0.35">
      <c r="A144" s="217"/>
      <c r="B144" s="218"/>
      <c r="C144" s="218"/>
      <c r="D144" s="219"/>
      <c r="E144" s="219"/>
      <c r="F144" s="256"/>
      <c r="G144" s="220"/>
    </row>
    <row r="145" spans="1:7" x14ac:dyDescent="0.35">
      <c r="A145" s="217"/>
      <c r="B145" s="218"/>
      <c r="C145" s="218"/>
      <c r="D145" s="219"/>
      <c r="E145" s="219"/>
      <c r="F145" s="256"/>
      <c r="G145" s="220"/>
    </row>
    <row r="146" spans="1:7" x14ac:dyDescent="0.35">
      <c r="A146" s="217"/>
      <c r="B146" s="218"/>
      <c r="C146" s="218"/>
      <c r="D146" s="219"/>
      <c r="E146" s="219"/>
      <c r="F146" s="256"/>
      <c r="G146" s="220"/>
    </row>
    <row r="147" spans="1:7" x14ac:dyDescent="0.35">
      <c r="A147" s="217"/>
      <c r="B147" s="218"/>
      <c r="C147" s="218"/>
      <c r="D147" s="219"/>
      <c r="E147" s="219"/>
      <c r="F147" s="256"/>
      <c r="G147" s="220"/>
    </row>
    <row r="148" spans="1:7" x14ac:dyDescent="0.35">
      <c r="A148" s="217"/>
      <c r="B148" s="218"/>
      <c r="C148" s="218"/>
      <c r="D148" s="219"/>
      <c r="E148" s="219"/>
      <c r="F148" s="256"/>
      <c r="G148" s="220"/>
    </row>
    <row r="149" spans="1:7" x14ac:dyDescent="0.35">
      <c r="A149" s="217"/>
      <c r="B149" s="218"/>
      <c r="C149" s="218"/>
      <c r="D149" s="219"/>
      <c r="E149" s="219"/>
      <c r="F149" s="256"/>
      <c r="G149" s="220"/>
    </row>
    <row r="150" spans="1:7" x14ac:dyDescent="0.35">
      <c r="A150" s="217"/>
      <c r="B150" s="218"/>
      <c r="C150" s="218"/>
      <c r="D150" s="219"/>
      <c r="E150" s="219"/>
      <c r="F150" s="256"/>
      <c r="G150" s="220"/>
    </row>
    <row r="151" spans="1:7" x14ac:dyDescent="0.35">
      <c r="A151" s="217"/>
      <c r="B151" s="218"/>
      <c r="C151" s="218"/>
      <c r="D151" s="219"/>
      <c r="E151" s="219"/>
      <c r="F151" s="256"/>
      <c r="G151" s="220"/>
    </row>
    <row r="152" spans="1:7" x14ac:dyDescent="0.35">
      <c r="A152" s="217"/>
      <c r="B152" s="218"/>
      <c r="C152" s="218"/>
      <c r="D152" s="219"/>
      <c r="E152" s="219"/>
      <c r="F152" s="256"/>
      <c r="G152" s="220"/>
    </row>
    <row r="153" spans="1:7" x14ac:dyDescent="0.35">
      <c r="A153" s="217"/>
      <c r="B153" s="218"/>
      <c r="C153" s="218"/>
      <c r="D153" s="219"/>
      <c r="E153" s="219"/>
      <c r="F153" s="256"/>
      <c r="G153" s="220"/>
    </row>
    <row r="154" spans="1:7" x14ac:dyDescent="0.35">
      <c r="A154" s="217"/>
      <c r="B154" s="218"/>
      <c r="C154" s="218"/>
      <c r="D154" s="219"/>
      <c r="E154" s="219"/>
      <c r="F154" s="256"/>
      <c r="G154" s="220"/>
    </row>
    <row r="155" spans="1:7" x14ac:dyDescent="0.35">
      <c r="A155" s="217"/>
      <c r="B155" s="218"/>
      <c r="C155" s="218"/>
      <c r="D155" s="219"/>
      <c r="E155" s="219"/>
      <c r="F155" s="256"/>
      <c r="G155" s="220"/>
    </row>
    <row r="156" spans="1:7" x14ac:dyDescent="0.35">
      <c r="A156" s="217"/>
      <c r="B156" s="218"/>
      <c r="C156" s="218"/>
      <c r="D156" s="219"/>
      <c r="E156" s="219"/>
      <c r="F156" s="256"/>
      <c r="G156" s="220"/>
    </row>
    <row r="157" spans="1:7" x14ac:dyDescent="0.35">
      <c r="A157" s="217"/>
      <c r="B157" s="218"/>
      <c r="C157" s="218"/>
      <c r="D157" s="219"/>
      <c r="E157" s="219"/>
      <c r="F157" s="256"/>
      <c r="G157" s="220"/>
    </row>
    <row r="158" spans="1:7" x14ac:dyDescent="0.35">
      <c r="A158" s="217"/>
      <c r="B158" s="218"/>
      <c r="C158" s="218"/>
      <c r="D158" s="219"/>
      <c r="E158" s="219"/>
      <c r="F158" s="256"/>
      <c r="G158" s="220"/>
    </row>
    <row r="159" spans="1:7" x14ac:dyDescent="0.35">
      <c r="A159" s="217"/>
      <c r="B159" s="218"/>
      <c r="C159" s="218"/>
      <c r="D159" s="219"/>
      <c r="E159" s="219"/>
      <c r="F159" s="256"/>
      <c r="G159" s="220"/>
    </row>
    <row r="160" spans="1:7" x14ac:dyDescent="0.35">
      <c r="A160" s="217"/>
      <c r="B160" s="218"/>
      <c r="C160" s="218"/>
      <c r="D160" s="219"/>
      <c r="E160" s="219"/>
      <c r="F160" s="256"/>
      <c r="G160" s="220"/>
    </row>
    <row r="161" spans="1:7" x14ac:dyDescent="0.35">
      <c r="A161" s="217"/>
      <c r="B161" s="218"/>
      <c r="C161" s="218"/>
      <c r="D161" s="219"/>
      <c r="E161" s="219"/>
      <c r="F161" s="256"/>
      <c r="G161" s="220"/>
    </row>
    <row r="162" spans="1:7" x14ac:dyDescent="0.35">
      <c r="A162" s="217"/>
      <c r="B162" s="218"/>
      <c r="C162" s="218"/>
      <c r="D162" s="219"/>
      <c r="E162" s="219"/>
      <c r="F162" s="256"/>
      <c r="G162" s="220"/>
    </row>
    <row r="163" spans="1:7" x14ac:dyDescent="0.35">
      <c r="A163" s="217"/>
      <c r="B163" s="218"/>
      <c r="C163" s="218"/>
      <c r="D163" s="219"/>
      <c r="E163" s="219"/>
      <c r="F163" s="256"/>
      <c r="G163" s="220"/>
    </row>
    <row r="164" spans="1:7" x14ac:dyDescent="0.35">
      <c r="A164" s="217"/>
      <c r="B164" s="218"/>
      <c r="C164" s="218"/>
      <c r="D164" s="219"/>
      <c r="E164" s="219"/>
      <c r="F164" s="256"/>
      <c r="G164" s="220"/>
    </row>
    <row r="165" spans="1:7" x14ac:dyDescent="0.35">
      <c r="A165" s="217"/>
      <c r="B165" s="218"/>
      <c r="C165" s="218"/>
      <c r="D165" s="219"/>
      <c r="E165" s="219"/>
      <c r="F165" s="256"/>
      <c r="G165" s="220"/>
    </row>
    <row r="166" spans="1:7" x14ac:dyDescent="0.35">
      <c r="A166" s="217"/>
      <c r="B166" s="218"/>
      <c r="C166" s="218"/>
      <c r="D166" s="219"/>
      <c r="E166" s="219"/>
      <c r="F166" s="256"/>
      <c r="G166" s="220"/>
    </row>
    <row r="167" spans="1:7" x14ac:dyDescent="0.35">
      <c r="A167" s="217"/>
      <c r="B167" s="218"/>
      <c r="C167" s="218"/>
      <c r="D167" s="219"/>
      <c r="E167" s="219"/>
      <c r="F167" s="256"/>
      <c r="G167" s="220"/>
    </row>
    <row r="168" spans="1:7" x14ac:dyDescent="0.35">
      <c r="A168" s="217"/>
      <c r="B168" s="218"/>
      <c r="C168" s="218"/>
      <c r="D168" s="219"/>
      <c r="E168" s="219"/>
      <c r="F168" s="256"/>
      <c r="G168" s="220"/>
    </row>
    <row r="169" spans="1:7" x14ac:dyDescent="0.35">
      <c r="A169" s="217"/>
      <c r="B169" s="218"/>
      <c r="C169" s="218"/>
      <c r="D169" s="219"/>
      <c r="E169" s="219"/>
      <c r="F169" s="256"/>
      <c r="G169" s="220"/>
    </row>
    <row r="170" spans="1:7" x14ac:dyDescent="0.35">
      <c r="A170" s="217"/>
      <c r="B170" s="218"/>
      <c r="C170" s="218"/>
      <c r="D170" s="219"/>
      <c r="E170" s="219"/>
      <c r="F170" s="256"/>
      <c r="G170" s="220"/>
    </row>
    <row r="171" spans="1:7" x14ac:dyDescent="0.35">
      <c r="A171" s="217"/>
      <c r="B171" s="218"/>
      <c r="C171" s="218"/>
      <c r="D171" s="219"/>
      <c r="E171" s="219"/>
      <c r="F171" s="256"/>
      <c r="G171" s="220"/>
    </row>
    <row r="172" spans="1:7" x14ac:dyDescent="0.35">
      <c r="A172" s="217"/>
      <c r="B172" s="218"/>
      <c r="C172" s="218"/>
      <c r="D172" s="219"/>
      <c r="E172" s="219"/>
      <c r="F172" s="256"/>
      <c r="G172" s="220"/>
    </row>
    <row r="173" spans="1:7" x14ac:dyDescent="0.35">
      <c r="A173" s="217"/>
      <c r="B173" s="218"/>
      <c r="C173" s="218"/>
      <c r="D173" s="219"/>
      <c r="E173" s="219"/>
      <c r="F173" s="256"/>
      <c r="G173" s="220"/>
    </row>
    <row r="174" spans="1:7" x14ac:dyDescent="0.35">
      <c r="A174" s="217"/>
      <c r="B174" s="218"/>
      <c r="C174" s="218"/>
      <c r="D174" s="219"/>
      <c r="E174" s="219"/>
      <c r="F174" s="256"/>
      <c r="G174" s="220"/>
    </row>
    <row r="175" spans="1:7" x14ac:dyDescent="0.35">
      <c r="A175" s="217"/>
      <c r="B175" s="218"/>
      <c r="C175" s="218"/>
      <c r="D175" s="219"/>
      <c r="E175" s="219"/>
      <c r="F175" s="256"/>
      <c r="G175" s="220"/>
    </row>
    <row r="176" spans="1:7" x14ac:dyDescent="0.35">
      <c r="A176" s="217"/>
      <c r="B176" s="218"/>
      <c r="C176" s="218"/>
      <c r="D176" s="219"/>
      <c r="E176" s="219"/>
      <c r="F176" s="256"/>
      <c r="G176" s="220"/>
    </row>
    <row r="177" spans="1:7" x14ac:dyDescent="0.35">
      <c r="A177" s="217"/>
      <c r="B177" s="218"/>
      <c r="C177" s="218"/>
      <c r="D177" s="219"/>
      <c r="E177" s="219"/>
      <c r="F177" s="256"/>
      <c r="G177" s="220"/>
    </row>
    <row r="178" spans="1:7" x14ac:dyDescent="0.35">
      <c r="A178" s="217"/>
      <c r="B178" s="218"/>
      <c r="C178" s="218"/>
      <c r="D178" s="219"/>
      <c r="E178" s="219"/>
      <c r="F178" s="256"/>
      <c r="G178" s="220"/>
    </row>
    <row r="179" spans="1:7" x14ac:dyDescent="0.35">
      <c r="A179" s="217"/>
      <c r="B179" s="218"/>
      <c r="C179" s="218"/>
      <c r="D179" s="219"/>
      <c r="E179" s="219"/>
      <c r="F179" s="256"/>
      <c r="G179" s="220"/>
    </row>
    <row r="180" spans="1:7" x14ac:dyDescent="0.35">
      <c r="A180" s="217"/>
      <c r="B180" s="218"/>
      <c r="C180" s="218"/>
      <c r="D180" s="219"/>
      <c r="E180" s="219"/>
      <c r="F180" s="256"/>
      <c r="G180" s="220"/>
    </row>
    <row r="181" spans="1:7" x14ac:dyDescent="0.35">
      <c r="A181" s="217"/>
      <c r="B181" s="218"/>
      <c r="C181" s="218"/>
      <c r="D181" s="219"/>
      <c r="E181" s="219"/>
      <c r="F181" s="256"/>
      <c r="G181" s="220"/>
    </row>
    <row r="182" spans="1:7" x14ac:dyDescent="0.35">
      <c r="A182" s="217"/>
      <c r="B182" s="218"/>
      <c r="C182" s="218"/>
      <c r="D182" s="219"/>
      <c r="E182" s="219"/>
      <c r="F182" s="256"/>
      <c r="G182" s="220"/>
    </row>
    <row r="183" spans="1:7" x14ac:dyDescent="0.35">
      <c r="A183" s="217"/>
      <c r="B183" s="218"/>
      <c r="C183" s="218"/>
      <c r="D183" s="219"/>
      <c r="E183" s="219"/>
      <c r="F183" s="256"/>
      <c r="G183" s="220"/>
    </row>
    <row r="184" spans="1:7" x14ac:dyDescent="0.35">
      <c r="A184" s="217"/>
      <c r="B184" s="218"/>
      <c r="C184" s="218"/>
      <c r="D184" s="219"/>
      <c r="E184" s="219"/>
      <c r="F184" s="256"/>
      <c r="G184" s="220"/>
    </row>
    <row r="185" spans="1:7" x14ac:dyDescent="0.35">
      <c r="A185" s="217"/>
      <c r="B185" s="218"/>
      <c r="C185" s="218"/>
      <c r="D185" s="219"/>
      <c r="E185" s="219"/>
      <c r="F185" s="256"/>
      <c r="G185" s="220"/>
    </row>
    <row r="186" spans="1:7" x14ac:dyDescent="0.35">
      <c r="A186" s="217"/>
      <c r="B186" s="218"/>
      <c r="C186" s="218"/>
      <c r="D186" s="219"/>
      <c r="E186" s="219"/>
      <c r="F186" s="256"/>
      <c r="G186" s="220"/>
    </row>
    <row r="187" spans="1:7" x14ac:dyDescent="0.35">
      <c r="A187" s="217"/>
      <c r="B187" s="218"/>
      <c r="C187" s="218"/>
      <c r="D187" s="219"/>
      <c r="E187" s="219"/>
      <c r="F187" s="256"/>
      <c r="G187" s="220"/>
    </row>
    <row r="188" spans="1:7" x14ac:dyDescent="0.35">
      <c r="A188" s="217"/>
      <c r="B188" s="218"/>
      <c r="C188" s="218"/>
      <c r="D188" s="219"/>
      <c r="E188" s="219"/>
      <c r="F188" s="256"/>
      <c r="G188" s="220"/>
    </row>
    <row r="189" spans="1:7" x14ac:dyDescent="0.35">
      <c r="A189" s="217"/>
      <c r="B189" s="218"/>
      <c r="C189" s="218"/>
      <c r="D189" s="219"/>
      <c r="E189" s="219"/>
      <c r="F189" s="256"/>
      <c r="G189" s="220"/>
    </row>
    <row r="190" spans="1:7" x14ac:dyDescent="0.35">
      <c r="A190" s="217"/>
      <c r="B190" s="218"/>
      <c r="C190" s="218"/>
      <c r="D190" s="219"/>
      <c r="E190" s="219"/>
      <c r="F190" s="256"/>
      <c r="G190" s="220"/>
    </row>
    <row r="191" spans="1:7" x14ac:dyDescent="0.35">
      <c r="A191" s="217"/>
      <c r="B191" s="218"/>
      <c r="C191" s="218"/>
      <c r="D191" s="219"/>
      <c r="E191" s="219"/>
      <c r="F191" s="256"/>
      <c r="G191" s="220"/>
    </row>
    <row r="192" spans="1:7" x14ac:dyDescent="0.35">
      <c r="A192" s="217"/>
      <c r="B192" s="218"/>
      <c r="C192" s="218"/>
      <c r="D192" s="219"/>
      <c r="E192" s="219"/>
      <c r="F192" s="256"/>
      <c r="G192" s="220"/>
    </row>
    <row r="193" spans="1:7" x14ac:dyDescent="0.35">
      <c r="A193" s="217"/>
      <c r="B193" s="218"/>
      <c r="C193" s="218"/>
      <c r="D193" s="219"/>
      <c r="E193" s="219"/>
      <c r="F193" s="256"/>
      <c r="G193" s="220"/>
    </row>
    <row r="194" spans="1:7" x14ac:dyDescent="0.35">
      <c r="A194" s="217"/>
      <c r="B194" s="218"/>
      <c r="C194" s="218"/>
      <c r="D194" s="219"/>
      <c r="E194" s="219"/>
      <c r="F194" s="256"/>
      <c r="G194" s="220"/>
    </row>
    <row r="195" spans="1:7" x14ac:dyDescent="0.35">
      <c r="A195" s="217"/>
      <c r="B195" s="218"/>
      <c r="C195" s="218"/>
      <c r="D195" s="219"/>
      <c r="E195" s="219"/>
      <c r="F195" s="256"/>
      <c r="G195" s="220"/>
    </row>
    <row r="196" spans="1:7" x14ac:dyDescent="0.35">
      <c r="A196" s="217"/>
      <c r="B196" s="218"/>
      <c r="C196" s="218"/>
      <c r="D196" s="219"/>
      <c r="E196" s="219"/>
      <c r="F196" s="256"/>
      <c r="G196" s="220"/>
    </row>
    <row r="197" spans="1:7" x14ac:dyDescent="0.35">
      <c r="A197" s="217"/>
      <c r="B197" s="218"/>
      <c r="C197" s="218"/>
      <c r="D197" s="219"/>
      <c r="E197" s="219"/>
      <c r="F197" s="256"/>
      <c r="G197" s="220"/>
    </row>
    <row r="198" spans="1:7" x14ac:dyDescent="0.35">
      <c r="A198" s="217"/>
      <c r="B198" s="218"/>
      <c r="C198" s="218"/>
      <c r="D198" s="219"/>
      <c r="E198" s="219"/>
      <c r="F198" s="256"/>
      <c r="G198" s="220"/>
    </row>
    <row r="199" spans="1:7" x14ac:dyDescent="0.35">
      <c r="A199" s="217"/>
      <c r="B199" s="218"/>
      <c r="C199" s="218"/>
      <c r="D199" s="219"/>
      <c r="E199" s="219"/>
      <c r="F199" s="256"/>
      <c r="G199" s="220"/>
    </row>
    <row r="200" spans="1:7" x14ac:dyDescent="0.35">
      <c r="A200" s="217"/>
      <c r="B200" s="218"/>
      <c r="C200" s="218"/>
      <c r="D200" s="219"/>
      <c r="E200" s="219"/>
      <c r="F200" s="256"/>
      <c r="G200" s="220"/>
    </row>
    <row r="201" spans="1:7" x14ac:dyDescent="0.35">
      <c r="A201" s="217"/>
      <c r="B201" s="218"/>
      <c r="C201" s="218"/>
      <c r="D201" s="219"/>
      <c r="E201" s="219"/>
      <c r="F201" s="256"/>
      <c r="G201" s="220"/>
    </row>
    <row r="202" spans="1:7" x14ac:dyDescent="0.35">
      <c r="A202" s="217"/>
      <c r="B202" s="218"/>
      <c r="C202" s="218"/>
      <c r="D202" s="219"/>
      <c r="E202" s="219"/>
      <c r="F202" s="256"/>
      <c r="G202" s="220"/>
    </row>
    <row r="203" spans="1:7" x14ac:dyDescent="0.35">
      <c r="A203" s="217"/>
      <c r="B203" s="218"/>
      <c r="C203" s="218"/>
      <c r="D203" s="219"/>
      <c r="E203" s="219"/>
      <c r="F203" s="256"/>
      <c r="G203" s="220"/>
    </row>
    <row r="204" spans="1:7" x14ac:dyDescent="0.35">
      <c r="A204" s="217"/>
      <c r="B204" s="218"/>
      <c r="C204" s="218"/>
      <c r="D204" s="219"/>
      <c r="E204" s="219"/>
      <c r="F204" s="256"/>
      <c r="G204" s="220"/>
    </row>
    <row r="205" spans="1:7" x14ac:dyDescent="0.35">
      <c r="A205" s="217"/>
      <c r="B205" s="218"/>
      <c r="C205" s="218"/>
      <c r="D205" s="219"/>
      <c r="E205" s="219"/>
      <c r="F205" s="256"/>
      <c r="G205" s="220"/>
    </row>
    <row r="206" spans="1:7" x14ac:dyDescent="0.35">
      <c r="A206" s="217"/>
      <c r="B206" s="218"/>
      <c r="C206" s="218"/>
      <c r="D206" s="219"/>
      <c r="E206" s="219"/>
      <c r="F206" s="256"/>
      <c r="G206" s="220"/>
    </row>
    <row r="207" spans="1:7" x14ac:dyDescent="0.35">
      <c r="A207" s="217"/>
      <c r="B207" s="218"/>
      <c r="C207" s="218"/>
      <c r="D207" s="219"/>
      <c r="E207" s="219"/>
      <c r="F207" s="256"/>
      <c r="G207" s="220"/>
    </row>
    <row r="208" spans="1:7" x14ac:dyDescent="0.35">
      <c r="A208" s="217"/>
      <c r="B208" s="218"/>
      <c r="C208" s="218"/>
      <c r="D208" s="219"/>
      <c r="E208" s="219"/>
      <c r="F208" s="256"/>
      <c r="G208" s="220"/>
    </row>
    <row r="209" spans="1:7" x14ac:dyDescent="0.35">
      <c r="A209" s="217"/>
      <c r="B209" s="218"/>
      <c r="C209" s="218"/>
      <c r="D209" s="219"/>
      <c r="E209" s="219"/>
      <c r="F209" s="256"/>
      <c r="G209" s="220"/>
    </row>
    <row r="210" spans="1:7" x14ac:dyDescent="0.35">
      <c r="A210" s="217"/>
      <c r="B210" s="218"/>
      <c r="C210" s="218"/>
      <c r="D210" s="219"/>
      <c r="E210" s="219"/>
      <c r="F210" s="256"/>
      <c r="G210" s="220"/>
    </row>
    <row r="211" spans="1:7" x14ac:dyDescent="0.35">
      <c r="A211" s="217"/>
      <c r="B211" s="218"/>
      <c r="C211" s="218"/>
      <c r="D211" s="219"/>
      <c r="E211" s="219"/>
      <c r="F211" s="256"/>
      <c r="G211" s="220"/>
    </row>
    <row r="212" spans="1:7" x14ac:dyDescent="0.35">
      <c r="A212" s="217"/>
      <c r="B212" s="218"/>
      <c r="C212" s="218"/>
      <c r="D212" s="219"/>
      <c r="E212" s="219"/>
      <c r="F212" s="256"/>
      <c r="G212" s="220"/>
    </row>
    <row r="213" spans="1:7" x14ac:dyDescent="0.35">
      <c r="A213" s="217"/>
      <c r="B213" s="218"/>
      <c r="C213" s="218"/>
      <c r="D213" s="219"/>
      <c r="E213" s="219"/>
      <c r="F213" s="256"/>
      <c r="G213" s="220"/>
    </row>
    <row r="214" spans="1:7" x14ac:dyDescent="0.35">
      <c r="A214" s="217"/>
      <c r="B214" s="218"/>
      <c r="C214" s="218"/>
      <c r="D214" s="219"/>
      <c r="E214" s="219"/>
      <c r="F214" s="256"/>
      <c r="G214" s="220"/>
    </row>
    <row r="215" spans="1:7" x14ac:dyDescent="0.35">
      <c r="A215" s="217"/>
      <c r="B215" s="218"/>
      <c r="C215" s="218"/>
      <c r="D215" s="219"/>
      <c r="E215" s="219"/>
      <c r="F215" s="256"/>
      <c r="G215" s="220"/>
    </row>
    <row r="216" spans="1:7" x14ac:dyDescent="0.35">
      <c r="A216" s="217"/>
      <c r="B216" s="218"/>
      <c r="C216" s="218"/>
      <c r="D216" s="219"/>
      <c r="E216" s="219"/>
      <c r="F216" s="256"/>
      <c r="G216" s="220"/>
    </row>
    <row r="217" spans="1:7" x14ac:dyDescent="0.35">
      <c r="A217" s="217"/>
      <c r="B217" s="218"/>
      <c r="C217" s="218"/>
      <c r="D217" s="219"/>
      <c r="E217" s="219"/>
      <c r="F217" s="256"/>
      <c r="G217" s="220"/>
    </row>
    <row r="218" spans="1:7" x14ac:dyDescent="0.35">
      <c r="A218" s="217"/>
      <c r="B218" s="218"/>
      <c r="C218" s="218"/>
      <c r="D218" s="219"/>
      <c r="E218" s="219"/>
      <c r="F218" s="256"/>
      <c r="G218" s="220"/>
    </row>
    <row r="219" spans="1:7" x14ac:dyDescent="0.35">
      <c r="A219" s="217"/>
      <c r="B219" s="218"/>
      <c r="C219" s="218"/>
      <c r="D219" s="219"/>
      <c r="E219" s="219"/>
      <c r="F219" s="256"/>
      <c r="G219" s="220"/>
    </row>
    <row r="220" spans="1:7" x14ac:dyDescent="0.35">
      <c r="A220" s="217"/>
      <c r="B220" s="218"/>
      <c r="C220" s="218"/>
      <c r="D220" s="219"/>
      <c r="E220" s="219"/>
      <c r="F220" s="256"/>
      <c r="G220" s="220"/>
    </row>
    <row r="221" spans="1:7" x14ac:dyDescent="0.35">
      <c r="A221" s="217"/>
      <c r="B221" s="218"/>
      <c r="C221" s="218"/>
      <c r="D221" s="219"/>
      <c r="E221" s="219"/>
      <c r="F221" s="256"/>
      <c r="G221" s="220"/>
    </row>
    <row r="222" spans="1:7" x14ac:dyDescent="0.35">
      <c r="A222" s="217"/>
      <c r="B222" s="218"/>
      <c r="C222" s="218"/>
      <c r="D222" s="219"/>
      <c r="E222" s="219"/>
      <c r="F222" s="256"/>
      <c r="G222" s="220"/>
    </row>
    <row r="223" spans="1:7" x14ac:dyDescent="0.35">
      <c r="A223" s="217"/>
      <c r="B223" s="218"/>
      <c r="C223" s="218"/>
      <c r="D223" s="219"/>
      <c r="E223" s="219"/>
      <c r="F223" s="256"/>
      <c r="G223" s="220"/>
    </row>
    <row r="224" spans="1:7" x14ac:dyDescent="0.35">
      <c r="A224" s="217"/>
      <c r="B224" s="218"/>
      <c r="C224" s="218"/>
      <c r="D224" s="219"/>
      <c r="E224" s="219"/>
      <c r="F224" s="256"/>
      <c r="G224" s="220"/>
    </row>
    <row r="225" spans="1:7" x14ac:dyDescent="0.35">
      <c r="A225" s="217"/>
      <c r="B225" s="218"/>
      <c r="C225" s="218"/>
      <c r="D225" s="219"/>
      <c r="E225" s="219"/>
      <c r="F225" s="256"/>
      <c r="G225" s="220"/>
    </row>
    <row r="226" spans="1:7" x14ac:dyDescent="0.35">
      <c r="A226" s="217"/>
      <c r="B226" s="218"/>
      <c r="C226" s="218"/>
      <c r="D226" s="219"/>
      <c r="E226" s="219"/>
      <c r="F226" s="256"/>
      <c r="G226" s="220"/>
    </row>
    <row r="227" spans="1:7" x14ac:dyDescent="0.35">
      <c r="A227" s="217"/>
      <c r="B227" s="218"/>
      <c r="C227" s="218"/>
      <c r="D227" s="219"/>
      <c r="E227" s="219"/>
      <c r="F227" s="256"/>
      <c r="G227" s="220"/>
    </row>
    <row r="228" spans="1:7" x14ac:dyDescent="0.35">
      <c r="A228" s="217"/>
      <c r="B228" s="218"/>
      <c r="C228" s="218"/>
      <c r="D228" s="219"/>
      <c r="E228" s="219"/>
      <c r="F228" s="256"/>
      <c r="G228" s="220"/>
    </row>
    <row r="229" spans="1:7" x14ac:dyDescent="0.35">
      <c r="A229" s="217"/>
      <c r="B229" s="218"/>
      <c r="C229" s="218"/>
      <c r="D229" s="219"/>
      <c r="E229" s="219"/>
      <c r="F229" s="256"/>
      <c r="G229" s="220"/>
    </row>
    <row r="230" spans="1:7" x14ac:dyDescent="0.35">
      <c r="A230" s="217"/>
      <c r="B230" s="218"/>
      <c r="C230" s="218"/>
      <c r="D230" s="219"/>
      <c r="E230" s="219"/>
      <c r="F230" s="256"/>
      <c r="G230" s="220"/>
    </row>
    <row r="231" spans="1:7" x14ac:dyDescent="0.35">
      <c r="A231" s="217"/>
      <c r="B231" s="218"/>
      <c r="C231" s="218"/>
      <c r="D231" s="219"/>
      <c r="E231" s="219"/>
      <c r="F231" s="256"/>
      <c r="G231" s="220"/>
    </row>
    <row r="232" spans="1:7" x14ac:dyDescent="0.35">
      <c r="A232" s="217"/>
      <c r="B232" s="218"/>
      <c r="C232" s="218"/>
      <c r="D232" s="219"/>
      <c r="E232" s="219"/>
      <c r="F232" s="256"/>
      <c r="G232" s="220"/>
    </row>
    <row r="233" spans="1:7" x14ac:dyDescent="0.35">
      <c r="A233" s="217"/>
      <c r="B233" s="218"/>
      <c r="C233" s="218"/>
      <c r="D233" s="219"/>
      <c r="E233" s="219"/>
      <c r="F233" s="256"/>
      <c r="G233" s="220"/>
    </row>
    <row r="234" spans="1:7" x14ac:dyDescent="0.35">
      <c r="A234" s="217"/>
      <c r="B234" s="218"/>
      <c r="C234" s="218"/>
      <c r="D234" s="219"/>
      <c r="E234" s="219"/>
      <c r="F234" s="256"/>
      <c r="G234" s="220"/>
    </row>
    <row r="235" spans="1:7" x14ac:dyDescent="0.35">
      <c r="A235" s="217"/>
      <c r="B235" s="218"/>
      <c r="C235" s="218"/>
      <c r="D235" s="219"/>
      <c r="E235" s="219"/>
      <c r="F235" s="256"/>
      <c r="G235" s="220"/>
    </row>
    <row r="236" spans="1:7" x14ac:dyDescent="0.35">
      <c r="A236" s="217"/>
      <c r="B236" s="218"/>
      <c r="C236" s="218"/>
      <c r="D236" s="219"/>
      <c r="E236" s="219"/>
      <c r="F236" s="256"/>
      <c r="G236" s="220"/>
    </row>
    <row r="237" spans="1:7" x14ac:dyDescent="0.35">
      <c r="A237" s="217"/>
      <c r="B237" s="218"/>
      <c r="C237" s="218"/>
      <c r="D237" s="219"/>
      <c r="E237" s="219"/>
      <c r="F237" s="256"/>
      <c r="G237" s="220"/>
    </row>
    <row r="238" spans="1:7" x14ac:dyDescent="0.35">
      <c r="A238" s="217"/>
      <c r="B238" s="218"/>
      <c r="C238" s="218"/>
      <c r="D238" s="219"/>
      <c r="E238" s="219"/>
      <c r="F238" s="256"/>
      <c r="G238" s="220"/>
    </row>
    <row r="239" spans="1:7" x14ac:dyDescent="0.35">
      <c r="A239" s="217"/>
      <c r="B239" s="218"/>
      <c r="C239" s="218"/>
      <c r="D239" s="219"/>
      <c r="E239" s="219"/>
      <c r="F239" s="256"/>
      <c r="G239" s="220"/>
    </row>
    <row r="240" spans="1:7" x14ac:dyDescent="0.35">
      <c r="A240" s="217"/>
      <c r="B240" s="218"/>
      <c r="C240" s="218"/>
      <c r="D240" s="219"/>
      <c r="E240" s="219"/>
      <c r="F240" s="256"/>
      <c r="G240" s="220"/>
    </row>
    <row r="241" spans="1:7" x14ac:dyDescent="0.35">
      <c r="A241" s="217"/>
      <c r="B241" s="218"/>
      <c r="C241" s="218"/>
      <c r="D241" s="219"/>
      <c r="E241" s="219"/>
      <c r="F241" s="256"/>
      <c r="G241" s="220"/>
    </row>
    <row r="242" spans="1:7" x14ac:dyDescent="0.35">
      <c r="A242" s="217"/>
      <c r="B242" s="218"/>
      <c r="C242" s="218"/>
      <c r="D242" s="219"/>
      <c r="E242" s="219"/>
      <c r="F242" s="256"/>
      <c r="G242" s="220"/>
    </row>
    <row r="243" spans="1:7" x14ac:dyDescent="0.35">
      <c r="A243" s="217"/>
      <c r="B243" s="218"/>
      <c r="C243" s="218"/>
      <c r="D243" s="219"/>
      <c r="E243" s="219"/>
      <c r="F243" s="256"/>
      <c r="G243" s="220"/>
    </row>
    <row r="244" spans="1:7" x14ac:dyDescent="0.35">
      <c r="A244" s="217"/>
      <c r="B244" s="218"/>
      <c r="C244" s="218"/>
      <c r="D244" s="219"/>
      <c r="E244" s="219"/>
      <c r="F244" s="256"/>
      <c r="G244" s="220"/>
    </row>
    <row r="245" spans="1:7" x14ac:dyDescent="0.35">
      <c r="A245" s="217"/>
      <c r="B245" s="218"/>
      <c r="C245" s="218"/>
      <c r="D245" s="219"/>
      <c r="E245" s="219"/>
      <c r="F245" s="256"/>
      <c r="G245" s="220"/>
    </row>
    <row r="246" spans="1:7" x14ac:dyDescent="0.35">
      <c r="A246" s="217"/>
      <c r="B246" s="218"/>
      <c r="C246" s="218"/>
      <c r="D246" s="219"/>
      <c r="E246" s="219"/>
      <c r="F246" s="256"/>
      <c r="G246" s="220"/>
    </row>
    <row r="247" spans="1:7" x14ac:dyDescent="0.35">
      <c r="A247" s="217"/>
      <c r="B247" s="218"/>
      <c r="C247" s="218"/>
      <c r="D247" s="219"/>
      <c r="E247" s="219"/>
      <c r="F247" s="256"/>
      <c r="G247" s="220"/>
    </row>
    <row r="248" spans="1:7" x14ac:dyDescent="0.35">
      <c r="A248" s="217"/>
      <c r="B248" s="218"/>
      <c r="C248" s="218"/>
      <c r="D248" s="219"/>
      <c r="E248" s="219"/>
      <c r="F248" s="256"/>
      <c r="G248" s="220"/>
    </row>
    <row r="249" spans="1:7" x14ac:dyDescent="0.35">
      <c r="A249" s="217"/>
      <c r="B249" s="218"/>
      <c r="C249" s="218"/>
      <c r="D249" s="219"/>
      <c r="E249" s="219"/>
      <c r="F249" s="256"/>
      <c r="G249" s="220"/>
    </row>
    <row r="250" spans="1:7" x14ac:dyDescent="0.35">
      <c r="A250" s="217"/>
      <c r="B250" s="218"/>
      <c r="C250" s="218"/>
      <c r="D250" s="219"/>
      <c r="E250" s="219"/>
      <c r="F250" s="256"/>
      <c r="G250" s="220"/>
    </row>
    <row r="251" spans="1:7" x14ac:dyDescent="0.35">
      <c r="A251" s="217"/>
      <c r="B251" s="218"/>
      <c r="C251" s="218"/>
      <c r="D251" s="219"/>
      <c r="E251" s="219"/>
      <c r="F251" s="256"/>
      <c r="G251" s="220"/>
    </row>
    <row r="252" spans="1:7" x14ac:dyDescent="0.35">
      <c r="A252" s="217"/>
      <c r="B252" s="218"/>
      <c r="C252" s="218"/>
      <c r="D252" s="219"/>
      <c r="E252" s="219"/>
      <c r="F252" s="256"/>
      <c r="G252" s="220"/>
    </row>
    <row r="253" spans="1:7" x14ac:dyDescent="0.35">
      <c r="A253" s="217"/>
      <c r="B253" s="218"/>
      <c r="C253" s="218"/>
      <c r="D253" s="219"/>
      <c r="E253" s="219"/>
      <c r="F253" s="256"/>
      <c r="G253" s="220"/>
    </row>
    <row r="254" spans="1:7" x14ac:dyDescent="0.35">
      <c r="A254" s="217"/>
      <c r="B254" s="218"/>
      <c r="C254" s="218"/>
      <c r="D254" s="219"/>
      <c r="E254" s="219"/>
      <c r="F254" s="256"/>
      <c r="G254" s="220"/>
    </row>
    <row r="255" spans="1:7" x14ac:dyDescent="0.35">
      <c r="A255" s="217"/>
      <c r="B255" s="218"/>
      <c r="C255" s="218"/>
      <c r="D255" s="219"/>
      <c r="E255" s="219"/>
      <c r="F255" s="256"/>
      <c r="G255" s="220"/>
    </row>
    <row r="256" spans="1:7" x14ac:dyDescent="0.35">
      <c r="A256" s="217"/>
      <c r="B256" s="218"/>
      <c r="C256" s="218"/>
      <c r="D256" s="219"/>
      <c r="E256" s="219"/>
      <c r="F256" s="256"/>
      <c r="G256" s="220"/>
    </row>
    <row r="257" spans="1:7" x14ac:dyDescent="0.35">
      <c r="A257" s="217"/>
      <c r="B257" s="218"/>
      <c r="C257" s="218"/>
      <c r="D257" s="219"/>
      <c r="E257" s="219"/>
      <c r="F257" s="256"/>
      <c r="G257" s="220"/>
    </row>
    <row r="258" spans="1:7" x14ac:dyDescent="0.35">
      <c r="A258" s="217"/>
      <c r="B258" s="218"/>
      <c r="C258" s="218"/>
      <c r="D258" s="219"/>
      <c r="E258" s="219"/>
      <c r="F258" s="256"/>
      <c r="G258" s="220"/>
    </row>
    <row r="259" spans="1:7" x14ac:dyDescent="0.35">
      <c r="A259" s="217"/>
      <c r="B259" s="218"/>
      <c r="C259" s="218"/>
      <c r="D259" s="219"/>
      <c r="E259" s="219"/>
      <c r="F259" s="256"/>
      <c r="G259" s="220"/>
    </row>
    <row r="260" spans="1:7" x14ac:dyDescent="0.35">
      <c r="A260" s="217"/>
      <c r="B260" s="218"/>
      <c r="C260" s="218"/>
      <c r="D260" s="219"/>
      <c r="E260" s="219"/>
      <c r="F260" s="256"/>
      <c r="G260" s="220"/>
    </row>
    <row r="261" spans="1:7" x14ac:dyDescent="0.35">
      <c r="A261" s="217"/>
      <c r="B261" s="218"/>
      <c r="C261" s="218"/>
      <c r="D261" s="219"/>
      <c r="E261" s="219"/>
      <c r="F261" s="256"/>
      <c r="G261" s="220"/>
    </row>
    <row r="262" spans="1:7" x14ac:dyDescent="0.35">
      <c r="A262" s="217"/>
      <c r="B262" s="218"/>
      <c r="C262" s="218"/>
      <c r="D262" s="219"/>
      <c r="E262" s="219"/>
      <c r="F262" s="256"/>
      <c r="G262" s="220"/>
    </row>
    <row r="263" spans="1:7" x14ac:dyDescent="0.35">
      <c r="A263" s="217"/>
      <c r="B263" s="218"/>
      <c r="C263" s="218"/>
      <c r="D263" s="219"/>
      <c r="E263" s="219"/>
      <c r="F263" s="256"/>
      <c r="G263" s="220"/>
    </row>
    <row r="264" spans="1:7" x14ac:dyDescent="0.35">
      <c r="A264" s="217"/>
      <c r="B264" s="218"/>
      <c r="C264" s="218"/>
      <c r="D264" s="219"/>
      <c r="E264" s="219"/>
      <c r="F264" s="256"/>
      <c r="G264" s="220"/>
    </row>
    <row r="265" spans="1:7" x14ac:dyDescent="0.35">
      <c r="A265" s="217"/>
      <c r="B265" s="218"/>
      <c r="C265" s="218"/>
      <c r="D265" s="219"/>
      <c r="E265" s="219"/>
      <c r="F265" s="256"/>
      <c r="G265" s="220"/>
    </row>
    <row r="266" spans="1:7" x14ac:dyDescent="0.35">
      <c r="A266" s="217"/>
      <c r="B266" s="218"/>
      <c r="C266" s="218"/>
      <c r="D266" s="219"/>
      <c r="E266" s="219"/>
      <c r="F266" s="256"/>
      <c r="G266" s="220"/>
    </row>
    <row r="267" spans="1:7" x14ac:dyDescent="0.35">
      <c r="A267" s="217"/>
      <c r="B267" s="218"/>
      <c r="C267" s="218"/>
      <c r="D267" s="219"/>
      <c r="E267" s="219"/>
      <c r="F267" s="256"/>
      <c r="G267" s="220"/>
    </row>
    <row r="268" spans="1:7" x14ac:dyDescent="0.35">
      <c r="A268" s="217"/>
      <c r="B268" s="218"/>
      <c r="C268" s="218"/>
      <c r="D268" s="219"/>
      <c r="E268" s="219"/>
      <c r="F268" s="256"/>
      <c r="G268" s="220"/>
    </row>
    <row r="269" spans="1:7" x14ac:dyDescent="0.35">
      <c r="A269" s="217"/>
      <c r="B269" s="218"/>
      <c r="C269" s="218"/>
      <c r="D269" s="219"/>
      <c r="E269" s="219"/>
      <c r="F269" s="256"/>
      <c r="G269" s="220"/>
    </row>
    <row r="270" spans="1:7" x14ac:dyDescent="0.35">
      <c r="A270" s="217"/>
      <c r="B270" s="218"/>
      <c r="C270" s="218"/>
      <c r="D270" s="219"/>
      <c r="E270" s="219"/>
      <c r="F270" s="256"/>
      <c r="G270" s="220"/>
    </row>
    <row r="271" spans="1:7" x14ac:dyDescent="0.35">
      <c r="A271" s="217"/>
      <c r="B271" s="218"/>
      <c r="C271" s="218"/>
      <c r="D271" s="219"/>
      <c r="E271" s="219"/>
      <c r="F271" s="256"/>
      <c r="G271" s="220"/>
    </row>
    <row r="272" spans="1:7" x14ac:dyDescent="0.35">
      <c r="A272" s="217"/>
      <c r="B272" s="218"/>
      <c r="C272" s="218"/>
      <c r="D272" s="219"/>
      <c r="E272" s="219"/>
      <c r="F272" s="256"/>
      <c r="G272" s="220"/>
    </row>
    <row r="273" spans="1:7" x14ac:dyDescent="0.35">
      <c r="A273" s="217"/>
      <c r="B273" s="218"/>
      <c r="C273" s="218"/>
      <c r="D273" s="219"/>
      <c r="E273" s="219"/>
      <c r="F273" s="256"/>
      <c r="G273" s="220"/>
    </row>
    <row r="274" spans="1:7" x14ac:dyDescent="0.35">
      <c r="A274" s="217"/>
      <c r="B274" s="218"/>
      <c r="C274" s="218"/>
      <c r="D274" s="219"/>
      <c r="E274" s="219"/>
      <c r="F274" s="256"/>
      <c r="G274" s="220"/>
    </row>
    <row r="275" spans="1:7" x14ac:dyDescent="0.35">
      <c r="A275" s="217"/>
      <c r="B275" s="218"/>
      <c r="C275" s="218"/>
      <c r="D275" s="219"/>
      <c r="E275" s="219"/>
      <c r="F275" s="256"/>
      <c r="G275" s="220"/>
    </row>
    <row r="276" spans="1:7" x14ac:dyDescent="0.35">
      <c r="A276" s="217"/>
      <c r="B276" s="218"/>
      <c r="C276" s="218"/>
      <c r="D276" s="219"/>
      <c r="E276" s="219"/>
      <c r="F276" s="256"/>
      <c r="G276" s="220"/>
    </row>
    <row r="277" spans="1:7" x14ac:dyDescent="0.35">
      <c r="A277" s="217"/>
      <c r="B277" s="218"/>
      <c r="C277" s="218"/>
      <c r="D277" s="219"/>
      <c r="E277" s="219"/>
      <c r="F277" s="256"/>
      <c r="G277" s="220"/>
    </row>
    <row r="278" spans="1:7" x14ac:dyDescent="0.35">
      <c r="A278" s="217"/>
      <c r="B278" s="218"/>
      <c r="C278" s="218"/>
      <c r="D278" s="219"/>
      <c r="E278" s="219"/>
      <c r="F278" s="256"/>
      <c r="G278" s="220"/>
    </row>
    <row r="279" spans="1:7" x14ac:dyDescent="0.35">
      <c r="A279" s="217"/>
      <c r="B279" s="218"/>
      <c r="C279" s="218"/>
      <c r="D279" s="219"/>
      <c r="E279" s="219"/>
      <c r="F279" s="256"/>
      <c r="G279" s="220"/>
    </row>
    <row r="280" spans="1:7" x14ac:dyDescent="0.35">
      <c r="A280" s="217"/>
      <c r="B280" s="218"/>
      <c r="C280" s="218"/>
      <c r="D280" s="219"/>
      <c r="E280" s="219"/>
      <c r="F280" s="256"/>
      <c r="G280" s="220"/>
    </row>
    <row r="281" spans="1:7" x14ac:dyDescent="0.35">
      <c r="A281" s="217"/>
      <c r="B281" s="218"/>
      <c r="C281" s="218"/>
      <c r="D281" s="219"/>
      <c r="E281" s="219"/>
      <c r="F281" s="256"/>
      <c r="G281" s="220"/>
    </row>
    <row r="282" spans="1:7" x14ac:dyDescent="0.35">
      <c r="A282" s="217"/>
      <c r="B282" s="218"/>
      <c r="C282" s="218"/>
      <c r="D282" s="219"/>
      <c r="E282" s="219"/>
      <c r="F282" s="256"/>
      <c r="G282" s="220"/>
    </row>
    <row r="283" spans="1:7" x14ac:dyDescent="0.35">
      <c r="A283" s="217"/>
      <c r="B283" s="218"/>
      <c r="C283" s="218"/>
      <c r="D283" s="219"/>
      <c r="E283" s="219"/>
      <c r="F283" s="256"/>
      <c r="G283" s="220"/>
    </row>
    <row r="284" spans="1:7" x14ac:dyDescent="0.35">
      <c r="A284" s="217"/>
      <c r="B284" s="218"/>
      <c r="C284" s="218"/>
      <c r="D284" s="219"/>
      <c r="E284" s="219"/>
      <c r="F284" s="256"/>
      <c r="G284" s="220"/>
    </row>
    <row r="285" spans="1:7" x14ac:dyDescent="0.35">
      <c r="A285" s="217"/>
      <c r="B285" s="218"/>
      <c r="C285" s="218"/>
      <c r="D285" s="219"/>
      <c r="E285" s="219"/>
      <c r="F285" s="256"/>
      <c r="G285" s="220"/>
    </row>
    <row r="286" spans="1:7" x14ac:dyDescent="0.35">
      <c r="A286" s="217"/>
      <c r="B286" s="218"/>
      <c r="C286" s="218"/>
      <c r="D286" s="219"/>
      <c r="E286" s="219"/>
      <c r="F286" s="256"/>
      <c r="G286" s="220"/>
    </row>
    <row r="287" spans="1:7" x14ac:dyDescent="0.35">
      <c r="A287" s="217"/>
      <c r="B287" s="218"/>
      <c r="C287" s="218"/>
      <c r="D287" s="219"/>
      <c r="E287" s="219"/>
      <c r="F287" s="256"/>
      <c r="G287" s="220"/>
    </row>
    <row r="288" spans="1:7" x14ac:dyDescent="0.35">
      <c r="A288" s="217"/>
      <c r="B288" s="218"/>
      <c r="C288" s="218"/>
      <c r="D288" s="219"/>
      <c r="E288" s="219"/>
      <c r="F288" s="256"/>
      <c r="G288" s="220"/>
    </row>
    <row r="289" spans="1:7" x14ac:dyDescent="0.35">
      <c r="A289" s="217"/>
      <c r="B289" s="218"/>
      <c r="C289" s="218"/>
      <c r="D289" s="219"/>
      <c r="E289" s="219"/>
      <c r="F289" s="256"/>
      <c r="G289" s="220"/>
    </row>
    <row r="290" spans="1:7" x14ac:dyDescent="0.35">
      <c r="A290" s="217"/>
      <c r="B290" s="218"/>
      <c r="C290" s="218"/>
      <c r="D290" s="219"/>
      <c r="E290" s="219"/>
      <c r="F290" s="256"/>
      <c r="G290" s="220"/>
    </row>
    <row r="291" spans="1:7" x14ac:dyDescent="0.35">
      <c r="A291" s="217"/>
      <c r="B291" s="218"/>
      <c r="C291" s="218"/>
      <c r="D291" s="219"/>
      <c r="E291" s="219"/>
      <c r="F291" s="256"/>
      <c r="G291" s="220"/>
    </row>
    <row r="292" spans="1:7" x14ac:dyDescent="0.35">
      <c r="A292" s="217"/>
      <c r="B292" s="218"/>
      <c r="C292" s="218"/>
      <c r="D292" s="219"/>
      <c r="E292" s="219"/>
      <c r="F292" s="256"/>
      <c r="G292" s="220"/>
    </row>
    <row r="293" spans="1:7" x14ac:dyDescent="0.35">
      <c r="A293" s="217"/>
      <c r="B293" s="218"/>
      <c r="C293" s="218"/>
      <c r="D293" s="219"/>
      <c r="E293" s="219"/>
      <c r="F293" s="256"/>
      <c r="G293" s="220"/>
    </row>
    <row r="294" spans="1:7" x14ac:dyDescent="0.35">
      <c r="A294" s="217"/>
      <c r="B294" s="218"/>
      <c r="C294" s="218"/>
      <c r="D294" s="219"/>
      <c r="E294" s="219"/>
      <c r="F294" s="256"/>
      <c r="G294" s="220"/>
    </row>
    <row r="295" spans="1:7" x14ac:dyDescent="0.35">
      <c r="A295" s="217"/>
      <c r="B295" s="218"/>
      <c r="C295" s="218"/>
      <c r="D295" s="219"/>
      <c r="E295" s="219"/>
      <c r="F295" s="256"/>
      <c r="G295" s="220"/>
    </row>
    <row r="296" spans="1:7" x14ac:dyDescent="0.35">
      <c r="A296" s="217"/>
      <c r="B296" s="218"/>
      <c r="C296" s="218"/>
      <c r="D296" s="219"/>
      <c r="E296" s="219"/>
      <c r="F296" s="256"/>
      <c r="G296" s="220"/>
    </row>
    <row r="297" spans="1:7" x14ac:dyDescent="0.35">
      <c r="A297" s="217"/>
      <c r="B297" s="218"/>
      <c r="C297" s="218"/>
      <c r="D297" s="219"/>
      <c r="E297" s="219"/>
      <c r="F297" s="256"/>
      <c r="G297" s="220"/>
    </row>
    <row r="298" spans="1:7" x14ac:dyDescent="0.35">
      <c r="A298" s="217"/>
      <c r="B298" s="218"/>
      <c r="C298" s="218"/>
      <c r="D298" s="219"/>
      <c r="E298" s="219"/>
      <c r="F298" s="256"/>
      <c r="G298" s="220"/>
    </row>
    <row r="299" spans="1:7" x14ac:dyDescent="0.35">
      <c r="A299" s="217"/>
      <c r="B299" s="218"/>
      <c r="C299" s="218"/>
      <c r="D299" s="219"/>
      <c r="E299" s="219"/>
      <c r="F299" s="256"/>
      <c r="G299" s="220"/>
    </row>
    <row r="300" spans="1:7" x14ac:dyDescent="0.35">
      <c r="A300" s="217"/>
      <c r="B300" s="218"/>
      <c r="C300" s="218"/>
      <c r="D300" s="219"/>
      <c r="E300" s="219"/>
      <c r="F300" s="256"/>
      <c r="G300" s="220"/>
    </row>
    <row r="301" spans="1:7" x14ac:dyDescent="0.35">
      <c r="A301" s="217"/>
      <c r="B301" s="218"/>
      <c r="C301" s="218"/>
      <c r="D301" s="219"/>
      <c r="E301" s="219"/>
      <c r="F301" s="256"/>
      <c r="G301" s="220"/>
    </row>
    <row r="302" spans="1:7" x14ac:dyDescent="0.35">
      <c r="A302" s="217"/>
      <c r="B302" s="218"/>
      <c r="C302" s="218"/>
      <c r="D302" s="219"/>
      <c r="E302" s="219"/>
      <c r="F302" s="256"/>
      <c r="G302" s="220"/>
    </row>
    <row r="303" spans="1:7" x14ac:dyDescent="0.35">
      <c r="A303" s="217"/>
      <c r="B303" s="218"/>
      <c r="C303" s="218"/>
      <c r="D303" s="219"/>
      <c r="E303" s="219"/>
      <c r="F303" s="256"/>
      <c r="G303" s="220"/>
    </row>
    <row r="304" spans="1:7" x14ac:dyDescent="0.35">
      <c r="A304" s="217"/>
      <c r="B304" s="218"/>
      <c r="C304" s="218"/>
      <c r="D304" s="219"/>
      <c r="E304" s="219"/>
      <c r="F304" s="256"/>
      <c r="G304" s="220"/>
    </row>
    <row r="305" spans="1:7" x14ac:dyDescent="0.35">
      <c r="A305" s="217"/>
      <c r="B305" s="218"/>
      <c r="C305" s="218"/>
      <c r="D305" s="219"/>
      <c r="E305" s="219"/>
      <c r="F305" s="256"/>
      <c r="G305" s="220"/>
    </row>
    <row r="306" spans="1:7" x14ac:dyDescent="0.35">
      <c r="A306" s="217"/>
      <c r="B306" s="218"/>
      <c r="C306" s="218"/>
      <c r="D306" s="219"/>
      <c r="E306" s="219"/>
      <c r="F306" s="256"/>
      <c r="G306" s="220"/>
    </row>
    <row r="307" spans="1:7" x14ac:dyDescent="0.35">
      <c r="A307" s="217"/>
      <c r="B307" s="218"/>
      <c r="C307" s="218"/>
      <c r="D307" s="219"/>
      <c r="E307" s="219"/>
      <c r="F307" s="256"/>
      <c r="G307" s="220"/>
    </row>
    <row r="308" spans="1:7" x14ac:dyDescent="0.35">
      <c r="A308" s="217"/>
      <c r="B308" s="218"/>
      <c r="C308" s="218"/>
      <c r="D308" s="219"/>
      <c r="E308" s="219"/>
      <c r="F308" s="256"/>
      <c r="G308" s="220"/>
    </row>
    <row r="309" spans="1:7" x14ac:dyDescent="0.35">
      <c r="A309" s="217"/>
      <c r="B309" s="218"/>
      <c r="C309" s="218"/>
      <c r="D309" s="219"/>
      <c r="E309" s="219"/>
      <c r="F309" s="256"/>
      <c r="G309" s="220"/>
    </row>
    <row r="310" spans="1:7" x14ac:dyDescent="0.35">
      <c r="A310" s="217"/>
      <c r="B310" s="218"/>
      <c r="C310" s="218"/>
      <c r="D310" s="219"/>
      <c r="E310" s="219"/>
      <c r="F310" s="256"/>
      <c r="G310" s="220"/>
    </row>
    <row r="311" spans="1:7" x14ac:dyDescent="0.35">
      <c r="A311" s="217"/>
      <c r="B311" s="218"/>
      <c r="C311" s="218"/>
      <c r="D311" s="219"/>
      <c r="E311" s="219"/>
      <c r="F311" s="256"/>
      <c r="G311" s="220"/>
    </row>
    <row r="312" spans="1:7" x14ac:dyDescent="0.35">
      <c r="A312" s="217"/>
      <c r="B312" s="218"/>
      <c r="C312" s="218"/>
      <c r="D312" s="219"/>
      <c r="E312" s="219"/>
      <c r="F312" s="256"/>
      <c r="G312" s="220"/>
    </row>
    <row r="313" spans="1:7" x14ac:dyDescent="0.35">
      <c r="A313" s="217"/>
      <c r="B313" s="218"/>
      <c r="C313" s="218"/>
      <c r="D313" s="219"/>
      <c r="E313" s="219"/>
      <c r="F313" s="256"/>
      <c r="G313" s="220"/>
    </row>
    <row r="314" spans="1:7" x14ac:dyDescent="0.35">
      <c r="A314" s="217"/>
      <c r="B314" s="218"/>
      <c r="C314" s="218"/>
      <c r="D314" s="219"/>
      <c r="E314" s="219"/>
      <c r="F314" s="256"/>
      <c r="G314" s="220"/>
    </row>
    <row r="315" spans="1:7" x14ac:dyDescent="0.35">
      <c r="A315" s="217"/>
      <c r="B315" s="218"/>
      <c r="C315" s="218"/>
      <c r="D315" s="219"/>
      <c r="E315" s="219"/>
      <c r="F315" s="256"/>
      <c r="G315" s="220"/>
    </row>
    <row r="316" spans="1:7" x14ac:dyDescent="0.35">
      <c r="A316" s="217"/>
      <c r="B316" s="218"/>
      <c r="C316" s="218"/>
      <c r="D316" s="219"/>
      <c r="E316" s="219"/>
      <c r="F316" s="256"/>
      <c r="G316" s="220"/>
    </row>
    <row r="317" spans="1:7" x14ac:dyDescent="0.35">
      <c r="A317" s="217"/>
      <c r="B317" s="218"/>
      <c r="C317" s="218"/>
      <c r="D317" s="219"/>
      <c r="E317" s="219"/>
      <c r="F317" s="256"/>
      <c r="G317" s="220"/>
    </row>
    <row r="318" spans="1:7" x14ac:dyDescent="0.35">
      <c r="A318" s="217"/>
      <c r="B318" s="218"/>
      <c r="C318" s="218"/>
      <c r="D318" s="219"/>
      <c r="E318" s="219"/>
      <c r="F318" s="256"/>
      <c r="G318" s="220"/>
    </row>
    <row r="319" spans="1:7" x14ac:dyDescent="0.35">
      <c r="A319" s="217"/>
      <c r="B319" s="218"/>
      <c r="C319" s="218"/>
      <c r="D319" s="219"/>
      <c r="E319" s="219"/>
      <c r="F319" s="256"/>
      <c r="G319" s="220"/>
    </row>
    <row r="320" spans="1:7" x14ac:dyDescent="0.35">
      <c r="A320" s="217"/>
      <c r="B320" s="218"/>
      <c r="C320" s="218"/>
      <c r="D320" s="219"/>
      <c r="E320" s="219"/>
      <c r="F320" s="256"/>
      <c r="G320" s="220"/>
    </row>
    <row r="321" spans="1:7" x14ac:dyDescent="0.35">
      <c r="A321" s="217"/>
      <c r="B321" s="218"/>
      <c r="C321" s="218"/>
      <c r="D321" s="219"/>
      <c r="E321" s="219"/>
      <c r="F321" s="256"/>
      <c r="G321" s="220"/>
    </row>
    <row r="322" spans="1:7" x14ac:dyDescent="0.35">
      <c r="A322" s="217"/>
      <c r="B322" s="218"/>
      <c r="C322" s="218"/>
      <c r="D322" s="219"/>
      <c r="E322" s="219"/>
      <c r="F322" s="256"/>
      <c r="G322" s="220"/>
    </row>
    <row r="323" spans="1:7" x14ac:dyDescent="0.35">
      <c r="A323" s="217"/>
      <c r="B323" s="218"/>
      <c r="C323" s="218"/>
      <c r="D323" s="219"/>
      <c r="E323" s="219"/>
      <c r="F323" s="256"/>
      <c r="G323" s="220"/>
    </row>
    <row r="324" spans="1:7" x14ac:dyDescent="0.35">
      <c r="A324" s="217"/>
      <c r="B324" s="218"/>
      <c r="C324" s="218"/>
      <c r="D324" s="219"/>
      <c r="E324" s="219"/>
      <c r="F324" s="256"/>
      <c r="G324" s="220"/>
    </row>
    <row r="325" spans="1:7" x14ac:dyDescent="0.35">
      <c r="A325" s="217"/>
      <c r="B325" s="218"/>
      <c r="C325" s="218"/>
      <c r="D325" s="219"/>
      <c r="E325" s="219"/>
      <c r="F325" s="256"/>
      <c r="G325" s="220"/>
    </row>
    <row r="326" spans="1:7" x14ac:dyDescent="0.35">
      <c r="A326" s="217"/>
      <c r="B326" s="218"/>
      <c r="C326" s="218"/>
      <c r="D326" s="219"/>
      <c r="E326" s="219"/>
      <c r="F326" s="256"/>
      <c r="G326" s="220"/>
    </row>
    <row r="327" spans="1:7" x14ac:dyDescent="0.35">
      <c r="A327" s="217"/>
      <c r="B327" s="218"/>
      <c r="C327" s="218"/>
      <c r="D327" s="219"/>
      <c r="E327" s="219"/>
      <c r="F327" s="256"/>
      <c r="G327" s="220"/>
    </row>
    <row r="328" spans="1:7" x14ac:dyDescent="0.35">
      <c r="A328" s="217"/>
      <c r="B328" s="218"/>
      <c r="C328" s="218"/>
      <c r="D328" s="219"/>
      <c r="E328" s="219"/>
      <c r="F328" s="256"/>
      <c r="G328" s="220"/>
    </row>
    <row r="329" spans="1:7" x14ac:dyDescent="0.35">
      <c r="A329" s="217"/>
      <c r="B329" s="218"/>
      <c r="C329" s="218"/>
      <c r="D329" s="219"/>
      <c r="E329" s="219"/>
      <c r="F329" s="256"/>
      <c r="G329" s="220"/>
    </row>
    <row r="330" spans="1:7" x14ac:dyDescent="0.35">
      <c r="A330" s="217"/>
      <c r="B330" s="218"/>
      <c r="C330" s="218"/>
      <c r="D330" s="219"/>
      <c r="E330" s="219"/>
      <c r="F330" s="256"/>
      <c r="G330" s="220"/>
    </row>
    <row r="331" spans="1:7" x14ac:dyDescent="0.35">
      <c r="A331" s="217"/>
      <c r="B331" s="218"/>
      <c r="C331" s="218"/>
      <c r="D331" s="219"/>
      <c r="E331" s="219"/>
      <c r="F331" s="256"/>
      <c r="G331" s="220"/>
    </row>
    <row r="332" spans="1:7" x14ac:dyDescent="0.35">
      <c r="A332" s="217"/>
      <c r="B332" s="218"/>
      <c r="C332" s="218"/>
      <c r="D332" s="219"/>
      <c r="E332" s="219"/>
      <c r="F332" s="256"/>
      <c r="G332" s="220"/>
    </row>
    <row r="333" spans="1:7" x14ac:dyDescent="0.35">
      <c r="A333" s="217"/>
      <c r="B333" s="218"/>
      <c r="C333" s="218"/>
      <c r="D333" s="219"/>
      <c r="E333" s="219"/>
      <c r="F333" s="256"/>
      <c r="G333" s="220"/>
    </row>
    <row r="334" spans="1:7" x14ac:dyDescent="0.35">
      <c r="A334" s="217"/>
      <c r="B334" s="218"/>
      <c r="C334" s="218"/>
      <c r="D334" s="219"/>
      <c r="E334" s="219"/>
      <c r="F334" s="256"/>
      <c r="G334" s="220"/>
    </row>
    <row r="335" spans="1:7" x14ac:dyDescent="0.35">
      <c r="A335" s="217"/>
      <c r="B335" s="218"/>
      <c r="C335" s="218"/>
      <c r="D335" s="219"/>
      <c r="E335" s="219"/>
      <c r="F335" s="256"/>
      <c r="G335" s="220"/>
    </row>
    <row r="336" spans="1:7" x14ac:dyDescent="0.35">
      <c r="A336" s="217"/>
      <c r="B336" s="218"/>
      <c r="C336" s="218"/>
      <c r="D336" s="219"/>
      <c r="E336" s="219"/>
      <c r="F336" s="256"/>
      <c r="G336" s="220"/>
    </row>
    <row r="337" spans="1:7" x14ac:dyDescent="0.35">
      <c r="A337" s="217"/>
      <c r="B337" s="218"/>
      <c r="C337" s="218"/>
      <c r="D337" s="219"/>
      <c r="E337" s="219"/>
      <c r="F337" s="256"/>
      <c r="G337" s="220"/>
    </row>
    <row r="338" spans="1:7" x14ac:dyDescent="0.35">
      <c r="A338" s="217"/>
      <c r="B338" s="218"/>
      <c r="C338" s="218"/>
      <c r="D338" s="219"/>
      <c r="E338" s="219"/>
      <c r="F338" s="256"/>
      <c r="G338" s="220"/>
    </row>
    <row r="339" spans="1:7" x14ac:dyDescent="0.35">
      <c r="A339" s="217"/>
      <c r="B339" s="218"/>
      <c r="C339" s="218"/>
      <c r="D339" s="219"/>
      <c r="E339" s="219"/>
      <c r="F339" s="256"/>
      <c r="G339" s="220"/>
    </row>
    <row r="340" spans="1:7" x14ac:dyDescent="0.35">
      <c r="A340" s="217"/>
      <c r="B340" s="218"/>
      <c r="C340" s="218"/>
      <c r="D340" s="219"/>
      <c r="E340" s="219"/>
      <c r="F340" s="256"/>
      <c r="G340" s="220"/>
    </row>
    <row r="341" spans="1:7" x14ac:dyDescent="0.35">
      <c r="A341" s="217"/>
      <c r="B341" s="218"/>
      <c r="C341" s="218"/>
      <c r="D341" s="219"/>
      <c r="E341" s="219"/>
      <c r="F341" s="256"/>
      <c r="G341" s="220"/>
    </row>
    <row r="342" spans="1:7" x14ac:dyDescent="0.35">
      <c r="A342" s="217"/>
      <c r="B342" s="218"/>
      <c r="C342" s="218"/>
      <c r="D342" s="219"/>
      <c r="E342" s="219"/>
      <c r="F342" s="256"/>
      <c r="G342" s="220"/>
    </row>
    <row r="343" spans="1:7" x14ac:dyDescent="0.35">
      <c r="A343" s="217"/>
      <c r="B343" s="218"/>
      <c r="C343" s="218"/>
      <c r="D343" s="219"/>
      <c r="E343" s="219"/>
      <c r="F343" s="256"/>
      <c r="G343" s="220"/>
    </row>
    <row r="344" spans="1:7" x14ac:dyDescent="0.35">
      <c r="A344" s="217"/>
      <c r="B344" s="218"/>
      <c r="C344" s="218"/>
      <c r="D344" s="219"/>
      <c r="E344" s="219"/>
      <c r="F344" s="256"/>
      <c r="G344" s="220"/>
    </row>
    <row r="345" spans="1:7" x14ac:dyDescent="0.35">
      <c r="A345" s="217"/>
      <c r="B345" s="218"/>
      <c r="C345" s="218"/>
      <c r="D345" s="219"/>
      <c r="E345" s="219"/>
      <c r="F345" s="256"/>
      <c r="G345" s="220"/>
    </row>
    <row r="346" spans="1:7" x14ac:dyDescent="0.35">
      <c r="A346" s="217"/>
      <c r="B346" s="218"/>
      <c r="C346" s="218"/>
      <c r="D346" s="219"/>
      <c r="E346" s="219"/>
      <c r="F346" s="256"/>
      <c r="G346" s="220"/>
    </row>
    <row r="347" spans="1:7" x14ac:dyDescent="0.35">
      <c r="A347" s="217"/>
      <c r="B347" s="218"/>
      <c r="C347" s="218"/>
      <c r="D347" s="219"/>
      <c r="E347" s="219"/>
      <c r="F347" s="256"/>
      <c r="G347" s="220"/>
    </row>
    <row r="348" spans="1:7" x14ac:dyDescent="0.35">
      <c r="A348" s="217"/>
      <c r="B348" s="218"/>
      <c r="C348" s="218"/>
      <c r="D348" s="219"/>
      <c r="E348" s="219"/>
      <c r="F348" s="256"/>
      <c r="G348" s="220"/>
    </row>
    <row r="349" spans="1:7" x14ac:dyDescent="0.35">
      <c r="A349" s="217"/>
      <c r="B349" s="218"/>
      <c r="C349" s="218"/>
      <c r="D349" s="219"/>
      <c r="E349" s="219"/>
      <c r="F349" s="256"/>
      <c r="G349" s="220"/>
    </row>
    <row r="350" spans="1:7" x14ac:dyDescent="0.35">
      <c r="A350" s="217"/>
      <c r="B350" s="218"/>
      <c r="C350" s="218"/>
      <c r="D350" s="219"/>
      <c r="E350" s="219"/>
      <c r="F350" s="256"/>
      <c r="G350" s="220"/>
    </row>
    <row r="351" spans="1:7" x14ac:dyDescent="0.35">
      <c r="A351" s="217"/>
      <c r="B351" s="218"/>
      <c r="C351" s="218"/>
      <c r="D351" s="219"/>
      <c r="E351" s="219"/>
      <c r="F351" s="256"/>
      <c r="G351" s="220"/>
    </row>
    <row r="352" spans="1:7" x14ac:dyDescent="0.35">
      <c r="A352" s="217"/>
      <c r="B352" s="218"/>
      <c r="C352" s="218"/>
      <c r="D352" s="219"/>
      <c r="E352" s="219"/>
      <c r="F352" s="256"/>
      <c r="G352" s="220"/>
    </row>
    <row r="353" spans="1:7" x14ac:dyDescent="0.35">
      <c r="A353" s="217"/>
      <c r="B353" s="218"/>
      <c r="C353" s="218"/>
      <c r="D353" s="219"/>
      <c r="E353" s="219"/>
      <c r="F353" s="256"/>
      <c r="G353" s="220"/>
    </row>
    <row r="354" spans="1:7" x14ac:dyDescent="0.35">
      <c r="A354" s="217"/>
      <c r="B354" s="218"/>
      <c r="C354" s="218"/>
      <c r="D354" s="219"/>
      <c r="E354" s="219"/>
      <c r="F354" s="256"/>
      <c r="G354" s="220"/>
    </row>
    <row r="355" spans="1:7" x14ac:dyDescent="0.35">
      <c r="A355" s="217"/>
      <c r="B355" s="218"/>
      <c r="C355" s="218"/>
      <c r="D355" s="219"/>
      <c r="E355" s="219"/>
      <c r="F355" s="256"/>
      <c r="G355" s="220"/>
    </row>
    <row r="356" spans="1:7" x14ac:dyDescent="0.35">
      <c r="A356" s="217"/>
      <c r="B356" s="218"/>
      <c r="C356" s="218"/>
      <c r="D356" s="219"/>
      <c r="E356" s="219"/>
      <c r="F356" s="256"/>
      <c r="G356" s="220"/>
    </row>
    <row r="357" spans="1:7" x14ac:dyDescent="0.35">
      <c r="A357" s="217"/>
      <c r="B357" s="218"/>
      <c r="C357" s="218"/>
      <c r="D357" s="219"/>
      <c r="E357" s="219"/>
      <c r="F357" s="256"/>
      <c r="G357" s="220"/>
    </row>
    <row r="358" spans="1:7" x14ac:dyDescent="0.35">
      <c r="A358" s="217"/>
      <c r="B358" s="218"/>
      <c r="C358" s="218"/>
      <c r="D358" s="219"/>
      <c r="E358" s="219"/>
      <c r="F358" s="256"/>
      <c r="G358" s="220"/>
    </row>
    <row r="359" spans="1:7" x14ac:dyDescent="0.35">
      <c r="A359" s="217"/>
      <c r="B359" s="218"/>
      <c r="C359" s="218"/>
      <c r="D359" s="219"/>
      <c r="E359" s="219"/>
      <c r="F359" s="256"/>
      <c r="G359" s="220"/>
    </row>
    <row r="360" spans="1:7" x14ac:dyDescent="0.35">
      <c r="A360" s="217"/>
      <c r="B360" s="218"/>
      <c r="C360" s="218"/>
      <c r="D360" s="219"/>
      <c r="E360" s="219"/>
      <c r="F360" s="256"/>
      <c r="G360" s="220"/>
    </row>
    <row r="361" spans="1:7" x14ac:dyDescent="0.35">
      <c r="A361" s="217"/>
      <c r="B361" s="218"/>
      <c r="C361" s="218"/>
      <c r="D361" s="219"/>
      <c r="E361" s="219"/>
      <c r="F361" s="256"/>
      <c r="G361" s="220"/>
    </row>
    <row r="362" spans="1:7" x14ac:dyDescent="0.35">
      <c r="A362" s="217"/>
      <c r="B362" s="218"/>
      <c r="C362" s="218"/>
      <c r="D362" s="219"/>
      <c r="E362" s="219"/>
      <c r="F362" s="256"/>
      <c r="G362" s="220"/>
    </row>
    <row r="363" spans="1:7" x14ac:dyDescent="0.35">
      <c r="A363" s="217"/>
      <c r="B363" s="218"/>
      <c r="C363" s="218"/>
      <c r="D363" s="219"/>
      <c r="E363" s="219"/>
      <c r="F363" s="256"/>
      <c r="G363" s="220"/>
    </row>
    <row r="364" spans="1:7" x14ac:dyDescent="0.35">
      <c r="A364" s="217"/>
      <c r="B364" s="218"/>
      <c r="C364" s="218"/>
      <c r="D364" s="219"/>
      <c r="E364" s="219"/>
      <c r="F364" s="256"/>
      <c r="G364" s="220"/>
    </row>
    <row r="365" spans="1:7" x14ac:dyDescent="0.35">
      <c r="A365" s="217"/>
      <c r="B365" s="218"/>
      <c r="C365" s="218"/>
      <c r="D365" s="219"/>
      <c r="E365" s="219"/>
      <c r="F365" s="256"/>
      <c r="G365" s="220"/>
    </row>
    <row r="366" spans="1:7" x14ac:dyDescent="0.35">
      <c r="A366" s="217"/>
      <c r="B366" s="218"/>
      <c r="C366" s="218"/>
      <c r="D366" s="219"/>
      <c r="E366" s="219"/>
      <c r="F366" s="256"/>
      <c r="G366" s="220"/>
    </row>
    <row r="367" spans="1:7" x14ac:dyDescent="0.35">
      <c r="A367" s="217"/>
      <c r="B367" s="218"/>
      <c r="C367" s="218"/>
      <c r="D367" s="219"/>
      <c r="E367" s="219"/>
      <c r="F367" s="256"/>
      <c r="G367" s="220"/>
    </row>
    <row r="368" spans="1:7" x14ac:dyDescent="0.35">
      <c r="A368" s="217"/>
      <c r="B368" s="218"/>
      <c r="C368" s="218"/>
      <c r="D368" s="219"/>
      <c r="E368" s="219"/>
      <c r="F368" s="256"/>
      <c r="G368" s="220"/>
    </row>
    <row r="369" spans="1:7" x14ac:dyDescent="0.35">
      <c r="A369" s="217"/>
      <c r="B369" s="218"/>
      <c r="C369" s="218"/>
      <c r="D369" s="219"/>
      <c r="E369" s="219"/>
      <c r="F369" s="256"/>
      <c r="G369" s="220"/>
    </row>
    <row r="370" spans="1:7" x14ac:dyDescent="0.35">
      <c r="A370" s="217"/>
      <c r="B370" s="218"/>
      <c r="C370" s="218"/>
      <c r="D370" s="219"/>
      <c r="E370" s="219"/>
      <c r="F370" s="256"/>
      <c r="G370" s="220"/>
    </row>
    <row r="371" spans="1:7" x14ac:dyDescent="0.35">
      <c r="A371" s="217"/>
      <c r="B371" s="218"/>
      <c r="C371" s="218"/>
      <c r="D371" s="219"/>
      <c r="E371" s="219"/>
      <c r="F371" s="256"/>
      <c r="G371" s="220"/>
    </row>
    <row r="372" spans="1:7" x14ac:dyDescent="0.35">
      <c r="A372" s="217"/>
      <c r="B372" s="218"/>
      <c r="C372" s="218"/>
      <c r="D372" s="219"/>
      <c r="E372" s="219"/>
      <c r="F372" s="256"/>
      <c r="G372" s="220"/>
    </row>
    <row r="373" spans="1:7" x14ac:dyDescent="0.35">
      <c r="A373" s="217"/>
      <c r="B373" s="218"/>
      <c r="C373" s="218"/>
      <c r="D373" s="219"/>
      <c r="E373" s="219"/>
      <c r="F373" s="256"/>
      <c r="G373" s="220"/>
    </row>
    <row r="374" spans="1:7" x14ac:dyDescent="0.35">
      <c r="A374" s="217"/>
      <c r="B374" s="218"/>
      <c r="C374" s="218"/>
      <c r="D374" s="219"/>
      <c r="E374" s="219"/>
      <c r="F374" s="256"/>
      <c r="G374" s="220"/>
    </row>
    <row r="375" spans="1:7" x14ac:dyDescent="0.35">
      <c r="A375" s="217"/>
      <c r="B375" s="218"/>
      <c r="C375" s="218"/>
      <c r="D375" s="219"/>
      <c r="E375" s="219"/>
      <c r="F375" s="256"/>
      <c r="G375" s="220"/>
    </row>
    <row r="376" spans="1:7" x14ac:dyDescent="0.35">
      <c r="A376" s="217"/>
      <c r="B376" s="218"/>
      <c r="C376" s="218"/>
      <c r="D376" s="219"/>
      <c r="E376" s="219"/>
      <c r="F376" s="256"/>
      <c r="G376" s="220"/>
    </row>
    <row r="377" spans="1:7" x14ac:dyDescent="0.35">
      <c r="A377" s="217"/>
      <c r="B377" s="218"/>
      <c r="C377" s="218"/>
      <c r="D377" s="219"/>
      <c r="E377" s="219"/>
      <c r="F377" s="256"/>
      <c r="G377" s="220"/>
    </row>
    <row r="378" spans="1:7" x14ac:dyDescent="0.35">
      <c r="A378" s="217"/>
      <c r="B378" s="218"/>
      <c r="C378" s="218"/>
      <c r="D378" s="219"/>
      <c r="E378" s="219"/>
      <c r="F378" s="256"/>
      <c r="G378" s="220"/>
    </row>
    <row r="379" spans="1:7" x14ac:dyDescent="0.35">
      <c r="A379" s="217"/>
      <c r="B379" s="218"/>
      <c r="C379" s="218"/>
      <c r="D379" s="219"/>
      <c r="E379" s="219"/>
      <c r="F379" s="256"/>
      <c r="G379" s="220"/>
    </row>
    <row r="380" spans="1:7" x14ac:dyDescent="0.35">
      <c r="A380" s="217"/>
      <c r="B380" s="218"/>
      <c r="C380" s="218"/>
      <c r="D380" s="219"/>
      <c r="E380" s="219"/>
      <c r="F380" s="256"/>
      <c r="G380" s="220"/>
    </row>
    <row r="381" spans="1:7" x14ac:dyDescent="0.35">
      <c r="A381" s="217"/>
      <c r="B381" s="218"/>
      <c r="C381" s="218"/>
      <c r="D381" s="219"/>
      <c r="E381" s="219"/>
      <c r="F381" s="256"/>
      <c r="G381" s="220"/>
    </row>
    <row r="382" spans="1:7" x14ac:dyDescent="0.35">
      <c r="A382" s="217"/>
      <c r="B382" s="218"/>
      <c r="C382" s="218"/>
      <c r="D382" s="219"/>
      <c r="E382" s="219"/>
      <c r="F382" s="256"/>
      <c r="G382" s="220"/>
    </row>
    <row r="383" spans="1:7" x14ac:dyDescent="0.35">
      <c r="A383" s="217"/>
      <c r="B383" s="218"/>
      <c r="C383" s="218"/>
      <c r="D383" s="219"/>
      <c r="E383" s="219"/>
      <c r="F383" s="256"/>
      <c r="G383" s="220"/>
    </row>
    <row r="384" spans="1:7" x14ac:dyDescent="0.35">
      <c r="A384" s="217"/>
      <c r="B384" s="218"/>
      <c r="C384" s="218"/>
      <c r="D384" s="219"/>
      <c r="E384" s="219"/>
      <c r="F384" s="256"/>
      <c r="G384" s="220"/>
    </row>
    <row r="385" spans="1:7" x14ac:dyDescent="0.35">
      <c r="A385" s="217"/>
      <c r="B385" s="218"/>
      <c r="C385" s="218"/>
      <c r="D385" s="219"/>
      <c r="E385" s="219"/>
      <c r="F385" s="256"/>
      <c r="G385" s="220"/>
    </row>
    <row r="386" spans="1:7" x14ac:dyDescent="0.35">
      <c r="A386" s="217"/>
      <c r="B386" s="218"/>
      <c r="C386" s="218"/>
      <c r="D386" s="219"/>
      <c r="E386" s="219"/>
      <c r="F386" s="256"/>
      <c r="G386" s="220"/>
    </row>
    <row r="387" spans="1:7" x14ac:dyDescent="0.35">
      <c r="A387" s="217"/>
      <c r="B387" s="218"/>
      <c r="C387" s="218"/>
      <c r="D387" s="219"/>
      <c r="E387" s="219"/>
      <c r="F387" s="256"/>
      <c r="G387" s="220"/>
    </row>
    <row r="388" spans="1:7" x14ac:dyDescent="0.35">
      <c r="A388" s="217"/>
      <c r="B388" s="218"/>
      <c r="C388" s="218"/>
      <c r="D388" s="219"/>
      <c r="E388" s="219"/>
      <c r="F388" s="256"/>
      <c r="G388" s="220"/>
    </row>
    <row r="389" spans="1:7" x14ac:dyDescent="0.35">
      <c r="A389" s="217"/>
      <c r="B389" s="218"/>
      <c r="C389" s="218"/>
      <c r="D389" s="219"/>
      <c r="E389" s="219"/>
      <c r="F389" s="256"/>
      <c r="G389" s="220"/>
    </row>
    <row r="390" spans="1:7" x14ac:dyDescent="0.35">
      <c r="A390" s="217"/>
      <c r="B390" s="218"/>
      <c r="C390" s="218"/>
      <c r="D390" s="219"/>
      <c r="E390" s="219"/>
      <c r="F390" s="256"/>
      <c r="G390" s="220"/>
    </row>
    <row r="391" spans="1:7" x14ac:dyDescent="0.35">
      <c r="A391" s="217"/>
      <c r="B391" s="218"/>
      <c r="C391" s="218"/>
      <c r="D391" s="219"/>
      <c r="E391" s="219"/>
      <c r="F391" s="256"/>
      <c r="G391" s="220"/>
    </row>
    <row r="392" spans="1:7" x14ac:dyDescent="0.35">
      <c r="A392" s="217"/>
      <c r="B392" s="218"/>
      <c r="C392" s="218"/>
      <c r="D392" s="219"/>
      <c r="E392" s="219"/>
      <c r="F392" s="256"/>
      <c r="G392" s="220"/>
    </row>
    <row r="393" spans="1:7" x14ac:dyDescent="0.35">
      <c r="A393" s="217"/>
      <c r="B393" s="218"/>
      <c r="C393" s="218"/>
      <c r="D393" s="219"/>
      <c r="E393" s="219"/>
      <c r="F393" s="256"/>
      <c r="G393" s="220"/>
    </row>
    <row r="394" spans="1:7" x14ac:dyDescent="0.35">
      <c r="A394" s="217"/>
      <c r="B394" s="218"/>
      <c r="C394" s="218"/>
      <c r="D394" s="219"/>
      <c r="E394" s="219"/>
      <c r="F394" s="256"/>
      <c r="G394" s="220"/>
    </row>
    <row r="395" spans="1:7" x14ac:dyDescent="0.35">
      <c r="A395" s="217"/>
      <c r="B395" s="218"/>
      <c r="C395" s="218"/>
      <c r="D395" s="219"/>
      <c r="E395" s="219"/>
      <c r="F395" s="256"/>
      <c r="G395" s="220"/>
    </row>
    <row r="396" spans="1:7" x14ac:dyDescent="0.35">
      <c r="A396" s="217"/>
      <c r="B396" s="218"/>
      <c r="C396" s="218"/>
      <c r="D396" s="219"/>
      <c r="E396" s="219"/>
      <c r="F396" s="256"/>
      <c r="G396" s="220"/>
    </row>
    <row r="397" spans="1:7" x14ac:dyDescent="0.35">
      <c r="A397" s="217"/>
      <c r="B397" s="218"/>
      <c r="C397" s="218"/>
      <c r="D397" s="219"/>
      <c r="E397" s="219"/>
      <c r="F397" s="256"/>
      <c r="G397" s="220"/>
    </row>
    <row r="398" spans="1:7" x14ac:dyDescent="0.35">
      <c r="A398" s="217"/>
      <c r="B398" s="218"/>
      <c r="C398" s="218"/>
      <c r="D398" s="219"/>
      <c r="E398" s="219"/>
      <c r="F398" s="256"/>
      <c r="G398" s="220"/>
    </row>
    <row r="399" spans="1:7" x14ac:dyDescent="0.35">
      <c r="A399" s="217"/>
      <c r="B399" s="218"/>
      <c r="C399" s="218"/>
      <c r="D399" s="219"/>
      <c r="E399" s="219"/>
      <c r="F399" s="256"/>
      <c r="G399" s="220"/>
    </row>
    <row r="400" spans="1:7" x14ac:dyDescent="0.35">
      <c r="A400" s="217"/>
      <c r="B400" s="218"/>
      <c r="C400" s="218"/>
      <c r="D400" s="219"/>
      <c r="E400" s="219"/>
      <c r="F400" s="256"/>
      <c r="G400" s="220"/>
    </row>
    <row r="401" spans="1:7" x14ac:dyDescent="0.35">
      <c r="A401" s="217"/>
      <c r="B401" s="218"/>
      <c r="C401" s="218"/>
      <c r="D401" s="219"/>
      <c r="E401" s="219"/>
      <c r="F401" s="256"/>
      <c r="G401" s="220"/>
    </row>
    <row r="402" spans="1:7" x14ac:dyDescent="0.35">
      <c r="A402" s="217"/>
      <c r="B402" s="218"/>
      <c r="C402" s="218"/>
      <c r="D402" s="219"/>
      <c r="E402" s="219"/>
      <c r="F402" s="256"/>
      <c r="G402" s="220"/>
    </row>
    <row r="403" spans="1:7" x14ac:dyDescent="0.35">
      <c r="A403" s="217"/>
      <c r="B403" s="218"/>
      <c r="C403" s="218"/>
      <c r="D403" s="219"/>
      <c r="E403" s="219"/>
      <c r="F403" s="256"/>
      <c r="G403" s="220"/>
    </row>
    <row r="404" spans="1:7" x14ac:dyDescent="0.35">
      <c r="A404" s="217"/>
      <c r="B404" s="218"/>
      <c r="C404" s="218"/>
      <c r="D404" s="219"/>
      <c r="E404" s="219"/>
      <c r="F404" s="256"/>
      <c r="G404" s="220"/>
    </row>
    <row r="405" spans="1:7" x14ac:dyDescent="0.35">
      <c r="A405" s="217"/>
      <c r="B405" s="218"/>
      <c r="C405" s="218"/>
      <c r="D405" s="219"/>
      <c r="E405" s="219"/>
      <c r="F405" s="256"/>
      <c r="G405" s="220"/>
    </row>
    <row r="406" spans="1:7" x14ac:dyDescent="0.35">
      <c r="A406" s="217"/>
      <c r="B406" s="218"/>
      <c r="C406" s="218"/>
      <c r="D406" s="219"/>
      <c r="E406" s="219"/>
      <c r="F406" s="256"/>
      <c r="G406" s="220"/>
    </row>
    <row r="407" spans="1:7" x14ac:dyDescent="0.35">
      <c r="A407" s="217"/>
      <c r="B407" s="218"/>
      <c r="C407" s="218"/>
      <c r="D407" s="219"/>
      <c r="E407" s="219"/>
      <c r="F407" s="256"/>
      <c r="G407" s="220"/>
    </row>
    <row r="408" spans="1:7" x14ac:dyDescent="0.35">
      <c r="A408" s="217"/>
      <c r="B408" s="218"/>
      <c r="C408" s="218"/>
      <c r="D408" s="219"/>
      <c r="E408" s="219"/>
      <c r="F408" s="256"/>
      <c r="G408" s="220"/>
    </row>
    <row r="409" spans="1:7" x14ac:dyDescent="0.35">
      <c r="A409" s="217"/>
      <c r="B409" s="218"/>
      <c r="C409" s="218"/>
      <c r="D409" s="219"/>
      <c r="E409" s="219"/>
      <c r="F409" s="256"/>
      <c r="G409" s="220"/>
    </row>
    <row r="410" spans="1:7" x14ac:dyDescent="0.35">
      <c r="A410" s="217"/>
      <c r="B410" s="218"/>
      <c r="C410" s="218"/>
      <c r="D410" s="219"/>
      <c r="E410" s="219"/>
      <c r="F410" s="256"/>
      <c r="G410" s="220"/>
    </row>
    <row r="411" spans="1:7" x14ac:dyDescent="0.35">
      <c r="A411" s="217"/>
      <c r="B411" s="218"/>
      <c r="C411" s="218"/>
      <c r="D411" s="219"/>
      <c r="E411" s="219"/>
      <c r="F411" s="256"/>
      <c r="G411" s="220"/>
    </row>
    <row r="412" spans="1:7" x14ac:dyDescent="0.35">
      <c r="A412" s="217"/>
      <c r="B412" s="218"/>
      <c r="C412" s="218"/>
      <c r="D412" s="219"/>
      <c r="E412" s="219"/>
      <c r="F412" s="256"/>
      <c r="G412" s="220"/>
    </row>
    <row r="413" spans="1:7" x14ac:dyDescent="0.35">
      <c r="A413" s="217"/>
      <c r="B413" s="218"/>
      <c r="C413" s="218"/>
      <c r="D413" s="219"/>
      <c r="E413" s="219"/>
      <c r="F413" s="256"/>
      <c r="G413" s="220"/>
    </row>
    <row r="414" spans="1:7" x14ac:dyDescent="0.35">
      <c r="A414" s="217"/>
      <c r="B414" s="218"/>
      <c r="C414" s="218"/>
      <c r="D414" s="219"/>
      <c r="E414" s="219"/>
      <c r="F414" s="256"/>
      <c r="G414" s="220"/>
    </row>
    <row r="415" spans="1:7" x14ac:dyDescent="0.35">
      <c r="A415" s="217"/>
      <c r="B415" s="218"/>
      <c r="C415" s="218"/>
      <c r="D415" s="219"/>
      <c r="E415" s="219"/>
      <c r="F415" s="256"/>
      <c r="G415" s="220"/>
    </row>
    <row r="416" spans="1:7" x14ac:dyDescent="0.35">
      <c r="A416" s="217"/>
      <c r="B416" s="218"/>
      <c r="C416" s="218"/>
      <c r="D416" s="219"/>
      <c r="E416" s="219"/>
      <c r="F416" s="256"/>
      <c r="G416" s="220"/>
    </row>
    <row r="417" spans="1:7" x14ac:dyDescent="0.35">
      <c r="A417" s="217"/>
      <c r="B417" s="218"/>
      <c r="C417" s="218"/>
      <c r="D417" s="219"/>
      <c r="E417" s="219"/>
      <c r="F417" s="256"/>
      <c r="G417" s="220"/>
    </row>
    <row r="418" spans="1:7" x14ac:dyDescent="0.35">
      <c r="A418" s="217"/>
      <c r="B418" s="218"/>
      <c r="C418" s="218"/>
      <c r="D418" s="219"/>
      <c r="E418" s="219"/>
      <c r="F418" s="256"/>
      <c r="G418" s="220"/>
    </row>
    <row r="419" spans="1:7" x14ac:dyDescent="0.35">
      <c r="A419" s="217"/>
      <c r="B419" s="218"/>
      <c r="C419" s="218"/>
      <c r="D419" s="219"/>
      <c r="E419" s="219"/>
      <c r="F419" s="256"/>
      <c r="G419" s="220"/>
    </row>
    <row r="420" spans="1:7" x14ac:dyDescent="0.35">
      <c r="A420" s="217"/>
      <c r="B420" s="218"/>
      <c r="C420" s="218"/>
      <c r="D420" s="219"/>
      <c r="E420" s="219"/>
      <c r="F420" s="256"/>
      <c r="G420" s="220"/>
    </row>
    <row r="421" spans="1:7" x14ac:dyDescent="0.35">
      <c r="A421" s="217"/>
      <c r="B421" s="218"/>
      <c r="C421" s="218"/>
      <c r="D421" s="219"/>
      <c r="E421" s="219"/>
      <c r="F421" s="256"/>
      <c r="G421" s="220"/>
    </row>
    <row r="422" spans="1:7" x14ac:dyDescent="0.35">
      <c r="A422" s="217"/>
      <c r="B422" s="218"/>
      <c r="C422" s="218"/>
      <c r="D422" s="219"/>
      <c r="E422" s="219"/>
      <c r="F422" s="256"/>
      <c r="G422" s="220"/>
    </row>
    <row r="423" spans="1:7" x14ac:dyDescent="0.35">
      <c r="A423" s="217"/>
      <c r="B423" s="218"/>
      <c r="C423" s="218"/>
      <c r="D423" s="219"/>
      <c r="E423" s="219"/>
      <c r="F423" s="256"/>
      <c r="G423" s="220"/>
    </row>
    <row r="424" spans="1:7" x14ac:dyDescent="0.35">
      <c r="A424" s="217"/>
      <c r="B424" s="218"/>
      <c r="C424" s="218"/>
      <c r="D424" s="219"/>
      <c r="E424" s="219"/>
      <c r="F424" s="256"/>
      <c r="G424" s="220"/>
    </row>
    <row r="425" spans="1:7" x14ac:dyDescent="0.35">
      <c r="A425" s="217"/>
      <c r="B425" s="218"/>
      <c r="C425" s="218"/>
      <c r="D425" s="219"/>
      <c r="E425" s="219"/>
      <c r="F425" s="256"/>
      <c r="G425" s="220"/>
    </row>
    <row r="426" spans="1:7" x14ac:dyDescent="0.35">
      <c r="A426" s="217"/>
      <c r="B426" s="218"/>
      <c r="C426" s="218"/>
      <c r="D426" s="219"/>
      <c r="E426" s="219"/>
      <c r="F426" s="256"/>
      <c r="G426" s="220"/>
    </row>
    <row r="427" spans="1:7" x14ac:dyDescent="0.35">
      <c r="A427" s="217"/>
      <c r="B427" s="218"/>
      <c r="C427" s="218"/>
      <c r="D427" s="219"/>
      <c r="E427" s="219"/>
      <c r="F427" s="256"/>
      <c r="G427" s="220"/>
    </row>
    <row r="428" spans="1:7" x14ac:dyDescent="0.35">
      <c r="A428" s="217"/>
      <c r="B428" s="218"/>
      <c r="C428" s="218"/>
      <c r="D428" s="219"/>
      <c r="E428" s="219"/>
      <c r="F428" s="256"/>
      <c r="G428" s="220"/>
    </row>
    <row r="429" spans="1:7" x14ac:dyDescent="0.35">
      <c r="A429" s="217"/>
      <c r="B429" s="218"/>
      <c r="C429" s="218"/>
      <c r="D429" s="219"/>
      <c r="E429" s="219"/>
      <c r="F429" s="256"/>
      <c r="G429" s="220"/>
    </row>
    <row r="430" spans="1:7" x14ac:dyDescent="0.35">
      <c r="A430" s="217"/>
      <c r="B430" s="218"/>
      <c r="C430" s="218"/>
      <c r="D430" s="219"/>
      <c r="E430" s="219"/>
      <c r="F430" s="256"/>
      <c r="G430" s="220"/>
    </row>
    <row r="431" spans="1:7" x14ac:dyDescent="0.35">
      <c r="A431" s="217"/>
      <c r="B431" s="218"/>
      <c r="C431" s="218"/>
      <c r="D431" s="219"/>
      <c r="E431" s="219"/>
      <c r="F431" s="256"/>
      <c r="G431" s="220"/>
    </row>
    <row r="432" spans="1:7" x14ac:dyDescent="0.35">
      <c r="A432" s="217"/>
      <c r="B432" s="218"/>
      <c r="C432" s="218"/>
      <c r="D432" s="219"/>
      <c r="E432" s="219"/>
      <c r="F432" s="256"/>
      <c r="G432" s="220"/>
    </row>
    <row r="433" spans="1:7" x14ac:dyDescent="0.35">
      <c r="A433" s="217"/>
      <c r="B433" s="218"/>
      <c r="C433" s="218"/>
      <c r="D433" s="219"/>
      <c r="E433" s="219"/>
      <c r="F433" s="256"/>
      <c r="G433" s="220"/>
    </row>
    <row r="434" spans="1:7" x14ac:dyDescent="0.35">
      <c r="A434" s="217"/>
      <c r="B434" s="218"/>
      <c r="C434" s="218"/>
      <c r="D434" s="219"/>
      <c r="E434" s="219"/>
      <c r="F434" s="256"/>
      <c r="G434" s="220"/>
    </row>
    <row r="435" spans="1:7" x14ac:dyDescent="0.35">
      <c r="A435" s="217"/>
      <c r="B435" s="218"/>
      <c r="C435" s="218"/>
      <c r="D435" s="219"/>
      <c r="E435" s="219"/>
      <c r="F435" s="256"/>
      <c r="G435" s="220"/>
    </row>
    <row r="436" spans="1:7" x14ac:dyDescent="0.35">
      <c r="A436" s="217"/>
      <c r="B436" s="218"/>
      <c r="C436" s="218"/>
      <c r="D436" s="219"/>
      <c r="E436" s="219"/>
      <c r="F436" s="256"/>
      <c r="G436" s="220"/>
    </row>
    <row r="437" spans="1:7" x14ac:dyDescent="0.35">
      <c r="A437" s="217"/>
      <c r="B437" s="218"/>
      <c r="C437" s="218"/>
      <c r="D437" s="219"/>
      <c r="E437" s="219"/>
      <c r="F437" s="256"/>
      <c r="G437" s="220"/>
    </row>
    <row r="438" spans="1:7" x14ac:dyDescent="0.35">
      <c r="A438" s="217"/>
      <c r="B438" s="218"/>
      <c r="C438" s="218"/>
      <c r="D438" s="219"/>
      <c r="E438" s="219"/>
      <c r="F438" s="256"/>
      <c r="G438" s="220"/>
    </row>
    <row r="439" spans="1:7" x14ac:dyDescent="0.35">
      <c r="A439" s="217"/>
      <c r="B439" s="218"/>
      <c r="C439" s="218"/>
      <c r="D439" s="219"/>
      <c r="E439" s="219"/>
      <c r="F439" s="256"/>
      <c r="G439" s="220"/>
    </row>
    <row r="440" spans="1:7" x14ac:dyDescent="0.35">
      <c r="A440" s="217"/>
      <c r="B440" s="218"/>
      <c r="C440" s="218"/>
      <c r="D440" s="219"/>
      <c r="E440" s="219"/>
      <c r="F440" s="256"/>
      <c r="G440" s="220"/>
    </row>
    <row r="441" spans="1:7" x14ac:dyDescent="0.35">
      <c r="A441" s="217"/>
      <c r="B441" s="218"/>
      <c r="C441" s="218"/>
      <c r="D441" s="219"/>
      <c r="E441" s="219"/>
      <c r="F441" s="256"/>
      <c r="G441" s="220"/>
    </row>
    <row r="442" spans="1:7" x14ac:dyDescent="0.35">
      <c r="A442" s="217"/>
      <c r="B442" s="218"/>
      <c r="C442" s="218"/>
      <c r="D442" s="219"/>
      <c r="E442" s="219"/>
      <c r="F442" s="256"/>
      <c r="G442" s="220"/>
    </row>
    <row r="443" spans="1:7" x14ac:dyDescent="0.35">
      <c r="A443" s="217"/>
      <c r="B443" s="218"/>
      <c r="C443" s="218"/>
      <c r="D443" s="219"/>
      <c r="E443" s="219"/>
      <c r="F443" s="256"/>
      <c r="G443" s="220"/>
    </row>
    <row r="444" spans="1:7" x14ac:dyDescent="0.35">
      <c r="A444" s="217"/>
      <c r="B444" s="218"/>
      <c r="C444" s="218"/>
      <c r="D444" s="219"/>
      <c r="E444" s="219"/>
      <c r="F444" s="256"/>
      <c r="G444" s="220"/>
    </row>
    <row r="445" spans="1:7" x14ac:dyDescent="0.35">
      <c r="A445" s="217"/>
      <c r="B445" s="218"/>
      <c r="C445" s="218"/>
      <c r="D445" s="219"/>
      <c r="E445" s="219"/>
      <c r="F445" s="256"/>
      <c r="G445" s="220"/>
    </row>
    <row r="446" spans="1:7" x14ac:dyDescent="0.35">
      <c r="A446" s="217"/>
      <c r="B446" s="218"/>
      <c r="C446" s="218"/>
      <c r="D446" s="219"/>
      <c r="E446" s="219"/>
      <c r="F446" s="256"/>
      <c r="G446" s="220"/>
    </row>
    <row r="447" spans="1:7" x14ac:dyDescent="0.35">
      <c r="A447" s="217"/>
      <c r="B447" s="218"/>
      <c r="C447" s="218"/>
      <c r="D447" s="219"/>
      <c r="E447" s="219"/>
      <c r="F447" s="256"/>
      <c r="G447" s="220"/>
    </row>
    <row r="448" spans="1:7" x14ac:dyDescent="0.35">
      <c r="A448" s="217"/>
      <c r="B448" s="218"/>
      <c r="C448" s="218"/>
      <c r="D448" s="219"/>
      <c r="E448" s="219"/>
      <c r="F448" s="256"/>
      <c r="G448" s="220"/>
    </row>
    <row r="449" spans="1:7" x14ac:dyDescent="0.35">
      <c r="A449" s="217"/>
      <c r="B449" s="218"/>
      <c r="C449" s="218"/>
      <c r="D449" s="219"/>
      <c r="E449" s="219"/>
      <c r="F449" s="256"/>
      <c r="G449" s="220"/>
    </row>
    <row r="450" spans="1:7" x14ac:dyDescent="0.35">
      <c r="A450" s="217"/>
      <c r="B450" s="218"/>
      <c r="C450" s="218"/>
      <c r="D450" s="219"/>
      <c r="E450" s="219"/>
      <c r="F450" s="256"/>
      <c r="G450" s="220"/>
    </row>
    <row r="451" spans="1:7" x14ac:dyDescent="0.35">
      <c r="A451" s="217"/>
      <c r="B451" s="218"/>
      <c r="C451" s="218"/>
      <c r="D451" s="219"/>
      <c r="E451" s="219"/>
      <c r="F451" s="256"/>
      <c r="G451" s="220"/>
    </row>
    <row r="452" spans="1:7" x14ac:dyDescent="0.35">
      <c r="A452" s="217"/>
      <c r="B452" s="218"/>
      <c r="C452" s="218"/>
      <c r="D452" s="219"/>
      <c r="E452" s="219"/>
      <c r="F452" s="256"/>
      <c r="G452" s="220"/>
    </row>
    <row r="453" spans="1:7" x14ac:dyDescent="0.35">
      <c r="A453" s="217"/>
      <c r="B453" s="218"/>
      <c r="C453" s="218"/>
      <c r="D453" s="219"/>
      <c r="E453" s="219"/>
      <c r="F453" s="256"/>
      <c r="G453" s="220"/>
    </row>
    <row r="454" spans="1:7" x14ac:dyDescent="0.35">
      <c r="A454" s="217"/>
      <c r="B454" s="218"/>
      <c r="C454" s="218"/>
      <c r="D454" s="219"/>
      <c r="E454" s="219"/>
      <c r="F454" s="256"/>
      <c r="G454" s="220"/>
    </row>
    <row r="455" spans="1:7" x14ac:dyDescent="0.35">
      <c r="A455" s="217"/>
      <c r="B455" s="218"/>
      <c r="C455" s="218"/>
      <c r="D455" s="219"/>
      <c r="E455" s="219"/>
      <c r="F455" s="256"/>
      <c r="G455" s="220"/>
    </row>
    <row r="456" spans="1:7" x14ac:dyDescent="0.35">
      <c r="A456" s="217"/>
      <c r="B456" s="218"/>
      <c r="C456" s="218"/>
      <c r="D456" s="219"/>
      <c r="E456" s="219"/>
      <c r="F456" s="256"/>
      <c r="G456" s="220"/>
    </row>
    <row r="457" spans="1:7" x14ac:dyDescent="0.35">
      <c r="A457" s="217"/>
      <c r="B457" s="218"/>
      <c r="C457" s="218"/>
      <c r="D457" s="219"/>
      <c r="E457" s="219"/>
      <c r="F457" s="256"/>
      <c r="G457" s="220"/>
    </row>
    <row r="458" spans="1:7" x14ac:dyDescent="0.35">
      <c r="A458" s="217"/>
      <c r="B458" s="218"/>
      <c r="C458" s="218"/>
      <c r="D458" s="219"/>
      <c r="E458" s="219"/>
      <c r="F458" s="256"/>
      <c r="G458" s="220"/>
    </row>
    <row r="459" spans="1:7" x14ac:dyDescent="0.35">
      <c r="A459" s="217"/>
      <c r="B459" s="218"/>
      <c r="C459" s="218"/>
      <c r="D459" s="219"/>
      <c r="E459" s="219"/>
      <c r="F459" s="256"/>
      <c r="G459" s="220"/>
    </row>
    <row r="460" spans="1:7" x14ac:dyDescent="0.35">
      <c r="A460" s="217"/>
      <c r="B460" s="218"/>
      <c r="C460" s="218"/>
      <c r="D460" s="219"/>
      <c r="E460" s="219"/>
      <c r="F460" s="256"/>
      <c r="G460" s="220"/>
    </row>
    <row r="461" spans="1:7" x14ac:dyDescent="0.35">
      <c r="A461" s="217"/>
      <c r="B461" s="218"/>
      <c r="C461" s="218"/>
      <c r="D461" s="219"/>
      <c r="E461" s="219"/>
      <c r="F461" s="256"/>
      <c r="G461" s="220"/>
    </row>
    <row r="462" spans="1:7" x14ac:dyDescent="0.35">
      <c r="A462" s="217"/>
      <c r="B462" s="218"/>
      <c r="C462" s="218"/>
      <c r="D462" s="219"/>
      <c r="E462" s="219"/>
      <c r="F462" s="256"/>
      <c r="G462" s="220"/>
    </row>
    <row r="463" spans="1:7" x14ac:dyDescent="0.35">
      <c r="A463" s="217"/>
      <c r="B463" s="218"/>
      <c r="C463" s="218"/>
      <c r="D463" s="219"/>
      <c r="E463" s="219"/>
      <c r="F463" s="256"/>
      <c r="G463" s="220"/>
    </row>
    <row r="464" spans="1:7" x14ac:dyDescent="0.35">
      <c r="A464" s="217"/>
      <c r="B464" s="218"/>
      <c r="C464" s="218"/>
      <c r="D464" s="219"/>
      <c r="E464" s="219"/>
      <c r="F464" s="256"/>
      <c r="G464" s="220"/>
    </row>
    <row r="465" spans="1:7" x14ac:dyDescent="0.35">
      <c r="A465" s="217"/>
      <c r="B465" s="218"/>
      <c r="C465" s="218"/>
      <c r="D465" s="219"/>
      <c r="E465" s="219"/>
      <c r="F465" s="256"/>
      <c r="G465" s="220"/>
    </row>
    <row r="466" spans="1:7" x14ac:dyDescent="0.35">
      <c r="A466" s="217"/>
      <c r="B466" s="218"/>
      <c r="C466" s="218"/>
      <c r="D466" s="219"/>
      <c r="E466" s="219"/>
      <c r="F466" s="256"/>
      <c r="G466" s="220"/>
    </row>
    <row r="467" spans="1:7" x14ac:dyDescent="0.35">
      <c r="A467" s="217"/>
      <c r="B467" s="218"/>
      <c r="C467" s="218"/>
      <c r="D467" s="219"/>
      <c r="E467" s="219"/>
      <c r="F467" s="256"/>
      <c r="G467" s="220"/>
    </row>
    <row r="468" spans="1:7" x14ac:dyDescent="0.35">
      <c r="A468" s="217"/>
      <c r="B468" s="218"/>
      <c r="C468" s="218"/>
      <c r="D468" s="219"/>
      <c r="E468" s="219"/>
      <c r="F468" s="256"/>
      <c r="G468" s="220"/>
    </row>
    <row r="469" spans="1:7" x14ac:dyDescent="0.35">
      <c r="A469" s="217"/>
      <c r="B469" s="218"/>
      <c r="C469" s="218"/>
      <c r="D469" s="219"/>
      <c r="E469" s="219"/>
      <c r="F469" s="256"/>
      <c r="G469" s="220"/>
    </row>
    <row r="470" spans="1:7" x14ac:dyDescent="0.35">
      <c r="A470" s="217"/>
      <c r="B470" s="218"/>
      <c r="C470" s="218"/>
      <c r="D470" s="219"/>
      <c r="E470" s="219"/>
      <c r="F470" s="256"/>
      <c r="G470" s="220"/>
    </row>
    <row r="471" spans="1:7" x14ac:dyDescent="0.35">
      <c r="A471" s="217"/>
      <c r="B471" s="218"/>
      <c r="C471" s="218"/>
      <c r="D471" s="219"/>
      <c r="E471" s="219"/>
      <c r="F471" s="256"/>
      <c r="G471" s="220"/>
    </row>
    <row r="472" spans="1:7" x14ac:dyDescent="0.35">
      <c r="A472" s="217"/>
      <c r="B472" s="218"/>
      <c r="C472" s="218"/>
      <c r="D472" s="219"/>
      <c r="E472" s="219"/>
      <c r="F472" s="256"/>
      <c r="G472" s="220"/>
    </row>
    <row r="473" spans="1:7" x14ac:dyDescent="0.35">
      <c r="A473" s="217"/>
      <c r="B473" s="218"/>
      <c r="C473" s="218"/>
      <c r="D473" s="219"/>
      <c r="E473" s="219"/>
      <c r="F473" s="256"/>
      <c r="G473" s="220"/>
    </row>
    <row r="474" spans="1:7" x14ac:dyDescent="0.35">
      <c r="A474" s="217"/>
      <c r="B474" s="218"/>
      <c r="C474" s="218"/>
      <c r="D474" s="219"/>
      <c r="E474" s="219"/>
      <c r="F474" s="256"/>
      <c r="G474" s="220"/>
    </row>
    <row r="475" spans="1:7" x14ac:dyDescent="0.35">
      <c r="A475" s="217"/>
      <c r="B475" s="218"/>
      <c r="C475" s="218"/>
      <c r="D475" s="219"/>
      <c r="E475" s="219"/>
      <c r="F475" s="256"/>
      <c r="G475" s="220"/>
    </row>
    <row r="476" spans="1:7" x14ac:dyDescent="0.35">
      <c r="A476" s="217"/>
      <c r="B476" s="218"/>
      <c r="C476" s="218"/>
      <c r="D476" s="219"/>
      <c r="E476" s="219"/>
      <c r="F476" s="256"/>
      <c r="G476" s="220"/>
    </row>
    <row r="477" spans="1:7" x14ac:dyDescent="0.35">
      <c r="A477" s="217"/>
      <c r="B477" s="218"/>
      <c r="C477" s="218"/>
      <c r="D477" s="219"/>
      <c r="E477" s="219"/>
      <c r="F477" s="256"/>
      <c r="G477" s="220"/>
    </row>
    <row r="478" spans="1:7" x14ac:dyDescent="0.35">
      <c r="A478" s="217"/>
      <c r="B478" s="218"/>
      <c r="C478" s="218"/>
      <c r="D478" s="219"/>
      <c r="E478" s="219"/>
      <c r="F478" s="256"/>
      <c r="G478" s="220"/>
    </row>
    <row r="479" spans="1:7" x14ac:dyDescent="0.35">
      <c r="A479" s="217"/>
      <c r="B479" s="218"/>
      <c r="C479" s="218"/>
      <c r="D479" s="219"/>
      <c r="E479" s="219"/>
      <c r="F479" s="256"/>
      <c r="G479" s="220"/>
    </row>
    <row r="480" spans="1:7" x14ac:dyDescent="0.35">
      <c r="A480" s="217"/>
      <c r="B480" s="218"/>
      <c r="C480" s="218"/>
      <c r="D480" s="219"/>
      <c r="E480" s="219"/>
      <c r="F480" s="256"/>
      <c r="G480" s="220"/>
    </row>
    <row r="481" spans="1:7" x14ac:dyDescent="0.35">
      <c r="A481" s="217"/>
      <c r="B481" s="218"/>
      <c r="C481" s="218"/>
      <c r="D481" s="219"/>
      <c r="E481" s="219"/>
      <c r="F481" s="256"/>
      <c r="G481" s="220"/>
    </row>
    <row r="482" spans="1:7" x14ac:dyDescent="0.35">
      <c r="A482" s="217"/>
      <c r="B482" s="218"/>
      <c r="C482" s="218"/>
      <c r="D482" s="219"/>
      <c r="E482" s="219"/>
      <c r="F482" s="256"/>
      <c r="G482" s="220"/>
    </row>
    <row r="483" spans="1:7" x14ac:dyDescent="0.35">
      <c r="A483" s="217"/>
      <c r="B483" s="218"/>
      <c r="C483" s="218"/>
      <c r="D483" s="219"/>
      <c r="E483" s="219"/>
      <c r="F483" s="256"/>
      <c r="G483" s="220"/>
    </row>
    <row r="484" spans="1:7" x14ac:dyDescent="0.35">
      <c r="A484" s="217"/>
      <c r="B484" s="218"/>
      <c r="C484" s="218"/>
      <c r="D484" s="219"/>
      <c r="E484" s="219"/>
      <c r="F484" s="256"/>
      <c r="G484" s="220"/>
    </row>
    <row r="485" spans="1:7" x14ac:dyDescent="0.35">
      <c r="A485" s="217"/>
      <c r="B485" s="218"/>
      <c r="C485" s="218"/>
      <c r="D485" s="219"/>
      <c r="E485" s="219"/>
      <c r="F485" s="256"/>
      <c r="G485" s="220"/>
    </row>
    <row r="486" spans="1:7" x14ac:dyDescent="0.35">
      <c r="A486" s="217"/>
      <c r="B486" s="218"/>
      <c r="C486" s="218"/>
      <c r="D486" s="219"/>
      <c r="E486" s="219"/>
      <c r="F486" s="256"/>
      <c r="G486" s="220"/>
    </row>
    <row r="487" spans="1:7" x14ac:dyDescent="0.35">
      <c r="A487" s="217"/>
      <c r="B487" s="218"/>
      <c r="C487" s="218"/>
      <c r="D487" s="219"/>
      <c r="E487" s="219"/>
      <c r="F487" s="256"/>
      <c r="G487" s="220"/>
    </row>
    <row r="488" spans="1:7" x14ac:dyDescent="0.35">
      <c r="A488" s="217"/>
      <c r="B488" s="218"/>
      <c r="C488" s="218"/>
      <c r="D488" s="219"/>
      <c r="E488" s="219"/>
      <c r="F488" s="256"/>
      <c r="G488" s="220"/>
    </row>
    <row r="489" spans="1:7" x14ac:dyDescent="0.35">
      <c r="A489" s="217"/>
      <c r="B489" s="218"/>
      <c r="C489" s="218"/>
      <c r="D489" s="219"/>
      <c r="E489" s="219"/>
      <c r="F489" s="256"/>
      <c r="G489" s="220"/>
    </row>
    <row r="490" spans="1:7" x14ac:dyDescent="0.35">
      <c r="A490" s="217"/>
      <c r="B490" s="218"/>
      <c r="C490" s="218"/>
      <c r="D490" s="219"/>
      <c r="E490" s="219"/>
      <c r="F490" s="256"/>
      <c r="G490" s="220"/>
    </row>
    <row r="491" spans="1:7" x14ac:dyDescent="0.35">
      <c r="A491" s="217"/>
      <c r="B491" s="218"/>
      <c r="C491" s="218"/>
      <c r="D491" s="219"/>
      <c r="E491" s="219"/>
      <c r="F491" s="256"/>
      <c r="G491" s="220"/>
    </row>
    <row r="492" spans="1:7" x14ac:dyDescent="0.35">
      <c r="A492" s="217"/>
      <c r="B492" s="218"/>
      <c r="C492" s="218"/>
      <c r="D492" s="219"/>
      <c r="E492" s="219"/>
      <c r="F492" s="256"/>
      <c r="G492" s="220"/>
    </row>
    <row r="493" spans="1:7" x14ac:dyDescent="0.35">
      <c r="A493" s="217"/>
      <c r="B493" s="218"/>
      <c r="C493" s="218"/>
      <c r="D493" s="219"/>
      <c r="E493" s="219"/>
      <c r="F493" s="256"/>
      <c r="G493" s="220"/>
    </row>
    <row r="494" spans="1:7" x14ac:dyDescent="0.35">
      <c r="A494" s="217"/>
      <c r="B494" s="218"/>
      <c r="C494" s="218"/>
      <c r="D494" s="219"/>
      <c r="E494" s="219"/>
      <c r="F494" s="256"/>
      <c r="G494" s="220"/>
    </row>
    <row r="495" spans="1:7" x14ac:dyDescent="0.35">
      <c r="A495" s="217"/>
      <c r="B495" s="218"/>
      <c r="C495" s="218"/>
      <c r="D495" s="219"/>
      <c r="E495" s="219"/>
      <c r="F495" s="256"/>
      <c r="G495" s="220"/>
    </row>
    <row r="496" spans="1:7" x14ac:dyDescent="0.35">
      <c r="A496" s="217"/>
      <c r="B496" s="218"/>
      <c r="C496" s="218"/>
      <c r="D496" s="219"/>
      <c r="E496" s="219"/>
      <c r="F496" s="256"/>
      <c r="G496" s="220"/>
    </row>
    <row r="497" spans="1:7" x14ac:dyDescent="0.35">
      <c r="A497" s="217"/>
      <c r="B497" s="218"/>
      <c r="C497" s="218"/>
      <c r="D497" s="219"/>
      <c r="E497" s="219"/>
      <c r="F497" s="256"/>
      <c r="G497" s="220"/>
    </row>
    <row r="498" spans="1:7" x14ac:dyDescent="0.35">
      <c r="A498" s="217"/>
      <c r="B498" s="218"/>
      <c r="C498" s="218"/>
      <c r="D498" s="219"/>
      <c r="E498" s="219"/>
      <c r="F498" s="256"/>
      <c r="G498" s="220"/>
    </row>
    <row r="499" spans="1:7" x14ac:dyDescent="0.35">
      <c r="A499" s="217"/>
      <c r="B499" s="218"/>
      <c r="C499" s="218"/>
      <c r="D499" s="219"/>
      <c r="E499" s="219"/>
      <c r="F499" s="256"/>
      <c r="G499" s="220"/>
    </row>
    <row r="500" spans="1:7" x14ac:dyDescent="0.35">
      <c r="A500" s="217"/>
      <c r="B500" s="218"/>
      <c r="C500" s="218"/>
      <c r="D500" s="219"/>
      <c r="E500" s="219"/>
      <c r="F500" s="256"/>
      <c r="G500" s="220"/>
    </row>
    <row r="501" spans="1:7" x14ac:dyDescent="0.35">
      <c r="A501" s="217"/>
      <c r="B501" s="218"/>
      <c r="C501" s="218"/>
      <c r="D501" s="219"/>
      <c r="E501" s="219"/>
      <c r="F501" s="256"/>
      <c r="G501" s="220"/>
    </row>
    <row r="502" spans="1:7" x14ac:dyDescent="0.35">
      <c r="A502" s="217"/>
      <c r="B502" s="218"/>
      <c r="C502" s="218"/>
      <c r="D502" s="219"/>
      <c r="E502" s="219"/>
      <c r="F502" s="256"/>
      <c r="G502" s="220"/>
    </row>
    <row r="503" spans="1:7" x14ac:dyDescent="0.35">
      <c r="A503" s="217"/>
      <c r="B503" s="218"/>
      <c r="C503" s="218"/>
      <c r="D503" s="219"/>
      <c r="E503" s="219"/>
      <c r="F503" s="256"/>
      <c r="G503" s="220"/>
    </row>
    <row r="504" spans="1:7" x14ac:dyDescent="0.35">
      <c r="A504" s="217"/>
      <c r="B504" s="218"/>
      <c r="C504" s="218"/>
      <c r="D504" s="219"/>
      <c r="E504" s="219"/>
      <c r="F504" s="256"/>
      <c r="G504" s="220"/>
    </row>
    <row r="505" spans="1:7" x14ac:dyDescent="0.35">
      <c r="A505" s="217"/>
      <c r="B505" s="218"/>
      <c r="C505" s="218"/>
      <c r="D505" s="219"/>
      <c r="E505" s="219"/>
      <c r="F505" s="256"/>
      <c r="G505" s="220"/>
    </row>
    <row r="506" spans="1:7" x14ac:dyDescent="0.35">
      <c r="A506" s="217"/>
      <c r="B506" s="218"/>
      <c r="C506" s="218"/>
      <c r="D506" s="219"/>
      <c r="E506" s="219"/>
      <c r="F506" s="256"/>
      <c r="G506" s="220"/>
    </row>
    <row r="507" spans="1:7" x14ac:dyDescent="0.35">
      <c r="A507" s="217"/>
      <c r="B507" s="218"/>
      <c r="C507" s="218"/>
      <c r="D507" s="219"/>
      <c r="E507" s="219"/>
      <c r="F507" s="256"/>
      <c r="G507" s="220"/>
    </row>
    <row r="508" spans="1:7" x14ac:dyDescent="0.35">
      <c r="A508" s="217"/>
      <c r="B508" s="218"/>
      <c r="C508" s="218"/>
      <c r="D508" s="219"/>
      <c r="E508" s="219"/>
      <c r="F508" s="256"/>
      <c r="G508" s="220"/>
    </row>
    <row r="509" spans="1:7" x14ac:dyDescent="0.35">
      <c r="A509" s="217"/>
      <c r="B509" s="218"/>
      <c r="C509" s="218"/>
      <c r="D509" s="219"/>
      <c r="E509" s="219"/>
      <c r="F509" s="256"/>
      <c r="G509" s="220"/>
    </row>
    <row r="510" spans="1:7" x14ac:dyDescent="0.35">
      <c r="A510" s="217"/>
      <c r="B510" s="218"/>
      <c r="C510" s="218"/>
      <c r="D510" s="219"/>
      <c r="E510" s="219"/>
      <c r="F510" s="256"/>
      <c r="G510" s="220"/>
    </row>
    <row r="511" spans="1:7" x14ac:dyDescent="0.35">
      <c r="A511" s="217"/>
      <c r="B511" s="218"/>
      <c r="C511" s="218"/>
      <c r="D511" s="219"/>
      <c r="E511" s="219"/>
      <c r="F511" s="256"/>
      <c r="G511" s="220"/>
    </row>
    <row r="512" spans="1:7" x14ac:dyDescent="0.35">
      <c r="A512" s="217"/>
      <c r="B512" s="218"/>
      <c r="C512" s="218"/>
      <c r="D512" s="219"/>
      <c r="E512" s="219"/>
      <c r="F512" s="256"/>
      <c r="G512" s="220"/>
    </row>
    <row r="513" spans="1:7" x14ac:dyDescent="0.35">
      <c r="A513" s="217"/>
      <c r="B513" s="218"/>
      <c r="C513" s="218"/>
      <c r="D513" s="219"/>
      <c r="E513" s="219"/>
      <c r="F513" s="256"/>
      <c r="G513" s="220"/>
    </row>
    <row r="514" spans="1:7" x14ac:dyDescent="0.35">
      <c r="A514" s="217"/>
      <c r="B514" s="218"/>
      <c r="C514" s="218"/>
      <c r="D514" s="219"/>
      <c r="E514" s="219"/>
      <c r="F514" s="256"/>
      <c r="G514" s="220"/>
    </row>
    <row r="515" spans="1:7" x14ac:dyDescent="0.35">
      <c r="A515" s="217"/>
      <c r="B515" s="218"/>
      <c r="C515" s="218"/>
      <c r="D515" s="219"/>
      <c r="E515" s="219"/>
      <c r="F515" s="256"/>
      <c r="G515" s="220"/>
    </row>
    <row r="516" spans="1:7" x14ac:dyDescent="0.35">
      <c r="A516" s="217"/>
      <c r="B516" s="218"/>
      <c r="C516" s="218"/>
      <c r="D516" s="219"/>
      <c r="E516" s="219"/>
      <c r="F516" s="256"/>
      <c r="G516" s="220"/>
    </row>
    <row r="517" spans="1:7" x14ac:dyDescent="0.35">
      <c r="A517" s="217"/>
      <c r="B517" s="218"/>
      <c r="C517" s="218"/>
      <c r="D517" s="219"/>
      <c r="E517" s="219"/>
      <c r="F517" s="256"/>
      <c r="G517" s="220"/>
    </row>
    <row r="518" spans="1:7" x14ac:dyDescent="0.35">
      <c r="A518" s="217"/>
      <c r="B518" s="218"/>
      <c r="C518" s="218"/>
      <c r="D518" s="219"/>
      <c r="E518" s="219"/>
      <c r="F518" s="256"/>
      <c r="G518" s="220"/>
    </row>
    <row r="519" spans="1:7" x14ac:dyDescent="0.35">
      <c r="A519" s="217"/>
      <c r="B519" s="218"/>
      <c r="C519" s="218"/>
      <c r="D519" s="219"/>
      <c r="E519" s="219"/>
      <c r="F519" s="256"/>
      <c r="G519" s="220"/>
    </row>
    <row r="520" spans="1:7" x14ac:dyDescent="0.35">
      <c r="A520" s="217"/>
      <c r="B520" s="218"/>
      <c r="C520" s="218"/>
      <c r="D520" s="219"/>
      <c r="E520" s="219"/>
      <c r="F520" s="256"/>
      <c r="G520" s="220"/>
    </row>
    <row r="521" spans="1:7" x14ac:dyDescent="0.35">
      <c r="A521" s="217"/>
      <c r="B521" s="218"/>
      <c r="C521" s="218"/>
      <c r="D521" s="219"/>
      <c r="E521" s="219"/>
      <c r="F521" s="256"/>
      <c r="G521" s="220"/>
    </row>
    <row r="522" spans="1:7" x14ac:dyDescent="0.35">
      <c r="A522" s="217"/>
      <c r="B522" s="218"/>
      <c r="C522" s="218"/>
      <c r="D522" s="219"/>
      <c r="E522" s="219"/>
      <c r="F522" s="256"/>
      <c r="G522" s="220"/>
    </row>
    <row r="523" spans="1:7" x14ac:dyDescent="0.35">
      <c r="A523" s="217"/>
      <c r="B523" s="218"/>
      <c r="C523" s="218"/>
      <c r="D523" s="219"/>
      <c r="E523" s="219"/>
      <c r="F523" s="256"/>
      <c r="G523" s="220"/>
    </row>
    <row r="524" spans="1:7" x14ac:dyDescent="0.35">
      <c r="A524" s="217"/>
      <c r="B524" s="218"/>
      <c r="C524" s="218"/>
      <c r="D524" s="219"/>
      <c r="E524" s="219"/>
      <c r="F524" s="256"/>
      <c r="G524" s="220"/>
    </row>
    <row r="525" spans="1:7" x14ac:dyDescent="0.35">
      <c r="A525" s="217"/>
      <c r="B525" s="218"/>
      <c r="C525" s="218"/>
      <c r="D525" s="219"/>
      <c r="E525" s="219"/>
      <c r="F525" s="256"/>
      <c r="G525" s="220"/>
    </row>
    <row r="526" spans="1:7" x14ac:dyDescent="0.35">
      <c r="A526" s="217"/>
      <c r="B526" s="218"/>
      <c r="C526" s="218"/>
      <c r="D526" s="219"/>
      <c r="E526" s="219"/>
      <c r="F526" s="256"/>
      <c r="G526" s="220"/>
    </row>
    <row r="527" spans="1:7" x14ac:dyDescent="0.35">
      <c r="A527" s="217"/>
      <c r="B527" s="218"/>
      <c r="C527" s="218"/>
      <c r="D527" s="219"/>
      <c r="E527" s="219"/>
      <c r="F527" s="256"/>
      <c r="G527" s="220"/>
    </row>
    <row r="528" spans="1:7" x14ac:dyDescent="0.35">
      <c r="A528" s="217"/>
      <c r="B528" s="218"/>
      <c r="C528" s="218"/>
      <c r="D528" s="219"/>
      <c r="E528" s="219"/>
      <c r="F528" s="256"/>
      <c r="G528" s="220"/>
    </row>
    <row r="529" spans="1:7" x14ac:dyDescent="0.35">
      <c r="A529" s="217"/>
      <c r="B529" s="218"/>
      <c r="C529" s="218"/>
      <c r="D529" s="219"/>
      <c r="E529" s="219"/>
      <c r="F529" s="256"/>
      <c r="G529" s="220"/>
    </row>
    <row r="530" spans="1:7" x14ac:dyDescent="0.35">
      <c r="A530" s="217"/>
      <c r="B530" s="218"/>
      <c r="C530" s="218"/>
      <c r="D530" s="219"/>
      <c r="E530" s="219"/>
      <c r="F530" s="256"/>
      <c r="G530" s="220"/>
    </row>
    <row r="531" spans="1:7" x14ac:dyDescent="0.35">
      <c r="A531" s="217"/>
      <c r="B531" s="218"/>
      <c r="C531" s="218"/>
      <c r="D531" s="219"/>
      <c r="E531" s="219"/>
      <c r="F531" s="256"/>
      <c r="G531" s="220"/>
    </row>
    <row r="532" spans="1:7" x14ac:dyDescent="0.35">
      <c r="A532" s="217"/>
      <c r="B532" s="218"/>
      <c r="C532" s="218"/>
      <c r="D532" s="219"/>
      <c r="E532" s="219"/>
      <c r="F532" s="256"/>
      <c r="G532" s="220"/>
    </row>
    <row r="533" spans="1:7" x14ac:dyDescent="0.35">
      <c r="A533" s="217"/>
      <c r="B533" s="218"/>
      <c r="C533" s="218"/>
      <c r="D533" s="219"/>
      <c r="E533" s="219"/>
      <c r="F533" s="256"/>
      <c r="G533" s="220"/>
    </row>
    <row r="534" spans="1:7" x14ac:dyDescent="0.35">
      <c r="A534" s="217"/>
      <c r="B534" s="218"/>
      <c r="C534" s="218"/>
      <c r="D534" s="219"/>
      <c r="E534" s="219"/>
      <c r="F534" s="256"/>
      <c r="G534" s="220"/>
    </row>
    <row r="535" spans="1:7" x14ac:dyDescent="0.35">
      <c r="A535" s="217"/>
      <c r="B535" s="218"/>
      <c r="C535" s="218"/>
      <c r="D535" s="219"/>
      <c r="E535" s="219"/>
      <c r="F535" s="256"/>
      <c r="G535" s="220"/>
    </row>
    <row r="536" spans="1:7" x14ac:dyDescent="0.35">
      <c r="A536" s="217"/>
      <c r="B536" s="218"/>
      <c r="C536" s="218"/>
      <c r="D536" s="219"/>
      <c r="E536" s="219"/>
      <c r="F536" s="256"/>
      <c r="G536" s="220"/>
    </row>
    <row r="537" spans="1:7" x14ac:dyDescent="0.35">
      <c r="A537" s="217"/>
      <c r="B537" s="218"/>
      <c r="C537" s="218"/>
      <c r="D537" s="219"/>
      <c r="E537" s="219"/>
      <c r="F537" s="256"/>
      <c r="G537" s="220"/>
    </row>
    <row r="538" spans="1:7" x14ac:dyDescent="0.35">
      <c r="A538" s="217"/>
      <c r="B538" s="218"/>
      <c r="C538" s="218"/>
      <c r="D538" s="219"/>
      <c r="E538" s="219"/>
      <c r="F538" s="256"/>
      <c r="G538" s="220"/>
    </row>
    <row r="539" spans="1:7" x14ac:dyDescent="0.35">
      <c r="A539" s="217"/>
      <c r="B539" s="218"/>
      <c r="C539" s="218"/>
      <c r="D539" s="219"/>
      <c r="E539" s="219"/>
      <c r="F539" s="256"/>
      <c r="G539" s="220"/>
    </row>
    <row r="540" spans="1:7" x14ac:dyDescent="0.35">
      <c r="A540" s="217"/>
      <c r="B540" s="218"/>
      <c r="C540" s="218"/>
      <c r="D540" s="219"/>
      <c r="E540" s="219"/>
      <c r="F540" s="256"/>
      <c r="G540" s="220"/>
    </row>
    <row r="541" spans="1:7" x14ac:dyDescent="0.35">
      <c r="A541" s="217"/>
      <c r="B541" s="218"/>
      <c r="C541" s="218"/>
      <c r="D541" s="219"/>
      <c r="E541" s="219"/>
      <c r="F541" s="256"/>
      <c r="G541" s="220"/>
    </row>
    <row r="542" spans="1:7" x14ac:dyDescent="0.35">
      <c r="A542" s="217"/>
      <c r="B542" s="218"/>
      <c r="C542" s="218"/>
      <c r="D542" s="219"/>
      <c r="E542" s="219"/>
      <c r="F542" s="256"/>
      <c r="G542" s="220"/>
    </row>
    <row r="543" spans="1:7" x14ac:dyDescent="0.35">
      <c r="A543" s="217"/>
      <c r="B543" s="218"/>
      <c r="C543" s="218"/>
      <c r="D543" s="219"/>
      <c r="E543" s="219"/>
      <c r="F543" s="256"/>
      <c r="G543" s="220"/>
    </row>
    <row r="544" spans="1:7" x14ac:dyDescent="0.35">
      <c r="A544" s="217"/>
      <c r="B544" s="218"/>
      <c r="C544" s="218"/>
      <c r="D544" s="219"/>
      <c r="E544" s="219"/>
      <c r="F544" s="256"/>
      <c r="G544" s="220"/>
    </row>
    <row r="545" spans="1:7" x14ac:dyDescent="0.35">
      <c r="A545" s="217"/>
      <c r="B545" s="218"/>
      <c r="C545" s="218"/>
      <c r="D545" s="219"/>
      <c r="E545" s="219"/>
      <c r="F545" s="256"/>
      <c r="G545" s="220"/>
    </row>
    <row r="546" spans="1:7" x14ac:dyDescent="0.35">
      <c r="A546" s="217"/>
      <c r="B546" s="218"/>
      <c r="C546" s="218"/>
      <c r="D546" s="219"/>
      <c r="E546" s="219"/>
      <c r="F546" s="256"/>
      <c r="G546" s="220"/>
    </row>
    <row r="547" spans="1:7" x14ac:dyDescent="0.35">
      <c r="A547" s="217"/>
      <c r="B547" s="218"/>
      <c r="C547" s="218"/>
      <c r="D547" s="219"/>
      <c r="E547" s="219"/>
      <c r="F547" s="256"/>
      <c r="G547" s="220"/>
    </row>
    <row r="548" spans="1:7" x14ac:dyDescent="0.35">
      <c r="A548" s="217"/>
      <c r="B548" s="218"/>
      <c r="C548" s="218"/>
      <c r="D548" s="219"/>
      <c r="E548" s="219"/>
      <c r="F548" s="256"/>
      <c r="G548" s="220"/>
    </row>
    <row r="549" spans="1:7" x14ac:dyDescent="0.35">
      <c r="A549" s="217"/>
      <c r="B549" s="218"/>
      <c r="C549" s="218"/>
      <c r="D549" s="219"/>
      <c r="E549" s="219"/>
      <c r="F549" s="256"/>
      <c r="G549" s="220"/>
    </row>
    <row r="550" spans="1:7" x14ac:dyDescent="0.35">
      <c r="A550" s="217"/>
      <c r="B550" s="218"/>
      <c r="C550" s="218"/>
      <c r="D550" s="219"/>
      <c r="E550" s="219"/>
      <c r="F550" s="256"/>
      <c r="G550" s="220"/>
    </row>
    <row r="551" spans="1:7" x14ac:dyDescent="0.35">
      <c r="A551" s="217"/>
      <c r="B551" s="218"/>
      <c r="C551" s="218"/>
      <c r="D551" s="219"/>
      <c r="E551" s="219"/>
      <c r="F551" s="256"/>
      <c r="G551" s="220"/>
    </row>
    <row r="552" spans="1:7" x14ac:dyDescent="0.35">
      <c r="A552" s="217"/>
      <c r="B552" s="218"/>
      <c r="C552" s="218"/>
      <c r="D552" s="219"/>
      <c r="E552" s="219"/>
      <c r="F552" s="256"/>
      <c r="G552" s="220"/>
    </row>
    <row r="553" spans="1:7" x14ac:dyDescent="0.35">
      <c r="A553" s="217"/>
      <c r="B553" s="218"/>
      <c r="C553" s="218"/>
      <c r="D553" s="219"/>
      <c r="E553" s="219"/>
      <c r="F553" s="256"/>
      <c r="G553" s="220"/>
    </row>
    <row r="554" spans="1:7" x14ac:dyDescent="0.35">
      <c r="A554" s="217"/>
      <c r="B554" s="218"/>
      <c r="C554" s="218"/>
      <c r="D554" s="219"/>
      <c r="E554" s="219"/>
      <c r="F554" s="256"/>
      <c r="G554" s="220"/>
    </row>
    <row r="555" spans="1:7" x14ac:dyDescent="0.35">
      <c r="A555" s="217"/>
      <c r="B555" s="218"/>
      <c r="C555" s="218"/>
      <c r="D555" s="219"/>
      <c r="E555" s="219"/>
      <c r="F555" s="256"/>
      <c r="G555" s="220"/>
    </row>
    <row r="556" spans="1:7" x14ac:dyDescent="0.35">
      <c r="A556" s="217"/>
      <c r="B556" s="218"/>
      <c r="C556" s="218"/>
      <c r="D556" s="219"/>
      <c r="E556" s="219"/>
      <c r="F556" s="256"/>
      <c r="G556" s="220"/>
    </row>
    <row r="557" spans="1:7" x14ac:dyDescent="0.35">
      <c r="A557" s="217"/>
      <c r="B557" s="218"/>
      <c r="C557" s="218"/>
      <c r="D557" s="219"/>
      <c r="E557" s="219"/>
      <c r="F557" s="256"/>
      <c r="G557" s="220"/>
    </row>
    <row r="558" spans="1:7" x14ac:dyDescent="0.35">
      <c r="A558" s="217"/>
      <c r="B558" s="218"/>
      <c r="C558" s="218"/>
      <c r="D558" s="219"/>
      <c r="E558" s="219"/>
      <c r="F558" s="256"/>
      <c r="G558" s="220"/>
    </row>
    <row r="559" spans="1:7" x14ac:dyDescent="0.35">
      <c r="A559" s="217"/>
      <c r="B559" s="218"/>
      <c r="C559" s="218"/>
      <c r="D559" s="219"/>
      <c r="E559" s="219"/>
      <c r="F559" s="256"/>
      <c r="G559" s="220"/>
    </row>
    <row r="560" spans="1:7" x14ac:dyDescent="0.35">
      <c r="A560" s="217"/>
      <c r="B560" s="218"/>
      <c r="C560" s="218"/>
      <c r="D560" s="219"/>
      <c r="E560" s="219"/>
      <c r="F560" s="256"/>
      <c r="G560" s="220"/>
    </row>
    <row r="561" spans="1:7" x14ac:dyDescent="0.35">
      <c r="A561" s="217"/>
      <c r="B561" s="218"/>
      <c r="C561" s="218"/>
      <c r="D561" s="219"/>
      <c r="E561" s="219"/>
      <c r="F561" s="256"/>
      <c r="G561" s="220"/>
    </row>
    <row r="562" spans="1:7" x14ac:dyDescent="0.35">
      <c r="A562" s="217"/>
      <c r="B562" s="218"/>
      <c r="C562" s="218"/>
      <c r="D562" s="219"/>
      <c r="E562" s="219"/>
      <c r="F562" s="256"/>
      <c r="G562" s="220"/>
    </row>
    <row r="563" spans="1:7" x14ac:dyDescent="0.35">
      <c r="A563" s="217"/>
      <c r="B563" s="218"/>
      <c r="C563" s="218"/>
      <c r="D563" s="219"/>
      <c r="E563" s="219"/>
      <c r="F563" s="256"/>
      <c r="G563" s="220"/>
    </row>
    <row r="564" spans="1:7" x14ac:dyDescent="0.35">
      <c r="A564" s="217"/>
      <c r="B564" s="218"/>
      <c r="C564" s="218"/>
      <c r="D564" s="219"/>
      <c r="E564" s="219"/>
      <c r="F564" s="256"/>
      <c r="G564" s="220"/>
    </row>
    <row r="565" spans="1:7" x14ac:dyDescent="0.35">
      <c r="A565" s="217"/>
      <c r="B565" s="218"/>
      <c r="C565" s="218"/>
      <c r="D565" s="219"/>
      <c r="E565" s="219"/>
      <c r="F565" s="256"/>
      <c r="G565" s="220"/>
    </row>
    <row r="566" spans="1:7" x14ac:dyDescent="0.35">
      <c r="A566" s="217"/>
      <c r="B566" s="218"/>
      <c r="C566" s="218"/>
      <c r="D566" s="219"/>
      <c r="E566" s="219"/>
      <c r="F566" s="256"/>
      <c r="G566" s="220"/>
    </row>
    <row r="567" spans="1:7" x14ac:dyDescent="0.35">
      <c r="A567" s="217"/>
      <c r="B567" s="218"/>
      <c r="C567" s="218"/>
      <c r="D567" s="219"/>
      <c r="E567" s="219"/>
      <c r="F567" s="256"/>
      <c r="G567" s="220"/>
    </row>
    <row r="568" spans="1:7" x14ac:dyDescent="0.35">
      <c r="A568" s="217"/>
      <c r="B568" s="218"/>
      <c r="C568" s="218"/>
      <c r="D568" s="219"/>
      <c r="E568" s="219"/>
      <c r="F568" s="256"/>
      <c r="G568" s="220"/>
    </row>
    <row r="569" spans="1:7" x14ac:dyDescent="0.35">
      <c r="A569" s="217"/>
      <c r="B569" s="218"/>
      <c r="C569" s="218"/>
      <c r="D569" s="219"/>
      <c r="E569" s="219"/>
      <c r="F569" s="256"/>
      <c r="G569" s="220"/>
    </row>
    <row r="570" spans="1:7" x14ac:dyDescent="0.35">
      <c r="A570" s="217"/>
      <c r="B570" s="218"/>
      <c r="C570" s="218"/>
      <c r="D570" s="219"/>
      <c r="E570" s="219"/>
      <c r="F570" s="256"/>
      <c r="G570" s="220"/>
    </row>
    <row r="571" spans="1:7" x14ac:dyDescent="0.35">
      <c r="A571" s="217"/>
      <c r="B571" s="218"/>
      <c r="C571" s="218"/>
      <c r="D571" s="219"/>
      <c r="E571" s="219"/>
      <c r="F571" s="256"/>
      <c r="G571" s="220"/>
    </row>
    <row r="572" spans="1:7" x14ac:dyDescent="0.35">
      <c r="A572" s="217"/>
      <c r="B572" s="218"/>
      <c r="C572" s="218"/>
      <c r="D572" s="219"/>
      <c r="E572" s="219"/>
      <c r="F572" s="256"/>
      <c r="G572" s="220"/>
    </row>
    <row r="573" spans="1:7" x14ac:dyDescent="0.35">
      <c r="A573" s="217"/>
      <c r="B573" s="218"/>
      <c r="C573" s="218"/>
      <c r="D573" s="219"/>
      <c r="E573" s="219"/>
      <c r="F573" s="256"/>
      <c r="G573" s="220"/>
    </row>
    <row r="574" spans="1:7" x14ac:dyDescent="0.35">
      <c r="A574" s="217"/>
      <c r="B574" s="218"/>
      <c r="C574" s="218"/>
      <c r="D574" s="219"/>
      <c r="E574" s="219"/>
      <c r="F574" s="256"/>
      <c r="G574" s="220"/>
    </row>
    <row r="575" spans="1:7" x14ac:dyDescent="0.35">
      <c r="A575" s="217"/>
      <c r="B575" s="218"/>
      <c r="C575" s="218"/>
      <c r="D575" s="219"/>
      <c r="E575" s="219"/>
      <c r="F575" s="256"/>
      <c r="G575" s="220"/>
    </row>
    <row r="576" spans="1:7" x14ac:dyDescent="0.35">
      <c r="A576" s="217"/>
      <c r="B576" s="218"/>
      <c r="C576" s="218"/>
      <c r="D576" s="219"/>
      <c r="E576" s="219"/>
      <c r="F576" s="256"/>
      <c r="G576" s="220"/>
    </row>
    <row r="577" spans="1:7" x14ac:dyDescent="0.35">
      <c r="A577" s="217"/>
      <c r="B577" s="218"/>
      <c r="C577" s="218"/>
      <c r="D577" s="219"/>
      <c r="E577" s="219"/>
      <c r="F577" s="256"/>
      <c r="G577" s="220"/>
    </row>
    <row r="578" spans="1:7" x14ac:dyDescent="0.35">
      <c r="A578" s="217"/>
      <c r="B578" s="218"/>
      <c r="C578" s="218"/>
      <c r="D578" s="219"/>
      <c r="E578" s="219"/>
      <c r="F578" s="256"/>
      <c r="G578" s="220"/>
    </row>
    <row r="579" spans="1:7" x14ac:dyDescent="0.35">
      <c r="A579" s="217"/>
      <c r="B579" s="218"/>
      <c r="C579" s="218"/>
      <c r="D579" s="219"/>
      <c r="E579" s="219"/>
      <c r="F579" s="256"/>
      <c r="G579" s="220"/>
    </row>
    <row r="580" spans="1:7" x14ac:dyDescent="0.35">
      <c r="A580" s="217"/>
      <c r="B580" s="218"/>
      <c r="C580" s="218"/>
      <c r="D580" s="219"/>
      <c r="E580" s="219"/>
      <c r="F580" s="256"/>
      <c r="G580" s="220"/>
    </row>
    <row r="581" spans="1:7" x14ac:dyDescent="0.35">
      <c r="A581" s="217"/>
      <c r="B581" s="218"/>
      <c r="C581" s="218"/>
      <c r="D581" s="219"/>
      <c r="E581" s="219"/>
      <c r="F581" s="256"/>
      <c r="G581" s="220"/>
    </row>
    <row r="582" spans="1:7" x14ac:dyDescent="0.35">
      <c r="A582" s="217"/>
      <c r="B582" s="218"/>
      <c r="C582" s="218"/>
      <c r="D582" s="219"/>
      <c r="E582" s="219"/>
      <c r="F582" s="256"/>
      <c r="G582" s="220"/>
    </row>
    <row r="583" spans="1:7" x14ac:dyDescent="0.35">
      <c r="A583" s="217"/>
      <c r="B583" s="218"/>
      <c r="C583" s="218"/>
      <c r="D583" s="219"/>
      <c r="E583" s="219"/>
      <c r="F583" s="256"/>
      <c r="G583" s="220"/>
    </row>
    <row r="584" spans="1:7" x14ac:dyDescent="0.35">
      <c r="A584" s="217"/>
      <c r="B584" s="218"/>
      <c r="C584" s="218"/>
      <c r="D584" s="219"/>
      <c r="E584" s="219"/>
      <c r="F584" s="256"/>
      <c r="G584" s="220"/>
    </row>
    <row r="585" spans="1:7" x14ac:dyDescent="0.35">
      <c r="A585" s="217"/>
      <c r="B585" s="218"/>
      <c r="C585" s="218"/>
      <c r="D585" s="219"/>
      <c r="E585" s="219"/>
      <c r="F585" s="256"/>
      <c r="G585" s="220"/>
    </row>
    <row r="586" spans="1:7" x14ac:dyDescent="0.35">
      <c r="A586" s="217"/>
      <c r="B586" s="218"/>
      <c r="C586" s="218"/>
      <c r="D586" s="219"/>
      <c r="E586" s="219"/>
      <c r="F586" s="256"/>
      <c r="G586" s="220"/>
    </row>
    <row r="587" spans="1:7" x14ac:dyDescent="0.35">
      <c r="A587" s="217"/>
      <c r="B587" s="218"/>
      <c r="C587" s="218"/>
      <c r="D587" s="219"/>
      <c r="E587" s="219"/>
      <c r="F587" s="256"/>
      <c r="G587" s="220"/>
    </row>
    <row r="588" spans="1:7" x14ac:dyDescent="0.35">
      <c r="A588" s="217"/>
      <c r="B588" s="218"/>
      <c r="C588" s="218"/>
      <c r="D588" s="219"/>
      <c r="E588" s="219"/>
      <c r="F588" s="256"/>
      <c r="G588" s="220"/>
    </row>
    <row r="589" spans="1:7" x14ac:dyDescent="0.35">
      <c r="A589" s="217"/>
      <c r="B589" s="218"/>
      <c r="C589" s="218"/>
      <c r="D589" s="219"/>
      <c r="E589" s="219"/>
      <c r="F589" s="256"/>
      <c r="G589" s="220"/>
    </row>
    <row r="590" spans="1:7" x14ac:dyDescent="0.35">
      <c r="A590" s="217"/>
      <c r="B590" s="218"/>
      <c r="C590" s="218"/>
      <c r="D590" s="219"/>
      <c r="E590" s="219"/>
      <c r="F590" s="256"/>
      <c r="G590" s="220"/>
    </row>
    <row r="591" spans="1:7" x14ac:dyDescent="0.35">
      <c r="A591" s="217"/>
      <c r="B591" s="218"/>
      <c r="C591" s="218"/>
      <c r="D591" s="219"/>
      <c r="E591" s="219"/>
      <c r="F591" s="256"/>
      <c r="G591" s="220"/>
    </row>
    <row r="592" spans="1:7" x14ac:dyDescent="0.35">
      <c r="A592" s="217"/>
      <c r="B592" s="218"/>
      <c r="C592" s="218"/>
      <c r="D592" s="219"/>
      <c r="E592" s="219"/>
      <c r="F592" s="256"/>
      <c r="G592" s="220"/>
    </row>
    <row r="593" spans="1:7" x14ac:dyDescent="0.35">
      <c r="A593" s="217"/>
      <c r="B593" s="218"/>
      <c r="C593" s="218"/>
      <c r="D593" s="219"/>
      <c r="E593" s="219"/>
      <c r="F593" s="256"/>
      <c r="G593" s="220"/>
    </row>
    <row r="594" spans="1:7" x14ac:dyDescent="0.35">
      <c r="A594" s="217"/>
      <c r="B594" s="218"/>
      <c r="C594" s="218"/>
      <c r="D594" s="219"/>
      <c r="E594" s="219"/>
      <c r="F594" s="256"/>
      <c r="G594" s="220"/>
    </row>
    <row r="595" spans="1:7" x14ac:dyDescent="0.35">
      <c r="A595" s="217"/>
      <c r="B595" s="218"/>
      <c r="C595" s="218"/>
      <c r="D595" s="219"/>
      <c r="E595" s="219"/>
      <c r="F595" s="256"/>
      <c r="G595" s="220"/>
    </row>
    <row r="596" spans="1:7" x14ac:dyDescent="0.35">
      <c r="A596" s="217"/>
      <c r="B596" s="218"/>
      <c r="C596" s="218"/>
      <c r="D596" s="219"/>
      <c r="E596" s="219"/>
      <c r="F596" s="256"/>
      <c r="G596" s="220"/>
    </row>
    <row r="597" spans="1:7" x14ac:dyDescent="0.35">
      <c r="A597" s="217"/>
      <c r="B597" s="218"/>
      <c r="C597" s="218"/>
      <c r="D597" s="219"/>
      <c r="E597" s="219"/>
      <c r="F597" s="256"/>
      <c r="G597" s="220"/>
    </row>
    <row r="598" spans="1:7" x14ac:dyDescent="0.35">
      <c r="A598" s="217"/>
      <c r="B598" s="218"/>
      <c r="C598" s="218"/>
      <c r="D598" s="219"/>
      <c r="E598" s="219"/>
      <c r="F598" s="256"/>
      <c r="G598" s="220"/>
    </row>
    <row r="599" spans="1:7" x14ac:dyDescent="0.35">
      <c r="A599" s="217"/>
      <c r="B599" s="218"/>
      <c r="C599" s="218"/>
      <c r="D599" s="219"/>
      <c r="E599" s="219"/>
      <c r="F599" s="256"/>
      <c r="G599" s="220"/>
    </row>
    <row r="600" spans="1:7" x14ac:dyDescent="0.35">
      <c r="A600" s="217"/>
      <c r="B600" s="218"/>
      <c r="C600" s="218"/>
      <c r="D600" s="219"/>
      <c r="E600" s="219"/>
      <c r="F600" s="256"/>
      <c r="G600" s="220"/>
    </row>
    <row r="601" spans="1:7" x14ac:dyDescent="0.35">
      <c r="A601" s="217"/>
      <c r="B601" s="218"/>
      <c r="C601" s="218"/>
      <c r="D601" s="219"/>
      <c r="E601" s="219"/>
      <c r="F601" s="256"/>
      <c r="G601" s="220"/>
    </row>
    <row r="602" spans="1:7" x14ac:dyDescent="0.35">
      <c r="A602" s="217"/>
      <c r="B602" s="218"/>
      <c r="C602" s="218"/>
      <c r="D602" s="219"/>
      <c r="E602" s="219"/>
      <c r="F602" s="256"/>
      <c r="G602" s="220"/>
    </row>
    <row r="603" spans="1:7" x14ac:dyDescent="0.35">
      <c r="A603" s="217"/>
      <c r="B603" s="218"/>
      <c r="C603" s="218"/>
      <c r="D603" s="219"/>
      <c r="E603" s="219"/>
      <c r="F603" s="256"/>
      <c r="G603" s="220"/>
    </row>
    <row r="604" spans="1:7" x14ac:dyDescent="0.35">
      <c r="A604" s="217"/>
      <c r="B604" s="218"/>
      <c r="C604" s="218"/>
      <c r="D604" s="219"/>
      <c r="E604" s="219"/>
      <c r="F604" s="256"/>
      <c r="G604" s="220"/>
    </row>
    <row r="605" spans="1:7" x14ac:dyDescent="0.35">
      <c r="A605" s="217"/>
      <c r="B605" s="218"/>
      <c r="C605" s="218"/>
      <c r="D605" s="219"/>
      <c r="E605" s="219"/>
      <c r="F605" s="256"/>
      <c r="G605" s="220"/>
    </row>
    <row r="606" spans="1:7" x14ac:dyDescent="0.35">
      <c r="A606" s="217"/>
      <c r="B606" s="218"/>
      <c r="C606" s="218"/>
      <c r="D606" s="219"/>
      <c r="E606" s="219"/>
      <c r="F606" s="256"/>
      <c r="G606" s="220"/>
    </row>
    <row r="607" spans="1:7" x14ac:dyDescent="0.35">
      <c r="A607" s="217"/>
      <c r="B607" s="218"/>
      <c r="C607" s="218"/>
      <c r="D607" s="219"/>
      <c r="E607" s="219"/>
      <c r="F607" s="256"/>
      <c r="G607" s="220"/>
    </row>
    <row r="608" spans="1:7" x14ac:dyDescent="0.35">
      <c r="A608" s="217"/>
      <c r="B608" s="218"/>
      <c r="C608" s="218"/>
      <c r="D608" s="219"/>
      <c r="E608" s="219"/>
      <c r="F608" s="256"/>
      <c r="G608" s="220"/>
    </row>
    <row r="609" spans="1:7" x14ac:dyDescent="0.35">
      <c r="A609" s="217"/>
      <c r="B609" s="218"/>
      <c r="C609" s="218"/>
      <c r="D609" s="219"/>
      <c r="E609" s="219"/>
      <c r="F609" s="256"/>
      <c r="G609" s="220"/>
    </row>
    <row r="610" spans="1:7" x14ac:dyDescent="0.35">
      <c r="A610" s="217"/>
      <c r="B610" s="218"/>
      <c r="C610" s="218"/>
      <c r="D610" s="219"/>
      <c r="E610" s="219"/>
      <c r="F610" s="256"/>
      <c r="G610" s="220"/>
    </row>
    <row r="611" spans="1:7" x14ac:dyDescent="0.35">
      <c r="A611" s="217"/>
      <c r="B611" s="218"/>
      <c r="C611" s="218"/>
      <c r="D611" s="219"/>
      <c r="E611" s="219"/>
      <c r="F611" s="256"/>
      <c r="G611" s="220"/>
    </row>
    <row r="612" spans="1:7" x14ac:dyDescent="0.35">
      <c r="A612" s="217"/>
      <c r="B612" s="218"/>
      <c r="C612" s="218"/>
      <c r="D612" s="219"/>
      <c r="E612" s="219"/>
      <c r="F612" s="256"/>
      <c r="G612" s="220"/>
    </row>
    <row r="613" spans="1:7" x14ac:dyDescent="0.35">
      <c r="A613" s="217"/>
      <c r="B613" s="218"/>
      <c r="C613" s="218"/>
      <c r="D613" s="219"/>
      <c r="E613" s="219"/>
      <c r="F613" s="256"/>
      <c r="G613" s="220"/>
    </row>
    <row r="614" spans="1:7" x14ac:dyDescent="0.35">
      <c r="A614" s="217"/>
      <c r="B614" s="218"/>
      <c r="C614" s="218"/>
      <c r="D614" s="219"/>
      <c r="E614" s="219"/>
      <c r="F614" s="256"/>
      <c r="G614" s="220"/>
    </row>
    <row r="615" spans="1:7" x14ac:dyDescent="0.35">
      <c r="A615" s="217"/>
      <c r="B615" s="218"/>
      <c r="C615" s="218"/>
      <c r="D615" s="219"/>
      <c r="E615" s="219"/>
      <c r="F615" s="256"/>
      <c r="G615" s="220"/>
    </row>
    <row r="616" spans="1:7" x14ac:dyDescent="0.35">
      <c r="A616" s="217"/>
      <c r="B616" s="218"/>
      <c r="C616" s="218"/>
      <c r="D616" s="219"/>
      <c r="E616" s="219"/>
      <c r="F616" s="256"/>
      <c r="G616" s="220"/>
    </row>
    <row r="617" spans="1:7" x14ac:dyDescent="0.35">
      <c r="A617" s="217"/>
      <c r="B617" s="218"/>
      <c r="C617" s="218"/>
      <c r="D617" s="219"/>
      <c r="E617" s="219"/>
      <c r="F617" s="256"/>
      <c r="G617" s="220"/>
    </row>
    <row r="618" spans="1:7" x14ac:dyDescent="0.35">
      <c r="A618" s="217"/>
      <c r="B618" s="218"/>
      <c r="C618" s="218"/>
      <c r="D618" s="219"/>
      <c r="E618" s="219"/>
      <c r="F618" s="256"/>
      <c r="G618" s="220"/>
    </row>
    <row r="619" spans="1:7" x14ac:dyDescent="0.35">
      <c r="A619" s="217"/>
      <c r="B619" s="218"/>
      <c r="C619" s="218"/>
      <c r="D619" s="219"/>
      <c r="E619" s="219"/>
      <c r="F619" s="256"/>
      <c r="G619" s="220"/>
    </row>
    <row r="620" spans="1:7" x14ac:dyDescent="0.35">
      <c r="A620" s="217"/>
      <c r="B620" s="218"/>
      <c r="C620" s="218"/>
      <c r="D620" s="219"/>
      <c r="E620" s="219"/>
      <c r="F620" s="256"/>
      <c r="G620" s="220"/>
    </row>
    <row r="621" spans="1:7" x14ac:dyDescent="0.35">
      <c r="A621" s="217"/>
      <c r="B621" s="218"/>
      <c r="C621" s="218"/>
      <c r="D621" s="219"/>
      <c r="E621" s="219"/>
      <c r="F621" s="256"/>
      <c r="G621" s="220"/>
    </row>
    <row r="622" spans="1:7" x14ac:dyDescent="0.35">
      <c r="A622" s="217"/>
      <c r="B622" s="218"/>
      <c r="C622" s="218"/>
      <c r="D622" s="219"/>
      <c r="E622" s="219"/>
      <c r="F622" s="256"/>
      <c r="G622" s="220"/>
    </row>
    <row r="623" spans="1:7" x14ac:dyDescent="0.35">
      <c r="A623" s="217"/>
      <c r="B623" s="218"/>
      <c r="C623" s="218"/>
      <c r="D623" s="219"/>
      <c r="E623" s="219"/>
      <c r="F623" s="256"/>
      <c r="G623" s="220"/>
    </row>
    <row r="624" spans="1:7" x14ac:dyDescent="0.35">
      <c r="A624" s="217"/>
      <c r="B624" s="218"/>
      <c r="C624" s="218"/>
      <c r="D624" s="219"/>
      <c r="E624" s="219"/>
      <c r="F624" s="256"/>
      <c r="G624" s="220"/>
    </row>
    <row r="625" spans="1:7" x14ac:dyDescent="0.35">
      <c r="A625" s="217"/>
      <c r="B625" s="218"/>
      <c r="C625" s="218"/>
      <c r="D625" s="219"/>
      <c r="E625" s="219"/>
      <c r="F625" s="256"/>
      <c r="G625" s="220"/>
    </row>
    <row r="626" spans="1:7" x14ac:dyDescent="0.35">
      <c r="A626" s="217"/>
      <c r="B626" s="218"/>
      <c r="C626" s="218"/>
      <c r="D626" s="219"/>
      <c r="E626" s="219"/>
      <c r="F626" s="256"/>
      <c r="G626" s="220"/>
    </row>
    <row r="627" spans="1:7" x14ac:dyDescent="0.35">
      <c r="A627" s="217"/>
      <c r="B627" s="218"/>
      <c r="C627" s="218"/>
      <c r="D627" s="219"/>
      <c r="E627" s="219"/>
      <c r="F627" s="256"/>
      <c r="G627" s="220"/>
    </row>
    <row r="628" spans="1:7" x14ac:dyDescent="0.35">
      <c r="A628" s="217"/>
      <c r="B628" s="218"/>
      <c r="C628" s="218"/>
      <c r="D628" s="219"/>
      <c r="E628" s="219"/>
      <c r="F628" s="256"/>
      <c r="G628" s="220"/>
    </row>
    <row r="629" spans="1:7" x14ac:dyDescent="0.35">
      <c r="A629" s="217"/>
      <c r="B629" s="218"/>
      <c r="C629" s="218"/>
      <c r="D629" s="219"/>
      <c r="E629" s="219"/>
      <c r="F629" s="256"/>
      <c r="G629" s="220"/>
    </row>
    <row r="630" spans="1:7" x14ac:dyDescent="0.35">
      <c r="A630" s="217"/>
      <c r="B630" s="218"/>
      <c r="C630" s="218"/>
      <c r="D630" s="219"/>
      <c r="E630" s="219"/>
      <c r="F630" s="256"/>
      <c r="G630" s="220"/>
    </row>
    <row r="631" spans="1:7" x14ac:dyDescent="0.35">
      <c r="A631" s="217"/>
      <c r="B631" s="218"/>
      <c r="C631" s="218"/>
      <c r="D631" s="219"/>
      <c r="E631" s="219"/>
      <c r="F631" s="256"/>
      <c r="G631" s="220"/>
    </row>
    <row r="632" spans="1:7" x14ac:dyDescent="0.35">
      <c r="A632" s="217"/>
      <c r="B632" s="218"/>
      <c r="C632" s="218"/>
      <c r="D632" s="219"/>
      <c r="E632" s="219"/>
      <c r="F632" s="256"/>
      <c r="G632" s="220"/>
    </row>
    <row r="633" spans="1:7" x14ac:dyDescent="0.35">
      <c r="A633" s="217"/>
      <c r="B633" s="218"/>
      <c r="C633" s="218"/>
      <c r="D633" s="219"/>
      <c r="E633" s="219"/>
      <c r="F633" s="256"/>
      <c r="G633" s="220"/>
    </row>
    <row r="634" spans="1:7" x14ac:dyDescent="0.35">
      <c r="A634" s="217"/>
      <c r="B634" s="218"/>
      <c r="C634" s="218"/>
      <c r="D634" s="219"/>
      <c r="E634" s="219"/>
      <c r="F634" s="256"/>
      <c r="G634" s="220"/>
    </row>
    <row r="635" spans="1:7" x14ac:dyDescent="0.35">
      <c r="A635" s="217"/>
      <c r="B635" s="218"/>
      <c r="C635" s="218"/>
      <c r="D635" s="219"/>
      <c r="E635" s="219"/>
      <c r="F635" s="256"/>
      <c r="G635" s="220"/>
    </row>
    <row r="636" spans="1:7" x14ac:dyDescent="0.35">
      <c r="A636" s="217"/>
      <c r="B636" s="218"/>
      <c r="C636" s="218"/>
      <c r="D636" s="219"/>
      <c r="E636" s="219"/>
      <c r="F636" s="256"/>
      <c r="G636" s="220"/>
    </row>
    <row r="637" spans="1:7" x14ac:dyDescent="0.35">
      <c r="A637" s="217"/>
      <c r="B637" s="218"/>
      <c r="C637" s="218"/>
      <c r="D637" s="219"/>
      <c r="E637" s="219"/>
      <c r="F637" s="256"/>
      <c r="G637" s="220"/>
    </row>
    <row r="638" spans="1:7" x14ac:dyDescent="0.35">
      <c r="A638" s="217"/>
      <c r="B638" s="218"/>
      <c r="C638" s="218"/>
      <c r="D638" s="219"/>
      <c r="E638" s="219"/>
      <c r="F638" s="256"/>
      <c r="G638" s="220"/>
    </row>
    <row r="639" spans="1:7" x14ac:dyDescent="0.35">
      <c r="A639" s="217"/>
      <c r="B639" s="218"/>
      <c r="C639" s="218"/>
      <c r="D639" s="219"/>
      <c r="E639" s="219"/>
      <c r="F639" s="256"/>
      <c r="G639" s="220"/>
    </row>
    <row r="640" spans="1:7" x14ac:dyDescent="0.35">
      <c r="A640" s="217"/>
      <c r="B640" s="218"/>
      <c r="C640" s="218"/>
      <c r="D640" s="219"/>
      <c r="E640" s="219"/>
      <c r="F640" s="256"/>
      <c r="G640" s="220"/>
    </row>
    <row r="641" spans="1:7" x14ac:dyDescent="0.35">
      <c r="A641" s="217"/>
      <c r="B641" s="218"/>
      <c r="C641" s="218"/>
      <c r="D641" s="219"/>
      <c r="E641" s="219"/>
      <c r="F641" s="256"/>
      <c r="G641" s="220"/>
    </row>
    <row r="642" spans="1:7" x14ac:dyDescent="0.35">
      <c r="A642" s="217"/>
      <c r="B642" s="218"/>
      <c r="C642" s="218"/>
      <c r="D642" s="219"/>
      <c r="E642" s="219"/>
      <c r="F642" s="256"/>
      <c r="G642" s="220"/>
    </row>
    <row r="643" spans="1:7" x14ac:dyDescent="0.35">
      <c r="A643" s="217"/>
      <c r="B643" s="218"/>
      <c r="C643" s="218"/>
      <c r="D643" s="219"/>
      <c r="E643" s="219"/>
      <c r="F643" s="256"/>
      <c r="G643" s="220"/>
    </row>
    <row r="644" spans="1:7" x14ac:dyDescent="0.35">
      <c r="A644" s="217"/>
      <c r="B644" s="218"/>
      <c r="C644" s="218"/>
      <c r="D644" s="219"/>
      <c r="E644" s="219"/>
      <c r="F644" s="256"/>
      <c r="G644" s="220"/>
    </row>
    <row r="645" spans="1:7" x14ac:dyDescent="0.35">
      <c r="A645" s="217"/>
      <c r="B645" s="218"/>
      <c r="C645" s="218"/>
      <c r="D645" s="219"/>
      <c r="E645" s="219"/>
      <c r="F645" s="256"/>
      <c r="G645" s="220"/>
    </row>
    <row r="646" spans="1:7" x14ac:dyDescent="0.35">
      <c r="A646" s="217"/>
      <c r="B646" s="218"/>
      <c r="C646" s="218"/>
      <c r="D646" s="219"/>
      <c r="E646" s="219"/>
      <c r="F646" s="256"/>
      <c r="G646" s="220"/>
    </row>
    <row r="647" spans="1:7" x14ac:dyDescent="0.35">
      <c r="A647" s="217"/>
      <c r="B647" s="218"/>
      <c r="C647" s="218"/>
      <c r="D647" s="219"/>
      <c r="E647" s="219"/>
      <c r="F647" s="256"/>
      <c r="G647" s="220"/>
    </row>
    <row r="648" spans="1:7" x14ac:dyDescent="0.35">
      <c r="A648" s="217"/>
      <c r="B648" s="218"/>
      <c r="C648" s="218"/>
      <c r="D648" s="219"/>
      <c r="E648" s="219"/>
      <c r="F648" s="256"/>
      <c r="G648" s="220"/>
    </row>
    <row r="649" spans="1:7" x14ac:dyDescent="0.35">
      <c r="A649" s="217"/>
      <c r="B649" s="218"/>
      <c r="C649" s="218"/>
      <c r="D649" s="219"/>
      <c r="E649" s="219"/>
      <c r="F649" s="256"/>
      <c r="G649" s="220"/>
    </row>
    <row r="650" spans="1:7" x14ac:dyDescent="0.35">
      <c r="A650" s="217"/>
      <c r="B650" s="218"/>
      <c r="C650" s="218"/>
      <c r="D650" s="219"/>
      <c r="E650" s="219"/>
      <c r="F650" s="256"/>
      <c r="G650" s="220"/>
    </row>
    <row r="651" spans="1:7" x14ac:dyDescent="0.35">
      <c r="A651" s="217"/>
      <c r="B651" s="218"/>
      <c r="C651" s="218"/>
      <c r="D651" s="219"/>
      <c r="E651" s="219"/>
      <c r="F651" s="256"/>
      <c r="G651" s="220"/>
    </row>
    <row r="652" spans="1:7" x14ac:dyDescent="0.35">
      <c r="A652" s="217"/>
      <c r="B652" s="218"/>
      <c r="C652" s="218"/>
      <c r="D652" s="219"/>
      <c r="E652" s="219"/>
      <c r="F652" s="256"/>
      <c r="G652" s="220"/>
    </row>
    <row r="653" spans="1:7" x14ac:dyDescent="0.35">
      <c r="A653" s="217"/>
      <c r="B653" s="218"/>
      <c r="C653" s="218"/>
      <c r="D653" s="219"/>
      <c r="E653" s="219"/>
      <c r="F653" s="256"/>
      <c r="G653" s="220"/>
    </row>
    <row r="654" spans="1:7" x14ac:dyDescent="0.35">
      <c r="A654" s="217"/>
      <c r="B654" s="218"/>
      <c r="C654" s="218"/>
      <c r="D654" s="219"/>
      <c r="E654" s="219"/>
      <c r="F654" s="256"/>
      <c r="G654" s="220"/>
    </row>
    <row r="655" spans="1:7" x14ac:dyDescent="0.35">
      <c r="A655" s="217"/>
      <c r="B655" s="218"/>
      <c r="C655" s="218"/>
      <c r="D655" s="219"/>
      <c r="E655" s="219"/>
      <c r="F655" s="256"/>
      <c r="G655" s="220"/>
    </row>
    <row r="656" spans="1:7" x14ac:dyDescent="0.35">
      <c r="A656" s="217"/>
      <c r="B656" s="218"/>
      <c r="C656" s="218"/>
      <c r="D656" s="219"/>
      <c r="E656" s="219"/>
      <c r="F656" s="256"/>
      <c r="G656" s="220"/>
    </row>
    <row r="657" spans="1:7" x14ac:dyDescent="0.35">
      <c r="A657" s="217"/>
      <c r="B657" s="218"/>
      <c r="C657" s="218"/>
      <c r="D657" s="219"/>
      <c r="E657" s="219"/>
      <c r="F657" s="256"/>
      <c r="G657" s="220"/>
    </row>
    <row r="658" spans="1:7" x14ac:dyDescent="0.35">
      <c r="A658" s="217"/>
      <c r="B658" s="218"/>
      <c r="C658" s="218"/>
      <c r="D658" s="219"/>
      <c r="E658" s="219"/>
      <c r="F658" s="256"/>
      <c r="G658" s="220"/>
    </row>
    <row r="659" spans="1:7" x14ac:dyDescent="0.35">
      <c r="A659" s="217"/>
      <c r="B659" s="218"/>
      <c r="C659" s="218"/>
      <c r="D659" s="219"/>
      <c r="E659" s="219"/>
      <c r="F659" s="256"/>
      <c r="G659" s="220"/>
    </row>
    <row r="660" spans="1:7" x14ac:dyDescent="0.35">
      <c r="A660" s="217"/>
      <c r="B660" s="218"/>
      <c r="C660" s="218"/>
      <c r="D660" s="219"/>
      <c r="E660" s="219"/>
      <c r="F660" s="256"/>
      <c r="G660" s="220"/>
    </row>
    <row r="661" spans="1:7" x14ac:dyDescent="0.35">
      <c r="A661" s="217"/>
      <c r="B661" s="218"/>
      <c r="C661" s="218"/>
      <c r="D661" s="219"/>
      <c r="E661" s="219"/>
      <c r="F661" s="256"/>
      <c r="G661" s="220"/>
    </row>
    <row r="662" spans="1:7" x14ac:dyDescent="0.35">
      <c r="A662" s="217"/>
      <c r="B662" s="218"/>
      <c r="C662" s="218"/>
      <c r="D662" s="219"/>
      <c r="E662" s="219"/>
      <c r="F662" s="256"/>
      <c r="G662" s="220"/>
    </row>
    <row r="663" spans="1:7" x14ac:dyDescent="0.35">
      <c r="A663" s="217"/>
      <c r="B663" s="218"/>
      <c r="C663" s="218"/>
      <c r="D663" s="219"/>
      <c r="E663" s="219"/>
      <c r="F663" s="256"/>
      <c r="G663" s="220"/>
    </row>
    <row r="664" spans="1:7" x14ac:dyDescent="0.35">
      <c r="A664" s="217"/>
      <c r="B664" s="218"/>
      <c r="C664" s="218"/>
      <c r="D664" s="219"/>
      <c r="E664" s="219"/>
      <c r="F664" s="256"/>
      <c r="G664" s="220"/>
    </row>
    <row r="665" spans="1:7" x14ac:dyDescent="0.35">
      <c r="A665" s="217"/>
      <c r="B665" s="218"/>
      <c r="C665" s="218"/>
      <c r="D665" s="219"/>
      <c r="E665" s="219"/>
      <c r="F665" s="256"/>
      <c r="G665" s="220"/>
    </row>
    <row r="666" spans="1:7" x14ac:dyDescent="0.35">
      <c r="A666" s="217"/>
      <c r="B666" s="218"/>
      <c r="C666" s="218"/>
      <c r="D666" s="219"/>
      <c r="E666" s="219"/>
      <c r="F666" s="256"/>
      <c r="G666" s="220"/>
    </row>
    <row r="667" spans="1:7" x14ac:dyDescent="0.35">
      <c r="A667" s="217"/>
      <c r="B667" s="218"/>
      <c r="C667" s="218"/>
      <c r="D667" s="219"/>
      <c r="E667" s="219"/>
      <c r="F667" s="256"/>
      <c r="G667" s="220"/>
    </row>
    <row r="668" spans="1:7" x14ac:dyDescent="0.35">
      <c r="A668" s="217"/>
      <c r="B668" s="218"/>
      <c r="C668" s="218"/>
      <c r="D668" s="219"/>
      <c r="E668" s="219"/>
      <c r="F668" s="256"/>
      <c r="G668" s="220"/>
    </row>
    <row r="669" spans="1:7" x14ac:dyDescent="0.35">
      <c r="A669" s="217"/>
      <c r="B669" s="218"/>
      <c r="C669" s="218"/>
      <c r="D669" s="219"/>
      <c r="E669" s="219"/>
      <c r="F669" s="256"/>
      <c r="G669" s="220"/>
    </row>
    <row r="670" spans="1:7" x14ac:dyDescent="0.35">
      <c r="A670" s="217"/>
      <c r="B670" s="218"/>
      <c r="C670" s="218"/>
      <c r="D670" s="219"/>
      <c r="E670" s="219"/>
      <c r="F670" s="256"/>
      <c r="G670" s="220"/>
    </row>
    <row r="671" spans="1:7" x14ac:dyDescent="0.35">
      <c r="A671" s="217"/>
      <c r="B671" s="218"/>
      <c r="C671" s="218"/>
      <c r="D671" s="219"/>
      <c r="E671" s="219"/>
      <c r="F671" s="256"/>
      <c r="G671" s="220"/>
    </row>
    <row r="672" spans="1:7" x14ac:dyDescent="0.35">
      <c r="A672" s="217"/>
      <c r="B672" s="218"/>
      <c r="C672" s="218"/>
      <c r="D672" s="219"/>
      <c r="E672" s="219"/>
      <c r="F672" s="256"/>
      <c r="G672" s="220"/>
    </row>
    <row r="673" spans="1:7" x14ac:dyDescent="0.35">
      <c r="A673" s="217"/>
      <c r="B673" s="218"/>
      <c r="C673" s="218"/>
      <c r="D673" s="219"/>
      <c r="E673" s="219"/>
      <c r="F673" s="256"/>
      <c r="G673" s="220"/>
    </row>
    <row r="674" spans="1:7" x14ac:dyDescent="0.35">
      <c r="A674" s="217"/>
      <c r="B674" s="218"/>
      <c r="C674" s="218"/>
      <c r="D674" s="219"/>
      <c r="E674" s="219"/>
      <c r="F674" s="256"/>
      <c r="G674" s="220"/>
    </row>
    <row r="675" spans="1:7" x14ac:dyDescent="0.35">
      <c r="A675" s="217"/>
      <c r="B675" s="218"/>
      <c r="C675" s="218"/>
      <c r="D675" s="219"/>
      <c r="E675" s="219"/>
      <c r="F675" s="256"/>
      <c r="G675" s="220"/>
    </row>
    <row r="676" spans="1:7" x14ac:dyDescent="0.35">
      <c r="A676" s="217"/>
      <c r="B676" s="218"/>
      <c r="C676" s="218"/>
      <c r="D676" s="219"/>
      <c r="E676" s="219"/>
      <c r="F676" s="256"/>
      <c r="G676" s="220"/>
    </row>
    <row r="677" spans="1:7" x14ac:dyDescent="0.35">
      <c r="A677" s="217"/>
      <c r="B677" s="218"/>
      <c r="C677" s="218"/>
      <c r="D677" s="219"/>
      <c r="E677" s="219"/>
      <c r="F677" s="256"/>
      <c r="G677" s="220"/>
    </row>
    <row r="678" spans="1:7" x14ac:dyDescent="0.35">
      <c r="A678" s="217"/>
      <c r="B678" s="218"/>
      <c r="C678" s="218"/>
      <c r="D678" s="219"/>
      <c r="E678" s="219"/>
      <c r="F678" s="256"/>
      <c r="G678" s="220"/>
    </row>
    <row r="679" spans="1:7" x14ac:dyDescent="0.35">
      <c r="A679" s="217"/>
      <c r="B679" s="218"/>
      <c r="C679" s="218"/>
      <c r="D679" s="219"/>
      <c r="E679" s="219"/>
      <c r="F679" s="256"/>
      <c r="G679" s="220"/>
    </row>
    <row r="680" spans="1:7" x14ac:dyDescent="0.35">
      <c r="A680" s="217"/>
      <c r="B680" s="218"/>
      <c r="C680" s="218"/>
      <c r="D680" s="219"/>
      <c r="E680" s="219"/>
      <c r="F680" s="256"/>
      <c r="G680" s="220"/>
    </row>
    <row r="681" spans="1:7" x14ac:dyDescent="0.35">
      <c r="A681" s="217"/>
      <c r="B681" s="218"/>
      <c r="C681" s="218"/>
      <c r="D681" s="219"/>
      <c r="E681" s="219"/>
      <c r="F681" s="256"/>
      <c r="G681" s="220"/>
    </row>
    <row r="682" spans="1:7" x14ac:dyDescent="0.35">
      <c r="A682" s="217"/>
      <c r="B682" s="218"/>
      <c r="C682" s="218"/>
      <c r="D682" s="219"/>
      <c r="E682" s="219"/>
      <c r="F682" s="256"/>
      <c r="G682" s="220"/>
    </row>
    <row r="683" spans="1:7" x14ac:dyDescent="0.35">
      <c r="A683" s="217"/>
      <c r="B683" s="218"/>
      <c r="C683" s="218"/>
      <c r="D683" s="219"/>
      <c r="E683" s="219"/>
      <c r="F683" s="256"/>
      <c r="G683" s="220"/>
    </row>
    <row r="684" spans="1:7" x14ac:dyDescent="0.35">
      <c r="A684" s="217"/>
      <c r="B684" s="218"/>
      <c r="C684" s="218"/>
      <c r="D684" s="219"/>
      <c r="E684" s="219"/>
      <c r="F684" s="256"/>
      <c r="G684" s="220"/>
    </row>
    <row r="685" spans="1:7" x14ac:dyDescent="0.35">
      <c r="A685" s="217"/>
      <c r="B685" s="218"/>
      <c r="C685" s="218"/>
      <c r="D685" s="219"/>
      <c r="E685" s="219"/>
      <c r="F685" s="256"/>
      <c r="G685" s="220"/>
    </row>
    <row r="686" spans="1:7" x14ac:dyDescent="0.35">
      <c r="A686" s="217"/>
      <c r="B686" s="218"/>
      <c r="C686" s="218"/>
      <c r="D686" s="219"/>
      <c r="E686" s="219"/>
      <c r="F686" s="256"/>
      <c r="G686" s="220"/>
    </row>
    <row r="687" spans="1:7" x14ac:dyDescent="0.35">
      <c r="A687" s="217"/>
      <c r="B687" s="218"/>
      <c r="C687" s="218"/>
      <c r="D687" s="219"/>
      <c r="E687" s="219"/>
      <c r="F687" s="256"/>
      <c r="G687" s="220"/>
    </row>
    <row r="688" spans="1:7" x14ac:dyDescent="0.35">
      <c r="A688" s="217"/>
      <c r="B688" s="218"/>
      <c r="C688" s="218"/>
      <c r="D688" s="219"/>
      <c r="E688" s="219"/>
      <c r="F688" s="256"/>
      <c r="G688" s="220"/>
    </row>
    <row r="689" spans="1:7" x14ac:dyDescent="0.35">
      <c r="A689" s="217"/>
      <c r="B689" s="218"/>
      <c r="C689" s="218"/>
      <c r="D689" s="219"/>
      <c r="E689" s="219"/>
      <c r="F689" s="256"/>
      <c r="G689" s="220"/>
    </row>
    <row r="690" spans="1:7" x14ac:dyDescent="0.35">
      <c r="A690" s="217"/>
      <c r="B690" s="218"/>
      <c r="C690" s="218"/>
      <c r="D690" s="219"/>
      <c r="E690" s="219"/>
      <c r="F690" s="256"/>
      <c r="G690" s="220"/>
    </row>
    <row r="691" spans="1:7" x14ac:dyDescent="0.35">
      <c r="A691" s="217"/>
      <c r="B691" s="218"/>
      <c r="C691" s="218"/>
      <c r="D691" s="219"/>
      <c r="E691" s="219"/>
      <c r="F691" s="256"/>
      <c r="G691" s="220"/>
    </row>
    <row r="692" spans="1:7" x14ac:dyDescent="0.35">
      <c r="A692" s="217"/>
      <c r="B692" s="218"/>
      <c r="C692" s="218"/>
      <c r="D692" s="219"/>
      <c r="E692" s="219"/>
      <c r="F692" s="256"/>
      <c r="G692" s="220"/>
    </row>
    <row r="693" spans="1:7" x14ac:dyDescent="0.35">
      <c r="A693" s="217"/>
      <c r="B693" s="218"/>
      <c r="C693" s="218"/>
      <c r="D693" s="219"/>
      <c r="E693" s="219"/>
      <c r="F693" s="256"/>
      <c r="G693" s="220"/>
    </row>
    <row r="694" spans="1:7" x14ac:dyDescent="0.35">
      <c r="A694" s="217"/>
      <c r="B694" s="218"/>
      <c r="C694" s="218"/>
      <c r="D694" s="219"/>
      <c r="E694" s="219"/>
      <c r="F694" s="256"/>
      <c r="G694" s="220"/>
    </row>
    <row r="695" spans="1:7" x14ac:dyDescent="0.35">
      <c r="A695" s="217"/>
      <c r="B695" s="218"/>
      <c r="C695" s="218"/>
      <c r="D695" s="219"/>
      <c r="E695" s="219"/>
      <c r="F695" s="256"/>
      <c r="G695" s="220"/>
    </row>
    <row r="696" spans="1:7" x14ac:dyDescent="0.35">
      <c r="A696" s="217"/>
      <c r="B696" s="218"/>
      <c r="C696" s="218"/>
      <c r="D696" s="219"/>
      <c r="E696" s="219"/>
      <c r="F696" s="256"/>
      <c r="G696" s="220"/>
    </row>
    <row r="697" spans="1:7" x14ac:dyDescent="0.35">
      <c r="A697" s="217"/>
      <c r="B697" s="218"/>
      <c r="C697" s="218"/>
      <c r="D697" s="219"/>
      <c r="E697" s="219"/>
      <c r="F697" s="256"/>
      <c r="G697" s="220"/>
    </row>
    <row r="698" spans="1:7" x14ac:dyDescent="0.35">
      <c r="A698" s="217"/>
      <c r="B698" s="218"/>
      <c r="C698" s="218"/>
      <c r="D698" s="219"/>
      <c r="E698" s="219"/>
      <c r="F698" s="256"/>
      <c r="G698" s="220"/>
    </row>
    <row r="699" spans="1:7" x14ac:dyDescent="0.35">
      <c r="A699" s="217"/>
      <c r="B699" s="218"/>
      <c r="C699" s="218"/>
      <c r="D699" s="219"/>
      <c r="E699" s="219"/>
      <c r="F699" s="256"/>
      <c r="G699" s="220"/>
    </row>
    <row r="700" spans="1:7" x14ac:dyDescent="0.35">
      <c r="A700" s="217"/>
      <c r="B700" s="218"/>
      <c r="C700" s="218"/>
      <c r="D700" s="219"/>
      <c r="E700" s="219"/>
      <c r="F700" s="256"/>
      <c r="G700" s="220"/>
    </row>
    <row r="701" spans="1:7" x14ac:dyDescent="0.35">
      <c r="A701" s="217"/>
      <c r="B701" s="218"/>
      <c r="C701" s="218"/>
      <c r="D701" s="219"/>
      <c r="E701" s="219"/>
      <c r="F701" s="256"/>
      <c r="G701" s="220"/>
    </row>
    <row r="702" spans="1:7" x14ac:dyDescent="0.35">
      <c r="A702" s="217"/>
      <c r="B702" s="218"/>
      <c r="C702" s="218"/>
      <c r="D702" s="219"/>
      <c r="E702" s="219"/>
      <c r="F702" s="256"/>
      <c r="G702" s="220"/>
    </row>
    <row r="703" spans="1:7" x14ac:dyDescent="0.35">
      <c r="A703" s="217"/>
      <c r="B703" s="218"/>
      <c r="C703" s="218"/>
      <c r="D703" s="219"/>
      <c r="E703" s="219"/>
      <c r="F703" s="256"/>
      <c r="G703" s="220"/>
    </row>
    <row r="704" spans="1:7" x14ac:dyDescent="0.35">
      <c r="A704" s="217"/>
      <c r="B704" s="218"/>
      <c r="C704" s="218"/>
      <c r="D704" s="219"/>
      <c r="E704" s="219"/>
      <c r="F704" s="256"/>
      <c r="G704" s="220"/>
    </row>
    <row r="705" spans="1:7" x14ac:dyDescent="0.35">
      <c r="A705" s="217"/>
      <c r="B705" s="218"/>
      <c r="C705" s="218"/>
      <c r="D705" s="219"/>
      <c r="E705" s="219"/>
      <c r="F705" s="256"/>
      <c r="G705" s="220"/>
    </row>
    <row r="706" spans="1:7" x14ac:dyDescent="0.35">
      <c r="A706" s="217"/>
      <c r="B706" s="218"/>
      <c r="C706" s="218"/>
      <c r="D706" s="219"/>
      <c r="E706" s="219"/>
      <c r="F706" s="256"/>
      <c r="G706" s="220"/>
    </row>
    <row r="707" spans="1:7" x14ac:dyDescent="0.35">
      <c r="A707" s="217"/>
      <c r="B707" s="218"/>
      <c r="C707" s="218"/>
      <c r="D707" s="219"/>
      <c r="E707" s="219"/>
      <c r="F707" s="256"/>
      <c r="G707" s="220"/>
    </row>
    <row r="708" spans="1:7" x14ac:dyDescent="0.35">
      <c r="A708" s="217"/>
      <c r="B708" s="218"/>
      <c r="C708" s="218"/>
      <c r="D708" s="219"/>
      <c r="E708" s="219"/>
      <c r="F708" s="256"/>
      <c r="G708" s="220"/>
    </row>
    <row r="709" spans="1:7" x14ac:dyDescent="0.35">
      <c r="A709" s="217"/>
      <c r="B709" s="218"/>
      <c r="C709" s="218"/>
      <c r="D709" s="219"/>
      <c r="E709" s="219"/>
      <c r="F709" s="256"/>
      <c r="G709" s="220"/>
    </row>
    <row r="710" spans="1:7" x14ac:dyDescent="0.35">
      <c r="A710" s="217"/>
      <c r="B710" s="218"/>
      <c r="C710" s="218"/>
      <c r="D710" s="219"/>
      <c r="E710" s="219"/>
      <c r="F710" s="256"/>
      <c r="G710" s="220"/>
    </row>
    <row r="711" spans="1:7" x14ac:dyDescent="0.35">
      <c r="A711" s="217"/>
      <c r="B711" s="218"/>
      <c r="C711" s="218"/>
      <c r="D711" s="219"/>
      <c r="E711" s="219"/>
      <c r="F711" s="256"/>
      <c r="G711" s="220"/>
    </row>
    <row r="712" spans="1:7" x14ac:dyDescent="0.35">
      <c r="A712" s="217"/>
      <c r="B712" s="218"/>
      <c r="C712" s="218"/>
      <c r="D712" s="219"/>
      <c r="E712" s="219"/>
      <c r="F712" s="256"/>
      <c r="G712" s="220"/>
    </row>
    <row r="713" spans="1:7" x14ac:dyDescent="0.35">
      <c r="A713" s="217"/>
      <c r="B713" s="218"/>
      <c r="C713" s="218"/>
      <c r="D713" s="219"/>
      <c r="E713" s="219"/>
      <c r="F713" s="256"/>
      <c r="G713" s="220"/>
    </row>
    <row r="714" spans="1:7" x14ac:dyDescent="0.35">
      <c r="A714" s="217"/>
      <c r="B714" s="218"/>
      <c r="C714" s="218"/>
      <c r="D714" s="219"/>
      <c r="E714" s="219"/>
      <c r="F714" s="256"/>
      <c r="G714" s="220"/>
    </row>
    <row r="715" spans="1:7" x14ac:dyDescent="0.35">
      <c r="A715" s="217"/>
      <c r="B715" s="218"/>
      <c r="C715" s="218"/>
      <c r="D715" s="219"/>
      <c r="E715" s="219"/>
      <c r="F715" s="256"/>
      <c r="G715" s="220"/>
    </row>
    <row r="716" spans="1:7" x14ac:dyDescent="0.35">
      <c r="A716" s="217"/>
      <c r="B716" s="218"/>
      <c r="C716" s="218"/>
      <c r="D716" s="219"/>
      <c r="E716" s="219"/>
      <c r="F716" s="256"/>
      <c r="G716" s="220"/>
    </row>
    <row r="717" spans="1:7" x14ac:dyDescent="0.35">
      <c r="A717" s="217"/>
      <c r="B717" s="218"/>
      <c r="C717" s="218"/>
      <c r="D717" s="219"/>
      <c r="E717" s="219"/>
      <c r="F717" s="256"/>
      <c r="G717" s="220"/>
    </row>
    <row r="718" spans="1:7" x14ac:dyDescent="0.35">
      <c r="A718" s="217"/>
      <c r="B718" s="218"/>
      <c r="C718" s="218"/>
      <c r="D718" s="219"/>
      <c r="E718" s="219"/>
      <c r="F718" s="256"/>
      <c r="G718" s="220"/>
    </row>
    <row r="719" spans="1:7" x14ac:dyDescent="0.35">
      <c r="A719" s="217"/>
      <c r="B719" s="218"/>
      <c r="C719" s="218"/>
      <c r="D719" s="219"/>
      <c r="E719" s="219"/>
      <c r="F719" s="256"/>
      <c r="G719" s="220"/>
    </row>
    <row r="720" spans="1:7" x14ac:dyDescent="0.35">
      <c r="A720" s="217"/>
      <c r="B720" s="218"/>
      <c r="C720" s="218"/>
      <c r="D720" s="219"/>
      <c r="E720" s="219"/>
      <c r="F720" s="256"/>
      <c r="G720" s="220"/>
    </row>
    <row r="721" spans="1:7" x14ac:dyDescent="0.35">
      <c r="A721" s="217"/>
      <c r="B721" s="218"/>
      <c r="C721" s="218"/>
      <c r="D721" s="219"/>
      <c r="E721" s="219"/>
      <c r="F721" s="256"/>
      <c r="G721" s="220"/>
    </row>
    <row r="722" spans="1:7" x14ac:dyDescent="0.35">
      <c r="A722" s="217"/>
      <c r="B722" s="218"/>
      <c r="C722" s="218"/>
      <c r="D722" s="219"/>
      <c r="E722" s="219"/>
      <c r="F722" s="256"/>
      <c r="G722" s="220"/>
    </row>
    <row r="723" spans="1:7" x14ac:dyDescent="0.35">
      <c r="A723" s="217"/>
      <c r="B723" s="218"/>
      <c r="C723" s="218"/>
      <c r="D723" s="219"/>
      <c r="E723" s="219"/>
      <c r="F723" s="256"/>
      <c r="G723" s="220"/>
    </row>
    <row r="724" spans="1:7" x14ac:dyDescent="0.35">
      <c r="A724" s="217"/>
      <c r="B724" s="218"/>
      <c r="C724" s="218"/>
      <c r="D724" s="219"/>
      <c r="E724" s="219"/>
      <c r="F724" s="256"/>
      <c r="G724" s="220"/>
    </row>
    <row r="725" spans="1:7" x14ac:dyDescent="0.35">
      <c r="A725" s="217"/>
      <c r="B725" s="218"/>
      <c r="C725" s="218"/>
      <c r="D725" s="219"/>
      <c r="E725" s="219"/>
      <c r="F725" s="256"/>
      <c r="G725" s="220"/>
    </row>
    <row r="726" spans="1:7" x14ac:dyDescent="0.35">
      <c r="A726" s="217"/>
      <c r="B726" s="218"/>
      <c r="C726" s="218"/>
      <c r="D726" s="219"/>
      <c r="E726" s="219"/>
      <c r="F726" s="256"/>
      <c r="G726" s="220"/>
    </row>
    <row r="727" spans="1:7" x14ac:dyDescent="0.35">
      <c r="A727" s="217"/>
      <c r="B727" s="218"/>
      <c r="C727" s="218"/>
      <c r="D727" s="219"/>
      <c r="E727" s="219"/>
      <c r="F727" s="256"/>
      <c r="G727" s="220"/>
    </row>
    <row r="728" spans="1:7" x14ac:dyDescent="0.35">
      <c r="A728" s="217"/>
      <c r="B728" s="218"/>
      <c r="C728" s="218"/>
      <c r="D728" s="219"/>
      <c r="E728" s="219"/>
      <c r="F728" s="256"/>
      <c r="G728" s="220"/>
    </row>
    <row r="729" spans="1:7" x14ac:dyDescent="0.35">
      <c r="A729" s="217"/>
      <c r="B729" s="218"/>
      <c r="C729" s="218"/>
      <c r="D729" s="219"/>
      <c r="E729" s="219"/>
      <c r="F729" s="256"/>
      <c r="G729" s="220"/>
    </row>
    <row r="730" spans="1:7" x14ac:dyDescent="0.35">
      <c r="A730" s="217"/>
      <c r="B730" s="218"/>
      <c r="C730" s="218"/>
      <c r="D730" s="219"/>
      <c r="E730" s="219"/>
      <c r="F730" s="256"/>
      <c r="G730" s="220"/>
    </row>
    <row r="731" spans="1:7" x14ac:dyDescent="0.35">
      <c r="A731" s="217"/>
      <c r="B731" s="218"/>
      <c r="C731" s="218"/>
      <c r="D731" s="219"/>
      <c r="E731" s="219"/>
      <c r="F731" s="256"/>
      <c r="G731" s="220"/>
    </row>
    <row r="732" spans="1:7" x14ac:dyDescent="0.35">
      <c r="A732" s="217"/>
      <c r="B732" s="218"/>
      <c r="C732" s="218"/>
      <c r="D732" s="219"/>
      <c r="E732" s="219"/>
      <c r="F732" s="256"/>
      <c r="G732" s="220"/>
    </row>
    <row r="733" spans="1:7" x14ac:dyDescent="0.35">
      <c r="A733" s="217"/>
      <c r="B733" s="218"/>
      <c r="C733" s="218"/>
      <c r="D733" s="219"/>
      <c r="E733" s="219"/>
      <c r="F733" s="256"/>
      <c r="G733" s="220"/>
    </row>
    <row r="734" spans="1:7" x14ac:dyDescent="0.35">
      <c r="A734" s="217"/>
      <c r="B734" s="218"/>
      <c r="C734" s="218"/>
      <c r="D734" s="219"/>
      <c r="E734" s="219"/>
      <c r="F734" s="256"/>
      <c r="G734" s="220"/>
    </row>
    <row r="735" spans="1:7" x14ac:dyDescent="0.35">
      <c r="A735" s="217"/>
      <c r="B735" s="218"/>
      <c r="C735" s="218"/>
      <c r="D735" s="219"/>
      <c r="E735" s="219"/>
      <c r="F735" s="256"/>
      <c r="G735" s="220"/>
    </row>
    <row r="736" spans="1:7" x14ac:dyDescent="0.35">
      <c r="A736" s="217"/>
      <c r="B736" s="218"/>
      <c r="C736" s="218"/>
      <c r="D736" s="219"/>
      <c r="E736" s="219"/>
      <c r="F736" s="256"/>
      <c r="G736" s="220"/>
    </row>
    <row r="737" spans="1:7" x14ac:dyDescent="0.35">
      <c r="A737" s="217"/>
      <c r="B737" s="218"/>
      <c r="C737" s="218"/>
      <c r="D737" s="219"/>
      <c r="E737" s="219"/>
      <c r="F737" s="256"/>
      <c r="G737" s="220"/>
    </row>
    <row r="738" spans="1:7" x14ac:dyDescent="0.35">
      <c r="A738" s="217"/>
      <c r="B738" s="218"/>
      <c r="C738" s="218"/>
      <c r="D738" s="219"/>
      <c r="E738" s="219"/>
      <c r="F738" s="256"/>
      <c r="G738" s="220"/>
    </row>
    <row r="739" spans="1:7" x14ac:dyDescent="0.35">
      <c r="A739" s="217"/>
      <c r="B739" s="218"/>
      <c r="C739" s="218"/>
      <c r="D739" s="219"/>
      <c r="E739" s="219"/>
      <c r="F739" s="256"/>
      <c r="G739" s="220"/>
    </row>
    <row r="740" spans="1:7" x14ac:dyDescent="0.35">
      <c r="A740" s="217"/>
      <c r="B740" s="218"/>
      <c r="C740" s="218"/>
      <c r="D740" s="219"/>
      <c r="E740" s="219"/>
      <c r="F740" s="256"/>
      <c r="G740" s="220"/>
    </row>
    <row r="741" spans="1:7" x14ac:dyDescent="0.35">
      <c r="A741" s="217"/>
      <c r="B741" s="218"/>
      <c r="C741" s="218"/>
      <c r="D741" s="219"/>
      <c r="E741" s="219"/>
      <c r="F741" s="256"/>
      <c r="G741" s="220"/>
    </row>
    <row r="742" spans="1:7" x14ac:dyDescent="0.35">
      <c r="A742" s="217"/>
      <c r="B742" s="218"/>
      <c r="C742" s="218"/>
      <c r="D742" s="219"/>
      <c r="E742" s="219"/>
      <c r="F742" s="256"/>
      <c r="G742" s="220"/>
    </row>
    <row r="743" spans="1:7" x14ac:dyDescent="0.35">
      <c r="A743" s="217"/>
      <c r="B743" s="218"/>
      <c r="C743" s="218"/>
      <c r="D743" s="219"/>
      <c r="E743" s="219"/>
      <c r="F743" s="256"/>
      <c r="G743" s="220"/>
    </row>
    <row r="744" spans="1:7" x14ac:dyDescent="0.35">
      <c r="A744" s="217"/>
      <c r="B744" s="218"/>
      <c r="C744" s="218"/>
      <c r="D744" s="219"/>
      <c r="E744" s="219"/>
      <c r="F744" s="256"/>
      <c r="G744" s="220"/>
    </row>
    <row r="745" spans="1:7" x14ac:dyDescent="0.35">
      <c r="A745" s="217"/>
      <c r="B745" s="218"/>
      <c r="C745" s="218"/>
      <c r="D745" s="219"/>
      <c r="E745" s="219"/>
      <c r="F745" s="256"/>
      <c r="G745" s="220"/>
    </row>
    <row r="746" spans="1:7" x14ac:dyDescent="0.35">
      <c r="A746" s="217"/>
      <c r="B746" s="218"/>
      <c r="C746" s="218"/>
      <c r="D746" s="219"/>
      <c r="E746" s="219"/>
      <c r="F746" s="256"/>
      <c r="G746" s="220"/>
    </row>
    <row r="747" spans="1:7" x14ac:dyDescent="0.35">
      <c r="A747" s="217"/>
      <c r="B747" s="218"/>
      <c r="C747" s="218"/>
      <c r="D747" s="219"/>
      <c r="E747" s="219"/>
      <c r="F747" s="256"/>
      <c r="G747" s="220"/>
    </row>
    <row r="748" spans="1:7" x14ac:dyDescent="0.35">
      <c r="A748" s="217"/>
      <c r="B748" s="218"/>
      <c r="C748" s="218"/>
      <c r="D748" s="219"/>
      <c r="E748" s="219"/>
      <c r="F748" s="256"/>
      <c r="G748" s="220"/>
    </row>
    <row r="749" spans="1:7" x14ac:dyDescent="0.35">
      <c r="A749" s="217"/>
      <c r="B749" s="218"/>
      <c r="C749" s="218"/>
      <c r="D749" s="219"/>
      <c r="E749" s="219"/>
      <c r="F749" s="256"/>
      <c r="G749" s="220"/>
    </row>
    <row r="750" spans="1:7" x14ac:dyDescent="0.35">
      <c r="A750" s="217"/>
      <c r="B750" s="218"/>
      <c r="C750" s="218"/>
      <c r="D750" s="219"/>
      <c r="E750" s="219"/>
      <c r="F750" s="256"/>
      <c r="G750" s="220"/>
    </row>
    <row r="751" spans="1:7" x14ac:dyDescent="0.35">
      <c r="A751" s="217"/>
      <c r="B751" s="218"/>
      <c r="C751" s="218"/>
      <c r="D751" s="219"/>
      <c r="E751" s="219"/>
      <c r="F751" s="256"/>
      <c r="G751" s="220"/>
    </row>
    <row r="752" spans="1:7" x14ac:dyDescent="0.35">
      <c r="A752" s="217"/>
      <c r="B752" s="218"/>
      <c r="C752" s="218"/>
      <c r="D752" s="219"/>
      <c r="E752" s="219"/>
      <c r="F752" s="256"/>
      <c r="G752" s="220"/>
    </row>
    <row r="753" spans="1:7" x14ac:dyDescent="0.35">
      <c r="A753" s="217"/>
      <c r="B753" s="218"/>
      <c r="C753" s="218"/>
      <c r="D753" s="219"/>
      <c r="E753" s="219"/>
      <c r="F753" s="256"/>
      <c r="G753" s="220"/>
    </row>
    <row r="754" spans="1:7" x14ac:dyDescent="0.35">
      <c r="A754" s="217"/>
      <c r="B754" s="218"/>
      <c r="C754" s="218"/>
      <c r="D754" s="219"/>
      <c r="E754" s="219"/>
      <c r="F754" s="256"/>
      <c r="G754" s="220"/>
    </row>
    <row r="755" spans="1:7" x14ac:dyDescent="0.35">
      <c r="A755" s="217"/>
      <c r="B755" s="218"/>
      <c r="C755" s="218"/>
      <c r="D755" s="219"/>
      <c r="E755" s="219"/>
      <c r="F755" s="256"/>
      <c r="G755" s="220"/>
    </row>
    <row r="756" spans="1:7" x14ac:dyDescent="0.35">
      <c r="A756" s="217"/>
      <c r="B756" s="218"/>
      <c r="C756" s="218"/>
      <c r="D756" s="219"/>
      <c r="E756" s="219"/>
      <c r="F756" s="256"/>
      <c r="G756" s="220"/>
    </row>
    <row r="757" spans="1:7" x14ac:dyDescent="0.35">
      <c r="A757" s="217"/>
      <c r="B757" s="218"/>
      <c r="C757" s="218"/>
      <c r="D757" s="219"/>
      <c r="E757" s="219"/>
      <c r="F757" s="256"/>
      <c r="G757" s="220"/>
    </row>
    <row r="758" spans="1:7" x14ac:dyDescent="0.35">
      <c r="A758" s="217"/>
      <c r="B758" s="218"/>
      <c r="C758" s="218"/>
      <c r="D758" s="219"/>
      <c r="E758" s="219"/>
      <c r="F758" s="256"/>
      <c r="G758" s="220"/>
    </row>
    <row r="759" spans="1:7" x14ac:dyDescent="0.35">
      <c r="A759" s="217"/>
      <c r="B759" s="218"/>
      <c r="C759" s="218"/>
      <c r="D759" s="219"/>
      <c r="E759" s="219"/>
      <c r="F759" s="256"/>
      <c r="G759" s="220"/>
    </row>
    <row r="760" spans="1:7" x14ac:dyDescent="0.35">
      <c r="A760" s="217"/>
      <c r="B760" s="218"/>
      <c r="C760" s="218"/>
      <c r="D760" s="219"/>
      <c r="E760" s="219"/>
      <c r="F760" s="256"/>
      <c r="G760" s="220"/>
    </row>
    <row r="761" spans="1:7" x14ac:dyDescent="0.35">
      <c r="A761" s="217"/>
      <c r="B761" s="218"/>
      <c r="C761" s="218"/>
      <c r="D761" s="219"/>
      <c r="E761" s="219"/>
      <c r="F761" s="256"/>
      <c r="G761" s="220"/>
    </row>
    <row r="762" spans="1:7" x14ac:dyDescent="0.35">
      <c r="A762" s="217"/>
      <c r="B762" s="218"/>
      <c r="C762" s="218"/>
      <c r="D762" s="219"/>
      <c r="E762" s="219"/>
      <c r="F762" s="256"/>
      <c r="G762" s="220"/>
    </row>
    <row r="763" spans="1:7" x14ac:dyDescent="0.35">
      <c r="A763" s="217"/>
      <c r="B763" s="218"/>
      <c r="C763" s="218"/>
      <c r="D763" s="219"/>
      <c r="E763" s="219"/>
      <c r="F763" s="256"/>
      <c r="G763" s="220"/>
    </row>
    <row r="764" spans="1:7" x14ac:dyDescent="0.35">
      <c r="A764" s="217"/>
      <c r="B764" s="218"/>
      <c r="C764" s="218"/>
      <c r="D764" s="219"/>
      <c r="E764" s="219"/>
      <c r="F764" s="256"/>
      <c r="G764" s="220"/>
    </row>
    <row r="765" spans="1:7" x14ac:dyDescent="0.35">
      <c r="A765" s="217"/>
      <c r="B765" s="218"/>
      <c r="C765" s="218"/>
      <c r="D765" s="219"/>
      <c r="E765" s="219"/>
      <c r="F765" s="256"/>
      <c r="G765" s="220"/>
    </row>
    <row r="766" spans="1:7" x14ac:dyDescent="0.35">
      <c r="A766" s="217"/>
      <c r="B766" s="218"/>
      <c r="C766" s="218"/>
      <c r="D766" s="219"/>
      <c r="E766" s="219"/>
      <c r="F766" s="256"/>
      <c r="G766" s="220"/>
    </row>
    <row r="767" spans="1:7" x14ac:dyDescent="0.35">
      <c r="A767" s="217"/>
      <c r="B767" s="218"/>
      <c r="C767" s="218"/>
      <c r="D767" s="219"/>
      <c r="E767" s="219"/>
      <c r="F767" s="256"/>
      <c r="G767" s="220"/>
    </row>
    <row r="768" spans="1:7" x14ac:dyDescent="0.35">
      <c r="A768" s="217"/>
      <c r="B768" s="218"/>
      <c r="C768" s="218"/>
      <c r="D768" s="219"/>
      <c r="E768" s="219"/>
      <c r="F768" s="256"/>
      <c r="G768" s="220"/>
    </row>
    <row r="769" spans="1:7" x14ac:dyDescent="0.35">
      <c r="A769" s="217"/>
      <c r="B769" s="218"/>
      <c r="C769" s="218"/>
      <c r="D769" s="219"/>
      <c r="E769" s="219"/>
      <c r="F769" s="256"/>
      <c r="G769" s="220"/>
    </row>
    <row r="770" spans="1:7" x14ac:dyDescent="0.35">
      <c r="A770" s="217"/>
      <c r="B770" s="218"/>
      <c r="C770" s="218"/>
      <c r="D770" s="219"/>
      <c r="E770" s="219"/>
      <c r="F770" s="256"/>
      <c r="G770" s="220"/>
    </row>
    <row r="771" spans="1:7" x14ac:dyDescent="0.35">
      <c r="A771" s="217"/>
      <c r="B771" s="218"/>
      <c r="C771" s="218"/>
      <c r="D771" s="219"/>
      <c r="E771" s="219"/>
      <c r="F771" s="256"/>
      <c r="G771" s="220"/>
    </row>
    <row r="772" spans="1:7" x14ac:dyDescent="0.35">
      <c r="A772" s="217"/>
      <c r="B772" s="218"/>
      <c r="C772" s="218"/>
      <c r="D772" s="219"/>
      <c r="E772" s="219"/>
      <c r="F772" s="256"/>
      <c r="G772" s="220"/>
    </row>
    <row r="773" spans="1:7" x14ac:dyDescent="0.35">
      <c r="A773" s="217"/>
      <c r="B773" s="218"/>
      <c r="C773" s="218"/>
      <c r="D773" s="219"/>
      <c r="E773" s="219"/>
      <c r="F773" s="256"/>
      <c r="G773" s="220"/>
    </row>
    <row r="774" spans="1:7" x14ac:dyDescent="0.35">
      <c r="A774" s="217"/>
      <c r="B774" s="218"/>
      <c r="C774" s="218"/>
      <c r="D774" s="219"/>
      <c r="E774" s="219"/>
      <c r="F774" s="256"/>
      <c r="G774" s="220"/>
    </row>
    <row r="775" spans="1:7" x14ac:dyDescent="0.35">
      <c r="A775" s="217"/>
      <c r="B775" s="218"/>
      <c r="C775" s="218"/>
      <c r="D775" s="219"/>
      <c r="E775" s="219"/>
      <c r="F775" s="256"/>
      <c r="G775" s="220"/>
    </row>
    <row r="776" spans="1:7" x14ac:dyDescent="0.35">
      <c r="A776" s="217"/>
      <c r="B776" s="218"/>
      <c r="C776" s="218"/>
      <c r="D776" s="219"/>
      <c r="E776" s="219"/>
      <c r="F776" s="256"/>
      <c r="G776" s="220"/>
    </row>
    <row r="777" spans="1:7" x14ac:dyDescent="0.35">
      <c r="A777" s="217"/>
      <c r="B777" s="218"/>
      <c r="C777" s="218"/>
      <c r="D777" s="219"/>
      <c r="E777" s="219"/>
      <c r="F777" s="256"/>
      <c r="G777" s="220"/>
    </row>
    <row r="778" spans="1:7" x14ac:dyDescent="0.35">
      <c r="A778" s="217"/>
      <c r="B778" s="218"/>
      <c r="C778" s="218"/>
      <c r="D778" s="219"/>
      <c r="E778" s="219"/>
      <c r="F778" s="256"/>
      <c r="G778" s="220"/>
    </row>
    <row r="779" spans="1:7" x14ac:dyDescent="0.35">
      <c r="A779" s="217"/>
      <c r="B779" s="218"/>
      <c r="C779" s="218"/>
      <c r="D779" s="219"/>
      <c r="E779" s="219"/>
      <c r="F779" s="256"/>
      <c r="G779" s="220"/>
    </row>
    <row r="780" spans="1:7" x14ac:dyDescent="0.35">
      <c r="A780" s="217"/>
      <c r="B780" s="218"/>
      <c r="C780" s="218"/>
      <c r="D780" s="219"/>
      <c r="E780" s="219"/>
      <c r="F780" s="256"/>
      <c r="G780" s="220"/>
    </row>
    <row r="781" spans="1:7" x14ac:dyDescent="0.35">
      <c r="A781" s="217"/>
      <c r="B781" s="218"/>
      <c r="C781" s="218"/>
      <c r="D781" s="219"/>
      <c r="E781" s="219"/>
      <c r="F781" s="256"/>
      <c r="G781" s="220"/>
    </row>
    <row r="782" spans="1:7" x14ac:dyDescent="0.35">
      <c r="A782" s="217"/>
      <c r="B782" s="218"/>
      <c r="C782" s="218"/>
      <c r="D782" s="219"/>
      <c r="E782" s="219"/>
      <c r="F782" s="256"/>
      <c r="G782" s="220"/>
    </row>
    <row r="783" spans="1:7" x14ac:dyDescent="0.35">
      <c r="A783" s="217"/>
      <c r="B783" s="218"/>
      <c r="C783" s="218"/>
      <c r="D783" s="219"/>
      <c r="E783" s="219"/>
      <c r="F783" s="256"/>
      <c r="G783" s="220"/>
    </row>
    <row r="784" spans="1:7" x14ac:dyDescent="0.35">
      <c r="A784" s="217"/>
      <c r="B784" s="218"/>
      <c r="C784" s="218"/>
      <c r="D784" s="219"/>
      <c r="E784" s="219"/>
      <c r="F784" s="256"/>
      <c r="G784" s="220"/>
    </row>
    <row r="785" spans="1:7" x14ac:dyDescent="0.35">
      <c r="A785" s="217"/>
      <c r="B785" s="218"/>
      <c r="C785" s="218"/>
      <c r="D785" s="219"/>
      <c r="E785" s="219"/>
      <c r="F785" s="256"/>
      <c r="G785" s="220"/>
    </row>
    <row r="786" spans="1:7" x14ac:dyDescent="0.35">
      <c r="A786" s="217"/>
      <c r="B786" s="218"/>
      <c r="C786" s="218"/>
      <c r="D786" s="219"/>
      <c r="E786" s="219"/>
      <c r="F786" s="256"/>
      <c r="G786" s="220"/>
    </row>
    <row r="787" spans="1:7" x14ac:dyDescent="0.35">
      <c r="A787" s="217"/>
      <c r="B787" s="218"/>
      <c r="C787" s="218"/>
      <c r="D787" s="219"/>
      <c r="E787" s="219"/>
      <c r="F787" s="256"/>
      <c r="G787" s="220"/>
    </row>
    <row r="788" spans="1:7" x14ac:dyDescent="0.35">
      <c r="A788" s="217"/>
      <c r="B788" s="218"/>
      <c r="C788" s="218"/>
      <c r="D788" s="219"/>
      <c r="E788" s="219"/>
      <c r="F788" s="256"/>
      <c r="G788" s="220"/>
    </row>
    <row r="789" spans="1:7" x14ac:dyDescent="0.35">
      <c r="A789" s="217"/>
      <c r="B789" s="218"/>
      <c r="C789" s="218"/>
      <c r="D789" s="219"/>
      <c r="E789" s="219"/>
      <c r="F789" s="256"/>
      <c r="G789" s="220"/>
    </row>
    <row r="790" spans="1:7" x14ac:dyDescent="0.35">
      <c r="A790" s="217"/>
      <c r="B790" s="218"/>
      <c r="C790" s="218"/>
      <c r="D790" s="219"/>
      <c r="E790" s="219"/>
      <c r="F790" s="256"/>
      <c r="G790" s="220"/>
    </row>
    <row r="791" spans="1:7" x14ac:dyDescent="0.35">
      <c r="A791" s="217"/>
      <c r="B791" s="218"/>
      <c r="C791" s="218"/>
      <c r="D791" s="219"/>
      <c r="E791" s="219"/>
      <c r="F791" s="256"/>
      <c r="G791" s="220"/>
    </row>
    <row r="792" spans="1:7" x14ac:dyDescent="0.35">
      <c r="A792" s="217"/>
      <c r="B792" s="218"/>
      <c r="C792" s="218"/>
      <c r="D792" s="219"/>
      <c r="E792" s="219"/>
      <c r="F792" s="256"/>
      <c r="G792" s="220"/>
    </row>
    <row r="793" spans="1:7" x14ac:dyDescent="0.35">
      <c r="A793" s="217"/>
      <c r="B793" s="218"/>
      <c r="C793" s="218"/>
      <c r="D793" s="219"/>
      <c r="E793" s="219"/>
      <c r="F793" s="256"/>
      <c r="G793" s="220"/>
    </row>
    <row r="794" spans="1:7" x14ac:dyDescent="0.35">
      <c r="A794" s="217"/>
      <c r="B794" s="218"/>
      <c r="C794" s="218"/>
      <c r="D794" s="219"/>
      <c r="E794" s="219"/>
      <c r="F794" s="256"/>
      <c r="G794" s="220"/>
    </row>
    <row r="795" spans="1:7" x14ac:dyDescent="0.35">
      <c r="A795" s="217"/>
      <c r="B795" s="218"/>
      <c r="C795" s="218"/>
      <c r="D795" s="219"/>
      <c r="E795" s="219"/>
      <c r="F795" s="256"/>
      <c r="G795" s="220"/>
    </row>
    <row r="796" spans="1:7" x14ac:dyDescent="0.35">
      <c r="A796" s="217"/>
      <c r="B796" s="218"/>
      <c r="C796" s="218"/>
      <c r="D796" s="219"/>
      <c r="E796" s="219"/>
      <c r="F796" s="256"/>
      <c r="G796" s="220"/>
    </row>
    <row r="797" spans="1:7" x14ac:dyDescent="0.35">
      <c r="A797" s="217"/>
      <c r="B797" s="218"/>
      <c r="C797" s="218"/>
      <c r="D797" s="219"/>
      <c r="E797" s="219"/>
      <c r="F797" s="256"/>
      <c r="G797" s="220"/>
    </row>
    <row r="798" spans="1:7" x14ac:dyDescent="0.35">
      <c r="A798" s="217"/>
      <c r="B798" s="218"/>
      <c r="C798" s="218"/>
      <c r="D798" s="219"/>
      <c r="E798" s="219"/>
      <c r="F798" s="256"/>
      <c r="G798" s="220"/>
    </row>
    <row r="799" spans="1:7" x14ac:dyDescent="0.35">
      <c r="A799" s="217"/>
      <c r="B799" s="218"/>
      <c r="C799" s="218"/>
      <c r="D799" s="219"/>
      <c r="E799" s="219"/>
      <c r="F799" s="256"/>
      <c r="G799" s="220"/>
    </row>
    <row r="800" spans="1:7" x14ac:dyDescent="0.35">
      <c r="A800" s="217"/>
      <c r="B800" s="218"/>
      <c r="C800" s="218"/>
      <c r="D800" s="219"/>
      <c r="E800" s="219"/>
      <c r="F800" s="256"/>
      <c r="G800" s="220"/>
    </row>
    <row r="801" spans="1:7" x14ac:dyDescent="0.35">
      <c r="A801" s="217"/>
      <c r="B801" s="218"/>
      <c r="C801" s="218"/>
      <c r="D801" s="219"/>
      <c r="E801" s="219"/>
      <c r="F801" s="256"/>
      <c r="G801" s="220"/>
    </row>
    <row r="802" spans="1:7" x14ac:dyDescent="0.35">
      <c r="A802" s="217"/>
      <c r="B802" s="218"/>
      <c r="C802" s="218"/>
      <c r="D802" s="219"/>
      <c r="E802" s="219"/>
      <c r="F802" s="256"/>
      <c r="G802" s="220"/>
    </row>
    <row r="803" spans="1:7" x14ac:dyDescent="0.35">
      <c r="A803" s="217"/>
      <c r="B803" s="218"/>
      <c r="C803" s="218"/>
      <c r="D803" s="219"/>
      <c r="E803" s="219"/>
      <c r="F803" s="256"/>
      <c r="G803" s="220"/>
    </row>
    <row r="804" spans="1:7" x14ac:dyDescent="0.35">
      <c r="A804" s="217"/>
      <c r="B804" s="218"/>
      <c r="C804" s="218"/>
      <c r="D804" s="219"/>
      <c r="E804" s="219"/>
      <c r="F804" s="256"/>
      <c r="G804" s="220"/>
    </row>
    <row r="805" spans="1:7" x14ac:dyDescent="0.35">
      <c r="A805" s="217"/>
      <c r="B805" s="218"/>
      <c r="C805" s="218"/>
      <c r="D805" s="219"/>
      <c r="E805" s="219"/>
      <c r="F805" s="256"/>
      <c r="G805" s="220"/>
    </row>
    <row r="806" spans="1:7" x14ac:dyDescent="0.35">
      <c r="A806" s="217"/>
      <c r="B806" s="218"/>
      <c r="C806" s="218"/>
      <c r="D806" s="219"/>
      <c r="E806" s="219"/>
      <c r="F806" s="256"/>
      <c r="G806" s="220"/>
    </row>
    <row r="807" spans="1:7" x14ac:dyDescent="0.35">
      <c r="A807" s="217"/>
      <c r="B807" s="218"/>
      <c r="C807" s="218"/>
      <c r="D807" s="219"/>
      <c r="E807" s="219"/>
      <c r="F807" s="256"/>
      <c r="G807" s="220"/>
    </row>
    <row r="808" spans="1:7" x14ac:dyDescent="0.35">
      <c r="A808" s="217"/>
      <c r="B808" s="218"/>
      <c r="C808" s="218"/>
      <c r="D808" s="219"/>
      <c r="E808" s="219"/>
      <c r="F808" s="256"/>
      <c r="G808" s="220"/>
    </row>
    <row r="809" spans="1:7" x14ac:dyDescent="0.35">
      <c r="A809" s="217"/>
      <c r="B809" s="218"/>
      <c r="C809" s="218"/>
      <c r="D809" s="219"/>
      <c r="E809" s="219"/>
      <c r="F809" s="256"/>
      <c r="G809" s="220"/>
    </row>
    <row r="810" spans="1:7" x14ac:dyDescent="0.35">
      <c r="A810" s="217"/>
      <c r="B810" s="218"/>
      <c r="C810" s="218"/>
      <c r="D810" s="219"/>
      <c r="E810" s="219"/>
      <c r="F810" s="256"/>
      <c r="G810" s="220"/>
    </row>
    <row r="811" spans="1:7" x14ac:dyDescent="0.35">
      <c r="A811" s="217"/>
      <c r="B811" s="218"/>
      <c r="C811" s="218"/>
      <c r="D811" s="219"/>
      <c r="E811" s="219"/>
      <c r="F811" s="256"/>
      <c r="G811" s="220"/>
    </row>
    <row r="812" spans="1:7" x14ac:dyDescent="0.35">
      <c r="A812" s="217"/>
      <c r="B812" s="218"/>
      <c r="C812" s="218"/>
      <c r="D812" s="219"/>
      <c r="E812" s="219"/>
      <c r="F812" s="256"/>
      <c r="G812" s="220"/>
    </row>
    <row r="813" spans="1:7" x14ac:dyDescent="0.35">
      <c r="A813" s="217"/>
      <c r="B813" s="218"/>
      <c r="C813" s="218"/>
      <c r="D813" s="219"/>
      <c r="E813" s="219"/>
      <c r="F813" s="256"/>
      <c r="G813" s="220"/>
    </row>
    <row r="814" spans="1:7" x14ac:dyDescent="0.35">
      <c r="A814" s="217"/>
      <c r="B814" s="218"/>
      <c r="C814" s="218"/>
      <c r="D814" s="219"/>
      <c r="E814" s="219"/>
      <c r="F814" s="256"/>
      <c r="G814" s="220"/>
    </row>
    <row r="815" spans="1:7" x14ac:dyDescent="0.35">
      <c r="A815" s="217"/>
      <c r="B815" s="218"/>
      <c r="C815" s="218"/>
      <c r="D815" s="219"/>
      <c r="E815" s="219"/>
      <c r="F815" s="256"/>
      <c r="G815" s="220"/>
    </row>
    <row r="816" spans="1:7" x14ac:dyDescent="0.35">
      <c r="A816" s="217"/>
      <c r="B816" s="218"/>
      <c r="C816" s="218"/>
      <c r="D816" s="219"/>
      <c r="E816" s="219"/>
      <c r="F816" s="256"/>
      <c r="G816" s="220"/>
    </row>
    <row r="817" spans="1:7" x14ac:dyDescent="0.35">
      <c r="A817" s="217"/>
      <c r="B817" s="218"/>
      <c r="C817" s="218"/>
      <c r="D817" s="219"/>
      <c r="E817" s="219"/>
      <c r="F817" s="256"/>
      <c r="G817" s="220"/>
    </row>
    <row r="818" spans="1:7" x14ac:dyDescent="0.35">
      <c r="A818" s="217"/>
      <c r="B818" s="218"/>
      <c r="C818" s="218"/>
      <c r="D818" s="219"/>
      <c r="E818" s="219"/>
      <c r="F818" s="256"/>
      <c r="G818" s="220"/>
    </row>
    <row r="819" spans="1:7" x14ac:dyDescent="0.35">
      <c r="A819" s="217"/>
      <c r="B819" s="218"/>
      <c r="C819" s="218"/>
      <c r="D819" s="219"/>
      <c r="E819" s="219"/>
      <c r="F819" s="256"/>
      <c r="G819" s="220"/>
    </row>
    <row r="820" spans="1:7" x14ac:dyDescent="0.35">
      <c r="A820" s="217"/>
      <c r="B820" s="218"/>
      <c r="C820" s="218"/>
      <c r="D820" s="219"/>
      <c r="E820" s="219"/>
      <c r="F820" s="256"/>
      <c r="G820" s="220"/>
    </row>
    <row r="821" spans="1:7" x14ac:dyDescent="0.35">
      <c r="A821" s="217"/>
      <c r="B821" s="218"/>
      <c r="C821" s="218"/>
      <c r="D821" s="219"/>
      <c r="E821" s="219"/>
      <c r="F821" s="256"/>
      <c r="G821" s="220"/>
    </row>
    <row r="822" spans="1:7" x14ac:dyDescent="0.35">
      <c r="A822" s="217"/>
      <c r="B822" s="218"/>
      <c r="C822" s="218"/>
      <c r="D822" s="219"/>
      <c r="E822" s="219"/>
      <c r="F822" s="256"/>
      <c r="G822" s="220"/>
    </row>
    <row r="823" spans="1:7" x14ac:dyDescent="0.35">
      <c r="A823" s="217"/>
      <c r="B823" s="218"/>
      <c r="C823" s="218"/>
      <c r="D823" s="219"/>
      <c r="E823" s="219"/>
      <c r="F823" s="256"/>
      <c r="G823" s="220"/>
    </row>
    <row r="824" spans="1:7" x14ac:dyDescent="0.35">
      <c r="A824" s="217"/>
      <c r="B824" s="218"/>
      <c r="C824" s="218"/>
      <c r="D824" s="219"/>
      <c r="E824" s="219"/>
      <c r="F824" s="256"/>
      <c r="G824" s="220"/>
    </row>
    <row r="825" spans="1:7" x14ac:dyDescent="0.35">
      <c r="A825" s="217"/>
      <c r="B825" s="218"/>
      <c r="C825" s="218"/>
      <c r="D825" s="219"/>
      <c r="E825" s="219"/>
      <c r="F825" s="256"/>
      <c r="G825" s="220"/>
    </row>
    <row r="826" spans="1:7" x14ac:dyDescent="0.35">
      <c r="A826" s="217"/>
      <c r="B826" s="218"/>
      <c r="C826" s="218"/>
      <c r="D826" s="219"/>
      <c r="E826" s="219"/>
      <c r="F826" s="256"/>
      <c r="G826" s="220"/>
    </row>
    <row r="827" spans="1:7" x14ac:dyDescent="0.35">
      <c r="A827" s="217"/>
      <c r="B827" s="218"/>
      <c r="C827" s="218"/>
      <c r="D827" s="219"/>
      <c r="E827" s="219"/>
      <c r="F827" s="256"/>
      <c r="G827" s="220"/>
    </row>
    <row r="828" spans="1:7" x14ac:dyDescent="0.35">
      <c r="A828" s="217"/>
      <c r="B828" s="218"/>
      <c r="C828" s="218"/>
      <c r="D828" s="219"/>
      <c r="E828" s="219"/>
      <c r="F828" s="256"/>
      <c r="G828" s="220"/>
    </row>
    <row r="829" spans="1:7" x14ac:dyDescent="0.35">
      <c r="A829" s="217"/>
      <c r="B829" s="218"/>
      <c r="C829" s="218"/>
      <c r="D829" s="219"/>
      <c r="E829" s="219"/>
      <c r="F829" s="256"/>
      <c r="G829" s="220"/>
    </row>
    <row r="830" spans="1:7" x14ac:dyDescent="0.35">
      <c r="A830" s="217"/>
      <c r="B830" s="218"/>
      <c r="C830" s="218"/>
      <c r="D830" s="219"/>
      <c r="E830" s="219"/>
      <c r="F830" s="256"/>
      <c r="G830" s="220"/>
    </row>
    <row r="831" spans="1:7" x14ac:dyDescent="0.35">
      <c r="A831" s="217"/>
      <c r="B831" s="218"/>
      <c r="C831" s="218"/>
      <c r="D831" s="219"/>
      <c r="E831" s="219"/>
      <c r="F831" s="256"/>
      <c r="G831" s="220"/>
    </row>
    <row r="832" spans="1:7" x14ac:dyDescent="0.35">
      <c r="A832" s="217"/>
      <c r="B832" s="218"/>
      <c r="C832" s="218"/>
      <c r="D832" s="219"/>
      <c r="E832" s="219"/>
      <c r="F832" s="256"/>
      <c r="G832" s="220"/>
    </row>
    <row r="833" spans="1:7" x14ac:dyDescent="0.35">
      <c r="A833" s="217"/>
      <c r="B833" s="218"/>
      <c r="C833" s="218"/>
      <c r="D833" s="219"/>
      <c r="E833" s="219"/>
      <c r="F833" s="256"/>
      <c r="G833" s="220"/>
    </row>
    <row r="834" spans="1:7" x14ac:dyDescent="0.35">
      <c r="A834" s="217"/>
      <c r="B834" s="218"/>
      <c r="C834" s="218"/>
      <c r="D834" s="219"/>
      <c r="E834" s="219"/>
      <c r="F834" s="256"/>
      <c r="G834" s="220"/>
    </row>
    <row r="835" spans="1:7" x14ac:dyDescent="0.35">
      <c r="A835" s="217"/>
      <c r="B835" s="218"/>
      <c r="C835" s="218"/>
      <c r="D835" s="219"/>
      <c r="E835" s="219"/>
      <c r="F835" s="256"/>
      <c r="G835" s="220"/>
    </row>
    <row r="836" spans="1:7" x14ac:dyDescent="0.35">
      <c r="A836" s="217"/>
      <c r="B836" s="218"/>
      <c r="C836" s="218"/>
      <c r="D836" s="219"/>
      <c r="E836" s="219"/>
      <c r="F836" s="256"/>
      <c r="G836" s="220"/>
    </row>
    <row r="837" spans="1:7" x14ac:dyDescent="0.35">
      <c r="A837" s="217"/>
      <c r="B837" s="218"/>
      <c r="C837" s="218"/>
      <c r="D837" s="219"/>
      <c r="E837" s="219"/>
      <c r="F837" s="256"/>
      <c r="G837" s="220"/>
    </row>
    <row r="838" spans="1:7" x14ac:dyDescent="0.35">
      <c r="A838" s="217"/>
      <c r="B838" s="218"/>
      <c r="C838" s="218"/>
      <c r="D838" s="219"/>
      <c r="E838" s="219"/>
      <c r="F838" s="256"/>
      <c r="G838" s="220"/>
    </row>
    <row r="839" spans="1:7" x14ac:dyDescent="0.35">
      <c r="A839" s="217"/>
      <c r="B839" s="218"/>
      <c r="C839" s="218"/>
      <c r="D839" s="219"/>
      <c r="E839" s="219"/>
      <c r="F839" s="256"/>
      <c r="G839" s="220"/>
    </row>
    <row r="840" spans="1:7" x14ac:dyDescent="0.35">
      <c r="A840" s="217"/>
      <c r="B840" s="218"/>
      <c r="C840" s="218"/>
      <c r="D840" s="219"/>
      <c r="E840" s="219"/>
      <c r="F840" s="256"/>
      <c r="G840" s="220"/>
    </row>
    <row r="841" spans="1:7" x14ac:dyDescent="0.35">
      <c r="A841" s="217"/>
      <c r="B841" s="218"/>
      <c r="C841" s="218"/>
      <c r="D841" s="219"/>
      <c r="E841" s="219"/>
      <c r="F841" s="256"/>
      <c r="G841" s="220"/>
    </row>
    <row r="842" spans="1:7" x14ac:dyDescent="0.35">
      <c r="A842" s="217"/>
      <c r="B842" s="218"/>
      <c r="C842" s="218"/>
      <c r="D842" s="219"/>
      <c r="E842" s="219"/>
      <c r="F842" s="256"/>
      <c r="G842" s="220"/>
    </row>
    <row r="843" spans="1:7" x14ac:dyDescent="0.35">
      <c r="A843" s="217"/>
      <c r="B843" s="218"/>
      <c r="C843" s="218"/>
      <c r="D843" s="219"/>
      <c r="E843" s="219"/>
      <c r="F843" s="256"/>
      <c r="G843" s="220"/>
    </row>
    <row r="844" spans="1:7" x14ac:dyDescent="0.35">
      <c r="A844" s="217"/>
      <c r="B844" s="218"/>
      <c r="C844" s="218"/>
      <c r="D844" s="219"/>
      <c r="E844" s="219"/>
      <c r="F844" s="256"/>
      <c r="G844" s="220"/>
    </row>
    <row r="845" spans="1:7" x14ac:dyDescent="0.35">
      <c r="A845" s="217"/>
      <c r="B845" s="218"/>
      <c r="C845" s="218"/>
      <c r="D845" s="219"/>
      <c r="E845" s="219"/>
      <c r="F845" s="256"/>
      <c r="G845" s="220"/>
    </row>
    <row r="846" spans="1:7" x14ac:dyDescent="0.35">
      <c r="A846" s="217"/>
      <c r="B846" s="218"/>
      <c r="C846" s="218"/>
      <c r="D846" s="219"/>
      <c r="E846" s="219"/>
      <c r="F846" s="256"/>
      <c r="G846" s="220"/>
    </row>
    <row r="847" spans="1:7" x14ac:dyDescent="0.35">
      <c r="A847" s="217"/>
      <c r="B847" s="218"/>
      <c r="C847" s="218"/>
      <c r="D847" s="219"/>
      <c r="E847" s="219"/>
      <c r="F847" s="256"/>
      <c r="G847" s="220"/>
    </row>
    <row r="848" spans="1:7" x14ac:dyDescent="0.35">
      <c r="A848" s="217"/>
      <c r="B848" s="218"/>
      <c r="C848" s="218"/>
      <c r="D848" s="219"/>
      <c r="E848" s="219"/>
      <c r="F848" s="256"/>
      <c r="G848" s="220"/>
    </row>
    <row r="849" spans="1:7" x14ac:dyDescent="0.35">
      <c r="A849" s="217"/>
      <c r="B849" s="218"/>
      <c r="C849" s="218"/>
      <c r="D849" s="219"/>
      <c r="E849" s="219"/>
      <c r="F849" s="256"/>
      <c r="G849" s="220"/>
    </row>
    <row r="850" spans="1:7" x14ac:dyDescent="0.35">
      <c r="A850" s="217"/>
      <c r="B850" s="218"/>
      <c r="C850" s="218"/>
      <c r="D850" s="219"/>
      <c r="E850" s="219"/>
      <c r="F850" s="256"/>
      <c r="G850" s="220"/>
    </row>
    <row r="851" spans="1:7" x14ac:dyDescent="0.35">
      <c r="A851" s="217"/>
      <c r="B851" s="218"/>
      <c r="C851" s="218"/>
      <c r="D851" s="219"/>
      <c r="E851" s="219"/>
      <c r="F851" s="256"/>
      <c r="G851" s="220"/>
    </row>
    <row r="852" spans="1:7" x14ac:dyDescent="0.35">
      <c r="A852" s="217"/>
      <c r="B852" s="218"/>
      <c r="C852" s="218"/>
      <c r="D852" s="219"/>
      <c r="E852" s="219"/>
      <c r="F852" s="256"/>
      <c r="G852" s="220"/>
    </row>
    <row r="853" spans="1:7" x14ac:dyDescent="0.35">
      <c r="A853" s="217"/>
      <c r="B853" s="218"/>
      <c r="C853" s="218"/>
      <c r="D853" s="219"/>
      <c r="E853" s="219"/>
      <c r="F853" s="256"/>
      <c r="G853" s="220"/>
    </row>
    <row r="854" spans="1:7" x14ac:dyDescent="0.35">
      <c r="A854" s="217"/>
      <c r="B854" s="218"/>
      <c r="C854" s="218"/>
      <c r="D854" s="219"/>
      <c r="E854" s="219"/>
      <c r="F854" s="256"/>
      <c r="G854" s="220"/>
    </row>
    <row r="855" spans="1:7" x14ac:dyDescent="0.35">
      <c r="A855" s="217"/>
      <c r="B855" s="218"/>
      <c r="C855" s="218"/>
      <c r="D855" s="219"/>
      <c r="E855" s="219"/>
      <c r="F855" s="256"/>
      <c r="G855" s="220"/>
    </row>
    <row r="856" spans="1:7" x14ac:dyDescent="0.35">
      <c r="A856" s="217"/>
      <c r="B856" s="218"/>
      <c r="C856" s="218"/>
      <c r="D856" s="219"/>
      <c r="E856" s="219"/>
      <c r="F856" s="256"/>
      <c r="G856" s="220"/>
    </row>
    <row r="857" spans="1:7" x14ac:dyDescent="0.35">
      <c r="A857" s="217"/>
      <c r="B857" s="218"/>
      <c r="C857" s="218"/>
      <c r="D857" s="219"/>
      <c r="E857" s="219"/>
      <c r="F857" s="256"/>
      <c r="G857" s="220"/>
    </row>
    <row r="858" spans="1:7" x14ac:dyDescent="0.35">
      <c r="A858" s="217"/>
      <c r="B858" s="218"/>
      <c r="C858" s="218"/>
      <c r="D858" s="219"/>
      <c r="E858" s="219"/>
      <c r="F858" s="256"/>
      <c r="G858" s="220"/>
    </row>
    <row r="859" spans="1:7" x14ac:dyDescent="0.35">
      <c r="A859" s="217"/>
      <c r="B859" s="218"/>
      <c r="C859" s="218"/>
      <c r="D859" s="219"/>
      <c r="E859" s="219"/>
      <c r="F859" s="256"/>
      <c r="G859" s="220"/>
    </row>
    <row r="860" spans="1:7" x14ac:dyDescent="0.35">
      <c r="A860" s="217"/>
      <c r="B860" s="218"/>
      <c r="C860" s="218"/>
      <c r="D860" s="219"/>
      <c r="E860" s="219"/>
      <c r="F860" s="256"/>
      <c r="G860" s="220"/>
    </row>
    <row r="861" spans="1:7" x14ac:dyDescent="0.35">
      <c r="A861" s="217"/>
      <c r="B861" s="218"/>
      <c r="C861" s="218"/>
      <c r="D861" s="219"/>
      <c r="E861" s="219"/>
      <c r="F861" s="256"/>
      <c r="G861" s="220"/>
    </row>
    <row r="862" spans="1:7" x14ac:dyDescent="0.35">
      <c r="A862" s="217"/>
      <c r="B862" s="218"/>
      <c r="C862" s="218"/>
      <c r="D862" s="219"/>
      <c r="E862" s="219"/>
      <c r="F862" s="256"/>
      <c r="G862" s="220"/>
    </row>
    <row r="863" spans="1:7" x14ac:dyDescent="0.35">
      <c r="A863" s="217"/>
      <c r="B863" s="218"/>
      <c r="C863" s="218"/>
      <c r="D863" s="219"/>
      <c r="E863" s="219"/>
      <c r="F863" s="256"/>
      <c r="G863" s="220"/>
    </row>
    <row r="864" spans="1:7" x14ac:dyDescent="0.35">
      <c r="A864" s="217"/>
      <c r="B864" s="218"/>
      <c r="C864" s="218"/>
      <c r="D864" s="219"/>
      <c r="E864" s="219"/>
      <c r="F864" s="256"/>
      <c r="G864" s="220"/>
    </row>
    <row r="865" spans="1:7" x14ac:dyDescent="0.35">
      <c r="A865" s="217"/>
      <c r="B865" s="218"/>
      <c r="C865" s="218"/>
      <c r="D865" s="219"/>
      <c r="E865" s="219"/>
      <c r="F865" s="256"/>
      <c r="G865" s="220"/>
    </row>
    <row r="866" spans="1:7" x14ac:dyDescent="0.35">
      <c r="A866" s="217"/>
      <c r="B866" s="218"/>
      <c r="C866" s="218"/>
      <c r="D866" s="219"/>
      <c r="E866" s="219"/>
      <c r="F866" s="256"/>
      <c r="G866" s="220"/>
    </row>
    <row r="867" spans="1:7" x14ac:dyDescent="0.35">
      <c r="A867" s="217"/>
      <c r="B867" s="218"/>
      <c r="C867" s="218"/>
      <c r="D867" s="219"/>
      <c r="E867" s="219"/>
      <c r="F867" s="256"/>
      <c r="G867" s="220"/>
    </row>
    <row r="868" spans="1:7" x14ac:dyDescent="0.35">
      <c r="A868" s="217"/>
      <c r="B868" s="218"/>
      <c r="C868" s="218"/>
      <c r="D868" s="219"/>
      <c r="E868" s="219"/>
      <c r="F868" s="256"/>
      <c r="G868" s="220"/>
    </row>
    <row r="869" spans="1:7" x14ac:dyDescent="0.35">
      <c r="A869" s="217"/>
      <c r="B869" s="218"/>
      <c r="C869" s="218"/>
      <c r="D869" s="219"/>
      <c r="E869" s="219"/>
      <c r="F869" s="256"/>
      <c r="G869" s="220"/>
    </row>
    <row r="870" spans="1:7" x14ac:dyDescent="0.35">
      <c r="A870" s="217"/>
      <c r="B870" s="218"/>
      <c r="C870" s="218"/>
      <c r="D870" s="219"/>
      <c r="E870" s="219"/>
      <c r="F870" s="256"/>
      <c r="G870" s="220"/>
    </row>
    <row r="871" spans="1:7" x14ac:dyDescent="0.35">
      <c r="A871" s="217"/>
      <c r="B871" s="218"/>
      <c r="C871" s="218"/>
      <c r="D871" s="219"/>
      <c r="E871" s="219"/>
      <c r="F871" s="256"/>
      <c r="G871" s="220"/>
    </row>
    <row r="872" spans="1:7" x14ac:dyDescent="0.35">
      <c r="A872" s="217"/>
      <c r="B872" s="218"/>
      <c r="C872" s="218"/>
      <c r="D872" s="219"/>
      <c r="E872" s="219"/>
      <c r="F872" s="256"/>
      <c r="G872" s="220"/>
    </row>
    <row r="873" spans="1:7" x14ac:dyDescent="0.35">
      <c r="A873" s="217"/>
      <c r="B873" s="218"/>
      <c r="C873" s="218"/>
      <c r="D873" s="219"/>
      <c r="E873" s="219"/>
      <c r="F873" s="256"/>
      <c r="G873" s="220"/>
    </row>
    <row r="874" spans="1:7" x14ac:dyDescent="0.35">
      <c r="A874" s="217"/>
      <c r="B874" s="218"/>
      <c r="C874" s="218"/>
      <c r="D874" s="219"/>
      <c r="E874" s="219"/>
      <c r="F874" s="256"/>
      <c r="G874" s="220"/>
    </row>
    <row r="875" spans="1:7" x14ac:dyDescent="0.35">
      <c r="A875" s="217"/>
      <c r="B875" s="218"/>
      <c r="C875" s="218"/>
      <c r="D875" s="219"/>
      <c r="E875" s="219"/>
      <c r="F875" s="256"/>
      <c r="G875" s="220"/>
    </row>
    <row r="876" spans="1:7" x14ac:dyDescent="0.35">
      <c r="A876" s="217"/>
      <c r="B876" s="218"/>
      <c r="C876" s="218"/>
      <c r="D876" s="219"/>
      <c r="E876" s="219"/>
      <c r="F876" s="256"/>
      <c r="G876" s="220"/>
    </row>
    <row r="877" spans="1:7" x14ac:dyDescent="0.35">
      <c r="A877" s="217"/>
      <c r="B877" s="218"/>
      <c r="C877" s="218"/>
      <c r="D877" s="219"/>
      <c r="E877" s="219"/>
      <c r="F877" s="256"/>
      <c r="G877" s="220"/>
    </row>
    <row r="878" spans="1:7" x14ac:dyDescent="0.35">
      <c r="A878" s="217"/>
      <c r="B878" s="218"/>
      <c r="C878" s="218"/>
      <c r="D878" s="219"/>
      <c r="E878" s="219"/>
      <c r="F878" s="256"/>
      <c r="G878" s="220"/>
    </row>
    <row r="879" spans="1:7" x14ac:dyDescent="0.35">
      <c r="A879" s="217"/>
      <c r="B879" s="218"/>
      <c r="C879" s="218"/>
      <c r="D879" s="219"/>
      <c r="E879" s="219"/>
      <c r="F879" s="256"/>
      <c r="G879" s="220"/>
    </row>
    <row r="880" spans="1:7" x14ac:dyDescent="0.35">
      <c r="A880" s="217"/>
      <c r="B880" s="218"/>
      <c r="C880" s="218"/>
      <c r="D880" s="219"/>
      <c r="E880" s="219"/>
      <c r="F880" s="256"/>
      <c r="G880" s="220"/>
    </row>
    <row r="881" spans="1:7" x14ac:dyDescent="0.35">
      <c r="A881" s="217"/>
      <c r="B881" s="218"/>
      <c r="C881" s="218"/>
      <c r="D881" s="219"/>
      <c r="E881" s="219"/>
      <c r="F881" s="256"/>
      <c r="G881" s="220"/>
    </row>
    <row r="882" spans="1:7" x14ac:dyDescent="0.35">
      <c r="A882" s="217"/>
      <c r="B882" s="218"/>
      <c r="C882" s="218"/>
      <c r="D882" s="219"/>
      <c r="E882" s="219"/>
      <c r="F882" s="256"/>
      <c r="G882" s="220"/>
    </row>
    <row r="883" spans="1:7" x14ac:dyDescent="0.35">
      <c r="A883" s="217"/>
      <c r="B883" s="218"/>
      <c r="C883" s="218"/>
      <c r="D883" s="219"/>
      <c r="E883" s="219"/>
      <c r="F883" s="256"/>
      <c r="G883" s="220"/>
    </row>
    <row r="884" spans="1:7" x14ac:dyDescent="0.35">
      <c r="A884" s="217"/>
      <c r="B884" s="218"/>
      <c r="C884" s="218"/>
      <c r="D884" s="219"/>
      <c r="E884" s="219"/>
      <c r="F884" s="256"/>
      <c r="G884" s="220"/>
    </row>
    <row r="885" spans="1:7" x14ac:dyDescent="0.35">
      <c r="A885" s="217"/>
      <c r="B885" s="218"/>
      <c r="C885" s="218"/>
      <c r="D885" s="219"/>
      <c r="E885" s="219"/>
      <c r="F885" s="256"/>
      <c r="G885" s="220"/>
    </row>
    <row r="886" spans="1:7" x14ac:dyDescent="0.35">
      <c r="A886" s="217"/>
      <c r="B886" s="218"/>
      <c r="C886" s="218"/>
      <c r="D886" s="219"/>
      <c r="E886" s="219"/>
      <c r="F886" s="256"/>
      <c r="G886" s="220"/>
    </row>
    <row r="887" spans="1:7" x14ac:dyDescent="0.35">
      <c r="A887" s="217"/>
      <c r="B887" s="218"/>
      <c r="C887" s="218"/>
      <c r="D887" s="219"/>
      <c r="E887" s="219"/>
      <c r="F887" s="256"/>
      <c r="G887" s="220"/>
    </row>
    <row r="888" spans="1:7" x14ac:dyDescent="0.35">
      <c r="A888" s="217"/>
      <c r="B888" s="218"/>
      <c r="C888" s="218"/>
      <c r="D888" s="219"/>
      <c r="E888" s="219"/>
      <c r="F888" s="256"/>
      <c r="G888" s="220"/>
    </row>
    <row r="889" spans="1:7" x14ac:dyDescent="0.35">
      <c r="A889" s="217"/>
      <c r="B889" s="218"/>
      <c r="C889" s="218"/>
      <c r="D889" s="219"/>
      <c r="E889" s="219"/>
      <c r="F889" s="256"/>
      <c r="G889" s="220"/>
    </row>
    <row r="890" spans="1:7" x14ac:dyDescent="0.35">
      <c r="A890" s="217"/>
      <c r="B890" s="218"/>
      <c r="C890" s="218"/>
      <c r="D890" s="219"/>
      <c r="E890" s="219"/>
      <c r="F890" s="256"/>
      <c r="G890" s="220"/>
    </row>
    <row r="891" spans="1:7" x14ac:dyDescent="0.35">
      <c r="A891" s="217"/>
      <c r="B891" s="218"/>
      <c r="C891" s="218"/>
      <c r="D891" s="219"/>
      <c r="E891" s="219"/>
      <c r="F891" s="256"/>
      <c r="G891" s="220"/>
    </row>
    <row r="892" spans="1:7" x14ac:dyDescent="0.35">
      <c r="A892" s="217"/>
      <c r="B892" s="218"/>
      <c r="C892" s="218"/>
      <c r="D892" s="219"/>
      <c r="E892" s="219"/>
      <c r="F892" s="256"/>
      <c r="G892" s="220"/>
    </row>
    <row r="893" spans="1:7" x14ac:dyDescent="0.35">
      <c r="A893" s="217"/>
      <c r="B893" s="218"/>
      <c r="C893" s="218"/>
      <c r="D893" s="219"/>
      <c r="E893" s="219"/>
      <c r="F893" s="256"/>
      <c r="G893" s="220"/>
    </row>
    <row r="894" spans="1:7" x14ac:dyDescent="0.35">
      <c r="A894" s="217"/>
      <c r="B894" s="218"/>
      <c r="C894" s="218"/>
      <c r="D894" s="219"/>
      <c r="E894" s="219"/>
      <c r="F894" s="256"/>
      <c r="G894" s="220"/>
    </row>
    <row r="895" spans="1:7" x14ac:dyDescent="0.35">
      <c r="A895" s="217"/>
      <c r="B895" s="218"/>
      <c r="C895" s="218"/>
      <c r="D895" s="219"/>
      <c r="E895" s="219"/>
      <c r="F895" s="256"/>
      <c r="G895" s="220"/>
    </row>
    <row r="896" spans="1:7" x14ac:dyDescent="0.35">
      <c r="A896" s="217"/>
      <c r="B896" s="218"/>
      <c r="C896" s="218"/>
      <c r="D896" s="219"/>
      <c r="E896" s="219"/>
      <c r="F896" s="256"/>
      <c r="G896" s="220"/>
    </row>
    <row r="897" spans="1:7" x14ac:dyDescent="0.35">
      <c r="A897" s="217"/>
      <c r="B897" s="218"/>
      <c r="C897" s="218"/>
      <c r="D897" s="219"/>
      <c r="E897" s="219"/>
      <c r="F897" s="256"/>
      <c r="G897" s="220"/>
    </row>
    <row r="898" spans="1:7" x14ac:dyDescent="0.35">
      <c r="A898" s="217"/>
      <c r="B898" s="218"/>
      <c r="C898" s="218"/>
      <c r="D898" s="219"/>
      <c r="E898" s="219"/>
      <c r="F898" s="256"/>
      <c r="G898" s="220"/>
    </row>
    <row r="899" spans="1:7" x14ac:dyDescent="0.35">
      <c r="A899" s="217"/>
      <c r="B899" s="218"/>
      <c r="C899" s="218"/>
      <c r="D899" s="219"/>
      <c r="E899" s="219"/>
      <c r="F899" s="256"/>
      <c r="G899" s="220"/>
    </row>
    <row r="900" spans="1:7" x14ac:dyDescent="0.35">
      <c r="A900" s="217"/>
      <c r="B900" s="218"/>
      <c r="C900" s="218"/>
      <c r="D900" s="219"/>
      <c r="E900" s="219"/>
      <c r="F900" s="256"/>
      <c r="G900" s="220"/>
    </row>
    <row r="901" spans="1:7" x14ac:dyDescent="0.35">
      <c r="A901" s="217"/>
      <c r="B901" s="218"/>
      <c r="C901" s="218"/>
      <c r="D901" s="219"/>
      <c r="E901" s="219"/>
      <c r="F901" s="256"/>
      <c r="G901" s="220"/>
    </row>
    <row r="902" spans="1:7" x14ac:dyDescent="0.35">
      <c r="A902" s="217"/>
      <c r="B902" s="218"/>
      <c r="C902" s="218"/>
      <c r="D902" s="219"/>
      <c r="E902" s="219"/>
      <c r="F902" s="256"/>
      <c r="G902" s="220"/>
    </row>
    <row r="903" spans="1:7" x14ac:dyDescent="0.35">
      <c r="A903" s="217"/>
      <c r="B903" s="218"/>
      <c r="C903" s="218"/>
      <c r="D903" s="219"/>
      <c r="E903" s="219"/>
      <c r="F903" s="256"/>
      <c r="G903" s="220"/>
    </row>
    <row r="904" spans="1:7" x14ac:dyDescent="0.35">
      <c r="A904" s="217"/>
      <c r="B904" s="218"/>
      <c r="C904" s="218"/>
      <c r="D904" s="219"/>
      <c r="E904" s="219"/>
      <c r="F904" s="256"/>
      <c r="G904" s="220"/>
    </row>
    <row r="905" spans="1:7" x14ac:dyDescent="0.35">
      <c r="A905" s="217"/>
      <c r="B905" s="218"/>
      <c r="C905" s="218"/>
      <c r="D905" s="219"/>
      <c r="E905" s="219"/>
      <c r="F905" s="256"/>
      <c r="G905" s="220"/>
    </row>
    <row r="906" spans="1:7" x14ac:dyDescent="0.35">
      <c r="A906" s="217"/>
      <c r="B906" s="218"/>
      <c r="C906" s="218"/>
      <c r="D906" s="219"/>
      <c r="E906" s="219"/>
      <c r="F906" s="256"/>
      <c r="G906" s="220"/>
    </row>
    <row r="907" spans="1:7" x14ac:dyDescent="0.35">
      <c r="A907" s="217"/>
      <c r="B907" s="218"/>
      <c r="C907" s="218"/>
      <c r="D907" s="219"/>
      <c r="E907" s="219"/>
      <c r="F907" s="256"/>
      <c r="G907" s="220"/>
    </row>
    <row r="908" spans="1:7" x14ac:dyDescent="0.35">
      <c r="A908" s="217"/>
      <c r="B908" s="218"/>
      <c r="C908" s="218"/>
      <c r="D908" s="219"/>
      <c r="E908" s="219"/>
      <c r="F908" s="256"/>
      <c r="G908" s="220"/>
    </row>
    <row r="909" spans="1:7" x14ac:dyDescent="0.35">
      <c r="A909" s="217"/>
      <c r="B909" s="218"/>
      <c r="C909" s="218"/>
      <c r="D909" s="219"/>
      <c r="E909" s="219"/>
      <c r="F909" s="256"/>
      <c r="G909" s="220"/>
    </row>
    <row r="910" spans="1:7" x14ac:dyDescent="0.35">
      <c r="A910" s="217"/>
      <c r="B910" s="218"/>
      <c r="C910" s="218"/>
      <c r="D910" s="219"/>
      <c r="E910" s="219"/>
      <c r="F910" s="256"/>
      <c r="G910" s="220"/>
    </row>
    <row r="911" spans="1:7" x14ac:dyDescent="0.35">
      <c r="A911" s="217"/>
      <c r="B911" s="218"/>
      <c r="C911" s="218"/>
      <c r="D911" s="219"/>
      <c r="E911" s="219"/>
      <c r="F911" s="256"/>
      <c r="G911" s="220"/>
    </row>
    <row r="912" spans="1:7" x14ac:dyDescent="0.35">
      <c r="A912" s="217"/>
      <c r="B912" s="218"/>
      <c r="C912" s="218"/>
      <c r="D912" s="219"/>
      <c r="E912" s="219"/>
      <c r="F912" s="256"/>
      <c r="G912" s="220"/>
    </row>
    <row r="913" spans="1:7" x14ac:dyDescent="0.35">
      <c r="A913" s="217"/>
      <c r="B913" s="218"/>
      <c r="C913" s="218"/>
      <c r="D913" s="219"/>
      <c r="E913" s="219"/>
      <c r="F913" s="256"/>
      <c r="G913" s="220"/>
    </row>
    <row r="914" spans="1:7" x14ac:dyDescent="0.35">
      <c r="A914" s="217"/>
      <c r="B914" s="218"/>
      <c r="C914" s="218"/>
      <c r="D914" s="219"/>
      <c r="E914" s="219"/>
      <c r="F914" s="256"/>
      <c r="G914" s="220"/>
    </row>
    <row r="915" spans="1:7" x14ac:dyDescent="0.35">
      <c r="A915" s="217"/>
      <c r="B915" s="218"/>
      <c r="C915" s="218"/>
      <c r="D915" s="219"/>
      <c r="E915" s="219"/>
      <c r="F915" s="256"/>
      <c r="G915" s="220"/>
    </row>
    <row r="916" spans="1:7" x14ac:dyDescent="0.35">
      <c r="A916" s="217"/>
      <c r="B916" s="218"/>
      <c r="C916" s="218"/>
      <c r="D916" s="219"/>
      <c r="E916" s="219"/>
      <c r="F916" s="256"/>
      <c r="G916" s="220"/>
    </row>
    <row r="917" spans="1:7" x14ac:dyDescent="0.35">
      <c r="A917" s="217"/>
      <c r="B917" s="218"/>
      <c r="C917" s="218"/>
      <c r="D917" s="219"/>
      <c r="E917" s="219"/>
      <c r="F917" s="256"/>
      <c r="G917" s="220"/>
    </row>
    <row r="918" spans="1:7" x14ac:dyDescent="0.35">
      <c r="A918" s="217"/>
      <c r="B918" s="218"/>
      <c r="C918" s="218"/>
      <c r="D918" s="219"/>
      <c r="E918" s="219"/>
      <c r="F918" s="256"/>
      <c r="G918" s="220"/>
    </row>
    <row r="919" spans="1:7" x14ac:dyDescent="0.35">
      <c r="A919" s="217"/>
      <c r="B919" s="218"/>
      <c r="C919" s="218"/>
      <c r="D919" s="219"/>
      <c r="E919" s="219"/>
      <c r="F919" s="256"/>
      <c r="G919" s="220"/>
    </row>
    <row r="920" spans="1:7" x14ac:dyDescent="0.35">
      <c r="A920" s="217"/>
      <c r="B920" s="218"/>
      <c r="C920" s="218"/>
      <c r="D920" s="219"/>
      <c r="E920" s="219"/>
      <c r="F920" s="256"/>
      <c r="G920" s="220"/>
    </row>
    <row r="921" spans="1:7" x14ac:dyDescent="0.35">
      <c r="A921" s="217"/>
      <c r="B921" s="218"/>
      <c r="C921" s="218"/>
      <c r="D921" s="219"/>
      <c r="E921" s="219"/>
      <c r="F921" s="256"/>
      <c r="G921" s="220"/>
    </row>
    <row r="922" spans="1:7" x14ac:dyDescent="0.35">
      <c r="A922" s="217"/>
      <c r="B922" s="218"/>
      <c r="C922" s="218"/>
      <c r="D922" s="219"/>
      <c r="E922" s="219"/>
      <c r="F922" s="256"/>
      <c r="G922" s="220"/>
    </row>
    <row r="923" spans="1:7" x14ac:dyDescent="0.35">
      <c r="A923" s="217"/>
      <c r="B923" s="218"/>
      <c r="C923" s="218"/>
      <c r="D923" s="219"/>
      <c r="E923" s="219"/>
      <c r="F923" s="256"/>
      <c r="G923" s="220"/>
    </row>
    <row r="924" spans="1:7" x14ac:dyDescent="0.35">
      <c r="A924" s="217"/>
      <c r="B924" s="218"/>
      <c r="C924" s="218"/>
      <c r="D924" s="219"/>
      <c r="E924" s="219"/>
      <c r="F924" s="256"/>
      <c r="G924" s="220"/>
    </row>
    <row r="925" spans="1:7" x14ac:dyDescent="0.35">
      <c r="A925" s="217"/>
      <c r="B925" s="218"/>
      <c r="C925" s="218"/>
      <c r="D925" s="219"/>
      <c r="E925" s="219"/>
      <c r="F925" s="256"/>
      <c r="G925" s="220"/>
    </row>
    <row r="926" spans="1:7" x14ac:dyDescent="0.35">
      <c r="A926" s="217"/>
      <c r="B926" s="218"/>
      <c r="C926" s="218"/>
      <c r="D926" s="219"/>
      <c r="E926" s="219"/>
      <c r="F926" s="256"/>
      <c r="G926" s="220"/>
    </row>
    <row r="927" spans="1:7" x14ac:dyDescent="0.35">
      <c r="A927" s="217"/>
      <c r="B927" s="218"/>
      <c r="C927" s="218"/>
      <c r="D927" s="219"/>
      <c r="E927" s="219"/>
      <c r="F927" s="256"/>
      <c r="G927" s="220"/>
    </row>
    <row r="928" spans="1:7" x14ac:dyDescent="0.35">
      <c r="A928" s="217"/>
      <c r="B928" s="218"/>
      <c r="C928" s="218"/>
      <c r="D928" s="219"/>
      <c r="E928" s="219"/>
      <c r="F928" s="256"/>
      <c r="G928" s="220"/>
    </row>
    <row r="929" spans="1:7" x14ac:dyDescent="0.35">
      <c r="A929" s="217"/>
      <c r="B929" s="218"/>
      <c r="C929" s="218"/>
      <c r="D929" s="219"/>
      <c r="E929" s="219"/>
      <c r="F929" s="256"/>
      <c r="G929" s="220"/>
    </row>
    <row r="930" spans="1:7" x14ac:dyDescent="0.35">
      <c r="A930" s="217"/>
      <c r="B930" s="218"/>
      <c r="C930" s="218"/>
      <c r="D930" s="219"/>
      <c r="E930" s="219"/>
      <c r="F930" s="256"/>
      <c r="G930" s="220"/>
    </row>
    <row r="931" spans="1:7" x14ac:dyDescent="0.35">
      <c r="A931" s="217"/>
      <c r="B931" s="218"/>
      <c r="C931" s="218"/>
      <c r="D931" s="219"/>
      <c r="E931" s="219"/>
      <c r="F931" s="256"/>
      <c r="G931" s="220"/>
    </row>
    <row r="932" spans="1:7" x14ac:dyDescent="0.35">
      <c r="A932" s="217"/>
      <c r="B932" s="218"/>
      <c r="C932" s="218"/>
      <c r="D932" s="219"/>
      <c r="E932" s="219"/>
      <c r="F932" s="256"/>
      <c r="G932" s="220"/>
    </row>
    <row r="933" spans="1:7" x14ac:dyDescent="0.35">
      <c r="A933" s="217"/>
      <c r="B933" s="218"/>
      <c r="C933" s="218"/>
      <c r="D933" s="219"/>
      <c r="E933" s="219"/>
      <c r="F933" s="256"/>
      <c r="G933" s="220"/>
    </row>
    <row r="934" spans="1:7" x14ac:dyDescent="0.35">
      <c r="A934" s="217"/>
      <c r="B934" s="218"/>
      <c r="C934" s="218"/>
      <c r="D934" s="219"/>
      <c r="E934" s="219"/>
      <c r="F934" s="256"/>
      <c r="G934" s="220"/>
    </row>
    <row r="935" spans="1:7" x14ac:dyDescent="0.35">
      <c r="A935" s="217"/>
      <c r="B935" s="218"/>
      <c r="C935" s="218"/>
      <c r="D935" s="219"/>
      <c r="E935" s="219"/>
      <c r="F935" s="256"/>
      <c r="G935" s="220"/>
    </row>
    <row r="936" spans="1:7" x14ac:dyDescent="0.35">
      <c r="A936" s="217"/>
      <c r="B936" s="218"/>
      <c r="C936" s="218"/>
      <c r="D936" s="219"/>
      <c r="E936" s="219"/>
      <c r="F936" s="256"/>
      <c r="G936" s="220"/>
    </row>
    <row r="937" spans="1:7" x14ac:dyDescent="0.35">
      <c r="A937" s="217"/>
      <c r="B937" s="218"/>
      <c r="C937" s="218"/>
      <c r="D937" s="219"/>
      <c r="E937" s="219"/>
      <c r="F937" s="256"/>
      <c r="G937" s="220"/>
    </row>
    <row r="938" spans="1:7" x14ac:dyDescent="0.35">
      <c r="A938" s="217"/>
      <c r="B938" s="218"/>
      <c r="C938" s="218"/>
      <c r="D938" s="219"/>
      <c r="E938" s="219"/>
      <c r="F938" s="256"/>
      <c r="G938" s="220"/>
    </row>
    <row r="939" spans="1:7" x14ac:dyDescent="0.35">
      <c r="A939" s="217"/>
      <c r="B939" s="218"/>
      <c r="C939" s="218"/>
      <c r="D939" s="219"/>
      <c r="E939" s="219"/>
      <c r="F939" s="256"/>
      <c r="G939" s="220"/>
    </row>
    <row r="940" spans="1:7" x14ac:dyDescent="0.35">
      <c r="A940" s="217"/>
      <c r="B940" s="218"/>
      <c r="C940" s="218"/>
      <c r="D940" s="219"/>
      <c r="E940" s="219"/>
      <c r="F940" s="256"/>
      <c r="G940" s="220"/>
    </row>
    <row r="941" spans="1:7" x14ac:dyDescent="0.35">
      <c r="A941" s="217"/>
      <c r="B941" s="218"/>
      <c r="C941" s="218"/>
      <c r="D941" s="219"/>
      <c r="E941" s="219"/>
      <c r="F941" s="256"/>
      <c r="G941" s="220"/>
    </row>
    <row r="942" spans="1:7" x14ac:dyDescent="0.35">
      <c r="A942" s="217"/>
      <c r="B942" s="218"/>
      <c r="C942" s="218"/>
      <c r="D942" s="219"/>
      <c r="E942" s="219"/>
      <c r="F942" s="256"/>
      <c r="G942" s="220"/>
    </row>
    <row r="943" spans="1:7" x14ac:dyDescent="0.35">
      <c r="A943" s="217"/>
      <c r="B943" s="218"/>
      <c r="C943" s="218"/>
      <c r="D943" s="219"/>
      <c r="E943" s="219"/>
      <c r="F943" s="256"/>
      <c r="G943" s="220"/>
    </row>
    <row r="944" spans="1:7" x14ac:dyDescent="0.35">
      <c r="A944" s="217"/>
      <c r="B944" s="218"/>
      <c r="C944" s="218"/>
      <c r="D944" s="219"/>
      <c r="E944" s="219"/>
      <c r="F944" s="256"/>
      <c r="G944" s="220"/>
    </row>
    <row r="945" spans="1:7" x14ac:dyDescent="0.35">
      <c r="A945" s="217"/>
      <c r="B945" s="218"/>
      <c r="C945" s="218"/>
      <c r="D945" s="219"/>
      <c r="E945" s="219"/>
      <c r="F945" s="256"/>
      <c r="G945" s="220"/>
    </row>
    <row r="946" spans="1:7" x14ac:dyDescent="0.35">
      <c r="A946" s="217"/>
      <c r="B946" s="218"/>
      <c r="C946" s="218"/>
      <c r="D946" s="219"/>
      <c r="E946" s="219"/>
      <c r="F946" s="256"/>
      <c r="G946" s="220"/>
    </row>
    <row r="947" spans="1:7" x14ac:dyDescent="0.35">
      <c r="A947" s="217"/>
      <c r="B947" s="218"/>
      <c r="C947" s="218"/>
      <c r="D947" s="219"/>
      <c r="E947" s="219"/>
      <c r="F947" s="256"/>
      <c r="G947" s="220"/>
    </row>
    <row r="948" spans="1:7" x14ac:dyDescent="0.35">
      <c r="A948" s="217"/>
      <c r="B948" s="218"/>
      <c r="C948" s="218"/>
      <c r="D948" s="219"/>
      <c r="E948" s="219"/>
      <c r="F948" s="256"/>
      <c r="G948" s="220"/>
    </row>
    <row r="949" spans="1:7" x14ac:dyDescent="0.35">
      <c r="A949" s="217"/>
      <c r="B949" s="218"/>
      <c r="C949" s="218"/>
      <c r="D949" s="219"/>
      <c r="E949" s="219"/>
      <c r="F949" s="256"/>
      <c r="G949" s="220"/>
    </row>
    <row r="950" spans="1:7" x14ac:dyDescent="0.35">
      <c r="A950" s="217"/>
      <c r="B950" s="218"/>
      <c r="C950" s="218"/>
      <c r="D950" s="219"/>
      <c r="E950" s="219"/>
      <c r="F950" s="256"/>
      <c r="G950" s="220"/>
    </row>
    <row r="951" spans="1:7" x14ac:dyDescent="0.35">
      <c r="A951" s="217"/>
      <c r="B951" s="218"/>
      <c r="C951" s="218"/>
      <c r="D951" s="219"/>
      <c r="E951" s="219"/>
      <c r="F951" s="256"/>
      <c r="G951" s="220"/>
    </row>
    <row r="952" spans="1:7" x14ac:dyDescent="0.35">
      <c r="A952" s="217"/>
      <c r="B952" s="218"/>
      <c r="C952" s="218"/>
      <c r="D952" s="219"/>
      <c r="E952" s="219"/>
      <c r="F952" s="256"/>
      <c r="G952" s="220"/>
    </row>
    <row r="953" spans="1:7" x14ac:dyDescent="0.35">
      <c r="A953" s="217"/>
      <c r="B953" s="218"/>
      <c r="C953" s="218"/>
      <c r="D953" s="219"/>
      <c r="E953" s="219"/>
      <c r="F953" s="256"/>
      <c r="G953" s="220"/>
    </row>
    <row r="954" spans="1:7" x14ac:dyDescent="0.35">
      <c r="A954" s="217"/>
      <c r="B954" s="218"/>
      <c r="C954" s="218"/>
      <c r="D954" s="219"/>
      <c r="E954" s="219"/>
      <c r="F954" s="256"/>
      <c r="G954" s="220"/>
    </row>
    <row r="955" spans="1:7" x14ac:dyDescent="0.35">
      <c r="A955" s="217"/>
      <c r="B955" s="218"/>
      <c r="C955" s="218"/>
      <c r="D955" s="219"/>
      <c r="E955" s="219"/>
      <c r="F955" s="256"/>
      <c r="G955" s="220"/>
    </row>
    <row r="956" spans="1:7" x14ac:dyDescent="0.35">
      <c r="A956" s="217"/>
      <c r="B956" s="218"/>
      <c r="C956" s="218"/>
      <c r="D956" s="219"/>
      <c r="E956" s="219"/>
      <c r="F956" s="256"/>
      <c r="G956" s="220"/>
    </row>
    <row r="957" spans="1:7" x14ac:dyDescent="0.35">
      <c r="A957" s="217"/>
      <c r="B957" s="218"/>
      <c r="C957" s="218"/>
      <c r="D957" s="219"/>
      <c r="E957" s="219"/>
      <c r="F957" s="256"/>
      <c r="G957" s="220"/>
    </row>
    <row r="958" spans="1:7" x14ac:dyDescent="0.35">
      <c r="A958" s="217"/>
      <c r="B958" s="218"/>
      <c r="C958" s="218"/>
      <c r="D958" s="219"/>
      <c r="E958" s="219"/>
      <c r="F958" s="256"/>
      <c r="G958" s="220"/>
    </row>
    <row r="959" spans="1:7" x14ac:dyDescent="0.35">
      <c r="A959" s="217"/>
      <c r="B959" s="218"/>
      <c r="C959" s="218"/>
      <c r="D959" s="219"/>
      <c r="E959" s="219"/>
      <c r="F959" s="256"/>
      <c r="G959" s="220"/>
    </row>
    <row r="960" spans="1:7" x14ac:dyDescent="0.35">
      <c r="A960" s="217"/>
      <c r="B960" s="218"/>
      <c r="C960" s="218"/>
      <c r="D960" s="219"/>
      <c r="E960" s="219"/>
      <c r="F960" s="256"/>
      <c r="G960" s="220"/>
    </row>
    <row r="961" spans="1:7" x14ac:dyDescent="0.35">
      <c r="A961" s="217"/>
      <c r="B961" s="218"/>
      <c r="C961" s="218"/>
      <c r="D961" s="219"/>
      <c r="E961" s="219"/>
      <c r="F961" s="256"/>
      <c r="G961" s="220"/>
    </row>
    <row r="962" spans="1:7" x14ac:dyDescent="0.35">
      <c r="A962" s="217"/>
      <c r="B962" s="218"/>
      <c r="C962" s="218"/>
      <c r="D962" s="219"/>
      <c r="E962" s="219"/>
      <c r="F962" s="256"/>
      <c r="G962" s="220"/>
    </row>
    <row r="963" spans="1:7" x14ac:dyDescent="0.35">
      <c r="A963" s="217"/>
      <c r="B963" s="218"/>
      <c r="C963" s="218"/>
      <c r="D963" s="219"/>
      <c r="E963" s="219"/>
      <c r="F963" s="256"/>
      <c r="G963" s="220"/>
    </row>
    <row r="964" spans="1:7" x14ac:dyDescent="0.35">
      <c r="A964" s="217"/>
      <c r="B964" s="218"/>
      <c r="C964" s="218"/>
      <c r="D964" s="219"/>
      <c r="E964" s="219"/>
      <c r="F964" s="256"/>
      <c r="G964" s="220"/>
    </row>
    <row r="965" spans="1:7" x14ac:dyDescent="0.35">
      <c r="A965" s="217"/>
      <c r="B965" s="218"/>
      <c r="C965" s="218"/>
      <c r="D965" s="219"/>
      <c r="E965" s="219"/>
      <c r="F965" s="256"/>
      <c r="G965" s="220"/>
    </row>
    <row r="966" spans="1:7" x14ac:dyDescent="0.35">
      <c r="A966" s="217"/>
      <c r="B966" s="218"/>
      <c r="C966" s="218"/>
      <c r="D966" s="219"/>
      <c r="E966" s="219"/>
      <c r="F966" s="256"/>
      <c r="G966" s="220"/>
    </row>
    <row r="967" spans="1:7" x14ac:dyDescent="0.35">
      <c r="A967" s="217"/>
      <c r="B967" s="218"/>
      <c r="C967" s="218"/>
      <c r="D967" s="219"/>
      <c r="E967" s="219"/>
      <c r="F967" s="256"/>
      <c r="G967" s="220"/>
    </row>
    <row r="968" spans="1:7" x14ac:dyDescent="0.35">
      <c r="A968" s="217"/>
      <c r="B968" s="218"/>
      <c r="C968" s="218"/>
      <c r="D968" s="219"/>
      <c r="E968" s="219"/>
      <c r="F968" s="256"/>
      <c r="G968" s="220"/>
    </row>
    <row r="969" spans="1:7" x14ac:dyDescent="0.35">
      <c r="A969" s="217"/>
      <c r="B969" s="218"/>
      <c r="C969" s="218"/>
      <c r="D969" s="219"/>
      <c r="E969" s="219"/>
      <c r="F969" s="256"/>
      <c r="G969" s="220"/>
    </row>
    <row r="970" spans="1:7" x14ac:dyDescent="0.35">
      <c r="A970" s="217"/>
      <c r="B970" s="218"/>
      <c r="C970" s="218"/>
      <c r="D970" s="219"/>
      <c r="E970" s="219"/>
      <c r="F970" s="256"/>
      <c r="G970" s="220"/>
    </row>
    <row r="971" spans="1:7" x14ac:dyDescent="0.35">
      <c r="A971" s="217"/>
      <c r="B971" s="218"/>
      <c r="C971" s="218"/>
      <c r="D971" s="219"/>
      <c r="E971" s="219"/>
      <c r="F971" s="256"/>
      <c r="G971" s="220"/>
    </row>
    <row r="972" spans="1:7" x14ac:dyDescent="0.35">
      <c r="A972" s="217"/>
      <c r="B972" s="218"/>
      <c r="C972" s="218"/>
      <c r="D972" s="219"/>
      <c r="E972" s="219"/>
      <c r="F972" s="256"/>
      <c r="G972" s="220"/>
    </row>
    <row r="973" spans="1:7" x14ac:dyDescent="0.35">
      <c r="A973" s="217"/>
      <c r="B973" s="218"/>
      <c r="C973" s="218"/>
      <c r="D973" s="219"/>
      <c r="E973" s="219"/>
      <c r="F973" s="256"/>
      <c r="G973" s="220"/>
    </row>
    <row r="974" spans="1:7" x14ac:dyDescent="0.35">
      <c r="A974" s="217"/>
      <c r="B974" s="218"/>
      <c r="C974" s="218"/>
      <c r="D974" s="219"/>
      <c r="E974" s="219"/>
      <c r="F974" s="256"/>
      <c r="G974" s="220"/>
    </row>
    <row r="975" spans="1:7" x14ac:dyDescent="0.35">
      <c r="A975" s="217"/>
      <c r="B975" s="218"/>
      <c r="C975" s="218"/>
      <c r="D975" s="219"/>
      <c r="E975" s="219"/>
      <c r="F975" s="256"/>
      <c r="G975" s="220"/>
    </row>
    <row r="976" spans="1:7" x14ac:dyDescent="0.35">
      <c r="A976" s="217"/>
      <c r="B976" s="218"/>
      <c r="C976" s="218"/>
      <c r="D976" s="219"/>
      <c r="E976" s="219"/>
      <c r="F976" s="256"/>
      <c r="G976" s="220"/>
    </row>
    <row r="977" spans="1:7" x14ac:dyDescent="0.35">
      <c r="A977" s="217"/>
      <c r="B977" s="218"/>
      <c r="C977" s="218"/>
      <c r="D977" s="219"/>
      <c r="E977" s="219"/>
      <c r="F977" s="256"/>
      <c r="G977" s="220"/>
    </row>
    <row r="978" spans="1:7" x14ac:dyDescent="0.35">
      <c r="A978" s="217"/>
      <c r="B978" s="218"/>
      <c r="C978" s="218"/>
      <c r="D978" s="219"/>
      <c r="E978" s="219"/>
      <c r="F978" s="256"/>
      <c r="G978" s="220"/>
    </row>
    <row r="979" spans="1:7" x14ac:dyDescent="0.35">
      <c r="A979" s="217"/>
      <c r="B979" s="218"/>
      <c r="C979" s="218"/>
      <c r="D979" s="219"/>
      <c r="E979" s="219"/>
      <c r="F979" s="256"/>
      <c r="G979" s="220"/>
    </row>
    <row r="980" spans="1:7" x14ac:dyDescent="0.35">
      <c r="A980" s="217"/>
      <c r="B980" s="218"/>
      <c r="C980" s="218"/>
      <c r="D980" s="219"/>
      <c r="E980" s="219"/>
      <c r="F980" s="256"/>
      <c r="G980" s="220"/>
    </row>
    <row r="981" spans="1:7" x14ac:dyDescent="0.35">
      <c r="A981" s="217"/>
      <c r="B981" s="218"/>
      <c r="C981" s="218"/>
      <c r="D981" s="219"/>
      <c r="E981" s="219"/>
      <c r="F981" s="256"/>
      <c r="G981" s="220"/>
    </row>
    <row r="982" spans="1:7" x14ac:dyDescent="0.35">
      <c r="A982" s="217"/>
      <c r="B982" s="218"/>
      <c r="C982" s="218"/>
      <c r="D982" s="219"/>
      <c r="E982" s="219"/>
      <c r="F982" s="256"/>
      <c r="G982" s="220"/>
    </row>
    <row r="983" spans="1:7" x14ac:dyDescent="0.35">
      <c r="A983" s="217"/>
      <c r="B983" s="218"/>
      <c r="C983" s="218"/>
      <c r="D983" s="219"/>
      <c r="E983" s="219"/>
      <c r="F983" s="256"/>
      <c r="G983" s="220"/>
    </row>
    <row r="984" spans="1:7" x14ac:dyDescent="0.35">
      <c r="A984" s="217"/>
      <c r="B984" s="218"/>
      <c r="C984" s="218"/>
      <c r="D984" s="219"/>
      <c r="E984" s="219"/>
      <c r="F984" s="256"/>
      <c r="G984" s="220"/>
    </row>
    <row r="985" spans="1:7" x14ac:dyDescent="0.35">
      <c r="A985" s="217"/>
      <c r="B985" s="218"/>
      <c r="C985" s="218"/>
      <c r="D985" s="219"/>
      <c r="E985" s="219"/>
      <c r="F985" s="256"/>
      <c r="G985" s="220"/>
    </row>
    <row r="986" spans="1:7" x14ac:dyDescent="0.35">
      <c r="A986" s="217"/>
      <c r="B986" s="218"/>
      <c r="C986" s="218"/>
      <c r="D986" s="219"/>
      <c r="E986" s="219"/>
      <c r="F986" s="256"/>
      <c r="G986" s="220"/>
    </row>
    <row r="987" spans="1:7" x14ac:dyDescent="0.35">
      <c r="A987" s="217"/>
      <c r="B987" s="218"/>
      <c r="C987" s="218"/>
      <c r="D987" s="219"/>
      <c r="E987" s="219"/>
      <c r="F987" s="256"/>
      <c r="G987" s="220"/>
    </row>
    <row r="988" spans="1:7" x14ac:dyDescent="0.35">
      <c r="A988" s="217"/>
      <c r="B988" s="218"/>
      <c r="C988" s="218"/>
      <c r="D988" s="219"/>
      <c r="E988" s="219"/>
      <c r="F988" s="256"/>
      <c r="G988" s="220"/>
    </row>
    <row r="989" spans="1:7" x14ac:dyDescent="0.35">
      <c r="A989" s="217"/>
      <c r="B989" s="218"/>
      <c r="C989" s="218"/>
      <c r="D989" s="219"/>
      <c r="E989" s="219"/>
      <c r="F989" s="256"/>
      <c r="G989" s="220"/>
    </row>
    <row r="990" spans="1:7" x14ac:dyDescent="0.35">
      <c r="A990" s="217"/>
      <c r="B990" s="218"/>
      <c r="C990" s="218"/>
      <c r="D990" s="219"/>
      <c r="E990" s="219"/>
      <c r="F990" s="256"/>
      <c r="G990" s="220"/>
    </row>
    <row r="991" spans="1:7" x14ac:dyDescent="0.35">
      <c r="A991" s="217"/>
      <c r="B991" s="218"/>
      <c r="C991" s="218"/>
      <c r="D991" s="219"/>
      <c r="E991" s="219"/>
      <c r="F991" s="256"/>
      <c r="G991" s="220"/>
    </row>
    <row r="992" spans="1:7" x14ac:dyDescent="0.35">
      <c r="A992" s="217"/>
      <c r="B992" s="218"/>
      <c r="C992" s="218"/>
      <c r="D992" s="219"/>
      <c r="E992" s="219"/>
      <c r="F992" s="256"/>
      <c r="G992" s="220"/>
    </row>
    <row r="993" spans="1:7" x14ac:dyDescent="0.35">
      <c r="A993" s="217"/>
      <c r="B993" s="218"/>
      <c r="C993" s="218"/>
      <c r="D993" s="219"/>
      <c r="E993" s="219"/>
      <c r="F993" s="256"/>
      <c r="G993" s="220"/>
    </row>
    <row r="994" spans="1:7" x14ac:dyDescent="0.35">
      <c r="A994" s="217"/>
      <c r="B994" s="218"/>
      <c r="C994" s="218"/>
      <c r="D994" s="219"/>
      <c r="E994" s="219"/>
      <c r="F994" s="256"/>
      <c r="G994" s="220"/>
    </row>
    <row r="995" spans="1:7" x14ac:dyDescent="0.35">
      <c r="A995" s="217"/>
      <c r="B995" s="218"/>
      <c r="C995" s="218"/>
      <c r="D995" s="219"/>
      <c r="E995" s="219"/>
      <c r="F995" s="256"/>
      <c r="G995" s="220"/>
    </row>
    <row r="996" spans="1:7" x14ac:dyDescent="0.35">
      <c r="A996" s="217"/>
      <c r="B996" s="218"/>
      <c r="C996" s="218"/>
      <c r="D996" s="219"/>
      <c r="E996" s="219"/>
      <c r="F996" s="256"/>
      <c r="G996" s="220"/>
    </row>
    <row r="997" spans="1:7" x14ac:dyDescent="0.35">
      <c r="A997" s="217"/>
      <c r="B997" s="218"/>
      <c r="C997" s="218"/>
      <c r="D997" s="219"/>
      <c r="E997" s="219"/>
      <c r="F997" s="256"/>
      <c r="G997" s="220"/>
    </row>
    <row r="998" spans="1:7" x14ac:dyDescent="0.35">
      <c r="A998" s="217"/>
      <c r="B998" s="218"/>
      <c r="C998" s="218"/>
      <c r="D998" s="219"/>
      <c r="E998" s="219"/>
      <c r="F998" s="256"/>
      <c r="G998" s="220"/>
    </row>
    <row r="999" spans="1:7" x14ac:dyDescent="0.35">
      <c r="A999" s="217"/>
      <c r="B999" s="218"/>
      <c r="C999" s="218"/>
      <c r="D999" s="219"/>
      <c r="E999" s="219"/>
      <c r="F999" s="256"/>
      <c r="G999" s="220"/>
    </row>
    <row r="1000" spans="1:7" x14ac:dyDescent="0.35">
      <c r="A1000" s="217"/>
      <c r="B1000" s="218"/>
      <c r="C1000" s="218"/>
      <c r="D1000" s="219"/>
      <c r="E1000" s="219"/>
      <c r="F1000" s="256"/>
      <c r="G1000" s="220"/>
    </row>
    <row r="1001" spans="1:7" x14ac:dyDescent="0.35">
      <c r="A1001" s="221"/>
      <c r="B1001" s="222"/>
      <c r="C1001" s="222"/>
      <c r="D1001" s="223"/>
      <c r="E1001" s="223"/>
      <c r="F1001" s="257"/>
      <c r="G1001" s="224"/>
    </row>
  </sheetData>
  <sheetProtection sheet="1"/>
  <dataValidations count="3">
    <dataValidation type="list" allowBlank="1" showInputMessage="1" showErrorMessage="1" promptTitle="Gender?" prompt="Please enter M=Male, F=Female_x000a_" sqref="D2:D1001" xr:uid="{19F2644E-0C87-4F0D-A811-8F1F7B7DA29D}">
      <formula1>"M,F,m,f"</formula1>
    </dataValidation>
    <dataValidation type="whole" allowBlank="1" showInputMessage="1" showErrorMessage="1" promptTitle="EA Disability Group" prompt="Please enter a valid EA Disability Group_x000a_0 = Non-disabled_x000a_1 = Power Chair User_x000a_2 = Manual Chair User_x000a_3 = Ambulant - Moderate_x000a_4 = Ambulant - Minimal" sqref="G2:G1001" xr:uid="{8DEB514F-FD0F-464A-9454-0EF1DE2D50DD}">
      <formula1>0</formula1>
      <formula2>4</formula2>
    </dataValidation>
    <dataValidation type="list" allowBlank="1" showInputMessage="1" showErrorMessage="1" sqref="F2:F1001" xr:uid="{579D1523-797E-43E5-92D1-A227A7634839}">
      <formula1>EventList</formula1>
    </dataValidation>
  </dataValidations>
  <printOptions horizontalCentered="1"/>
  <pageMargins left="0.70866141732283472" right="0.70866141732283472" top="1.1417322834645669" bottom="0.94488188976377963" header="0" footer="0.11811023622047245"/>
  <pageSetup paperSize="9" orientation="portrait" r:id="rId1"/>
  <headerFooter>
    <oddHeader>&amp;R&amp;G</oddHeader>
    <oddFooter>&amp;C(c) 2013 QuadKids Limited
www.quadkids.org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7768-8D69-43A4-B348-6CA28517690F}">
  <dimension ref="A1:C52"/>
  <sheetViews>
    <sheetView workbookViewId="0">
      <selection activeCell="F11" sqref="F11"/>
    </sheetView>
  </sheetViews>
  <sheetFormatPr defaultRowHeight="14.5" x14ac:dyDescent="0.35"/>
  <cols>
    <col min="1" max="1" width="27.6328125" customWidth="1"/>
  </cols>
  <sheetData>
    <row r="1" spans="1:3" x14ac:dyDescent="0.35">
      <c r="A1" t="s">
        <v>1</v>
      </c>
      <c r="B1" t="s">
        <v>11</v>
      </c>
      <c r="C1" t="s">
        <v>278</v>
      </c>
    </row>
    <row r="2" spans="1:3" x14ac:dyDescent="0.35">
      <c r="A2" t="s">
        <v>176</v>
      </c>
      <c r="B2">
        <v>240</v>
      </c>
      <c r="C2">
        <v>1</v>
      </c>
    </row>
    <row r="3" spans="1:3" x14ac:dyDescent="0.35">
      <c r="A3" t="s">
        <v>197</v>
      </c>
      <c r="B3">
        <v>240</v>
      </c>
      <c r="C3">
        <v>1</v>
      </c>
    </row>
    <row r="4" spans="1:3" x14ac:dyDescent="0.35">
      <c r="A4" t="s">
        <v>219</v>
      </c>
      <c r="B4">
        <v>238</v>
      </c>
      <c r="C4">
        <v>3</v>
      </c>
    </row>
    <row r="5" spans="1:3" x14ac:dyDescent="0.35">
      <c r="A5" t="s">
        <v>169</v>
      </c>
      <c r="B5">
        <v>236</v>
      </c>
      <c r="C5">
        <v>4</v>
      </c>
    </row>
    <row r="6" spans="1:3" x14ac:dyDescent="0.35">
      <c r="A6" t="s">
        <v>209</v>
      </c>
      <c r="B6">
        <v>231</v>
      </c>
      <c r="C6">
        <v>5</v>
      </c>
    </row>
    <row r="7" spans="1:3" x14ac:dyDescent="0.35">
      <c r="A7" t="s">
        <v>189</v>
      </c>
      <c r="B7">
        <v>227</v>
      </c>
      <c r="C7">
        <v>6</v>
      </c>
    </row>
    <row r="8" spans="1:3" x14ac:dyDescent="0.35">
      <c r="A8" t="s">
        <v>208</v>
      </c>
      <c r="B8">
        <v>225</v>
      </c>
      <c r="C8">
        <v>7</v>
      </c>
    </row>
    <row r="9" spans="1:3" x14ac:dyDescent="0.35">
      <c r="A9" t="s">
        <v>190</v>
      </c>
      <c r="B9">
        <v>221</v>
      </c>
      <c r="C9">
        <v>8</v>
      </c>
    </row>
    <row r="10" spans="1:3" x14ac:dyDescent="0.35">
      <c r="A10" t="s">
        <v>180</v>
      </c>
      <c r="B10">
        <v>219</v>
      </c>
      <c r="C10">
        <v>9</v>
      </c>
    </row>
    <row r="11" spans="1:3" x14ac:dyDescent="0.35">
      <c r="A11" t="s">
        <v>211</v>
      </c>
      <c r="B11">
        <v>218</v>
      </c>
      <c r="C11">
        <v>10</v>
      </c>
    </row>
    <row r="12" spans="1:3" x14ac:dyDescent="0.35">
      <c r="A12" t="s">
        <v>212</v>
      </c>
      <c r="B12">
        <v>217</v>
      </c>
      <c r="C12">
        <v>11</v>
      </c>
    </row>
    <row r="13" spans="1:3" x14ac:dyDescent="0.35">
      <c r="A13" t="s">
        <v>167</v>
      </c>
      <c r="B13">
        <v>215</v>
      </c>
      <c r="C13">
        <v>12</v>
      </c>
    </row>
    <row r="14" spans="1:3" x14ac:dyDescent="0.35">
      <c r="A14" t="s">
        <v>216</v>
      </c>
      <c r="B14">
        <v>215</v>
      </c>
      <c r="C14">
        <v>12</v>
      </c>
    </row>
    <row r="15" spans="1:3" x14ac:dyDescent="0.35">
      <c r="A15" t="s">
        <v>181</v>
      </c>
      <c r="B15">
        <v>213</v>
      </c>
      <c r="C15">
        <v>14</v>
      </c>
    </row>
    <row r="16" spans="1:3" x14ac:dyDescent="0.35">
      <c r="A16" t="s">
        <v>205</v>
      </c>
      <c r="B16">
        <v>213</v>
      </c>
      <c r="C16">
        <v>14</v>
      </c>
    </row>
    <row r="17" spans="1:3" x14ac:dyDescent="0.35">
      <c r="A17" t="s">
        <v>207</v>
      </c>
      <c r="B17">
        <v>209</v>
      </c>
      <c r="C17">
        <v>16</v>
      </c>
    </row>
    <row r="18" spans="1:3" x14ac:dyDescent="0.35">
      <c r="A18" t="s">
        <v>217</v>
      </c>
      <c r="B18">
        <v>205</v>
      </c>
      <c r="C18">
        <v>17</v>
      </c>
    </row>
    <row r="19" spans="1:3" x14ac:dyDescent="0.35">
      <c r="A19" t="s">
        <v>214</v>
      </c>
      <c r="B19">
        <v>204</v>
      </c>
      <c r="C19">
        <v>18</v>
      </c>
    </row>
    <row r="20" spans="1:3" x14ac:dyDescent="0.35">
      <c r="A20" t="s">
        <v>179</v>
      </c>
      <c r="B20">
        <v>201</v>
      </c>
      <c r="C20">
        <v>19</v>
      </c>
    </row>
    <row r="21" spans="1:3" x14ac:dyDescent="0.35">
      <c r="A21" t="s">
        <v>199</v>
      </c>
      <c r="B21">
        <v>201</v>
      </c>
      <c r="C21">
        <v>19</v>
      </c>
    </row>
    <row r="22" spans="1:3" x14ac:dyDescent="0.35">
      <c r="A22" t="s">
        <v>224</v>
      </c>
      <c r="B22">
        <v>199</v>
      </c>
      <c r="C22">
        <v>21</v>
      </c>
    </row>
    <row r="23" spans="1:3" x14ac:dyDescent="0.35">
      <c r="A23" t="s">
        <v>191</v>
      </c>
      <c r="B23">
        <v>198</v>
      </c>
      <c r="C23">
        <v>22</v>
      </c>
    </row>
    <row r="24" spans="1:3" x14ac:dyDescent="0.35">
      <c r="A24" t="s">
        <v>194</v>
      </c>
      <c r="B24">
        <v>195</v>
      </c>
      <c r="C24">
        <v>23</v>
      </c>
    </row>
    <row r="25" spans="1:3" x14ac:dyDescent="0.35">
      <c r="A25" t="s">
        <v>182</v>
      </c>
      <c r="B25">
        <v>194</v>
      </c>
      <c r="C25">
        <v>24</v>
      </c>
    </row>
    <row r="26" spans="1:3" x14ac:dyDescent="0.35">
      <c r="A26" t="s">
        <v>183</v>
      </c>
      <c r="B26">
        <v>192</v>
      </c>
      <c r="C26">
        <v>25</v>
      </c>
    </row>
    <row r="27" spans="1:3" x14ac:dyDescent="0.35">
      <c r="A27" t="s">
        <v>165</v>
      </c>
      <c r="B27">
        <v>190</v>
      </c>
      <c r="C27">
        <v>26</v>
      </c>
    </row>
    <row r="28" spans="1:3" x14ac:dyDescent="0.35">
      <c r="A28" t="s">
        <v>192</v>
      </c>
      <c r="B28">
        <v>190</v>
      </c>
      <c r="C28">
        <v>26</v>
      </c>
    </row>
    <row r="29" spans="1:3" x14ac:dyDescent="0.35">
      <c r="A29" t="s">
        <v>173</v>
      </c>
      <c r="B29">
        <v>187</v>
      </c>
      <c r="C29">
        <v>28</v>
      </c>
    </row>
    <row r="30" spans="1:3" x14ac:dyDescent="0.35">
      <c r="A30" t="s">
        <v>198</v>
      </c>
      <c r="B30">
        <v>186</v>
      </c>
      <c r="C30">
        <v>29</v>
      </c>
    </row>
    <row r="31" spans="1:3" x14ac:dyDescent="0.35">
      <c r="A31" t="s">
        <v>174</v>
      </c>
      <c r="B31">
        <v>180</v>
      </c>
      <c r="C31">
        <v>30</v>
      </c>
    </row>
    <row r="32" spans="1:3" x14ac:dyDescent="0.35">
      <c r="A32" t="s">
        <v>166</v>
      </c>
      <c r="B32">
        <v>176</v>
      </c>
      <c r="C32">
        <v>31</v>
      </c>
    </row>
    <row r="33" spans="1:3" x14ac:dyDescent="0.35">
      <c r="A33" t="s">
        <v>195</v>
      </c>
      <c r="B33">
        <v>170</v>
      </c>
      <c r="C33">
        <v>32</v>
      </c>
    </row>
    <row r="34" spans="1:3" x14ac:dyDescent="0.35">
      <c r="A34" t="s">
        <v>201</v>
      </c>
      <c r="B34">
        <v>168</v>
      </c>
      <c r="C34">
        <v>33</v>
      </c>
    </row>
    <row r="35" spans="1:3" x14ac:dyDescent="0.35">
      <c r="A35" t="s">
        <v>168</v>
      </c>
      <c r="B35">
        <v>165</v>
      </c>
      <c r="C35">
        <v>34</v>
      </c>
    </row>
    <row r="36" spans="1:3" x14ac:dyDescent="0.35">
      <c r="A36" t="s">
        <v>210</v>
      </c>
      <c r="B36">
        <v>164</v>
      </c>
      <c r="C36">
        <v>35</v>
      </c>
    </row>
    <row r="37" spans="1:3" x14ac:dyDescent="0.35">
      <c r="A37" t="s">
        <v>184</v>
      </c>
      <c r="B37">
        <v>160</v>
      </c>
      <c r="C37">
        <v>36</v>
      </c>
    </row>
    <row r="38" spans="1:3" x14ac:dyDescent="0.35">
      <c r="A38" t="s">
        <v>186</v>
      </c>
      <c r="B38">
        <v>160</v>
      </c>
      <c r="C38">
        <v>36</v>
      </c>
    </row>
    <row r="39" spans="1:3" x14ac:dyDescent="0.35">
      <c r="A39" t="s">
        <v>196</v>
      </c>
      <c r="B39">
        <v>159</v>
      </c>
      <c r="C39">
        <v>38</v>
      </c>
    </row>
    <row r="40" spans="1:3" x14ac:dyDescent="0.35">
      <c r="A40" t="s">
        <v>218</v>
      </c>
      <c r="B40">
        <v>158</v>
      </c>
      <c r="C40">
        <v>39</v>
      </c>
    </row>
    <row r="41" spans="1:3" x14ac:dyDescent="0.35">
      <c r="A41" t="s">
        <v>188</v>
      </c>
      <c r="B41">
        <v>157</v>
      </c>
      <c r="C41">
        <v>40</v>
      </c>
    </row>
    <row r="42" spans="1:3" x14ac:dyDescent="0.35">
      <c r="A42" t="s">
        <v>187</v>
      </c>
      <c r="B42">
        <v>155</v>
      </c>
      <c r="C42">
        <v>41</v>
      </c>
    </row>
    <row r="43" spans="1:3" x14ac:dyDescent="0.35">
      <c r="A43" t="s">
        <v>177</v>
      </c>
      <c r="B43">
        <v>153</v>
      </c>
      <c r="C43">
        <v>42</v>
      </c>
    </row>
    <row r="44" spans="1:3" x14ac:dyDescent="0.35">
      <c r="A44" t="s">
        <v>193</v>
      </c>
      <c r="B44">
        <v>149</v>
      </c>
      <c r="C44">
        <v>43</v>
      </c>
    </row>
    <row r="45" spans="1:3" x14ac:dyDescent="0.35">
      <c r="A45" t="s">
        <v>220</v>
      </c>
      <c r="B45">
        <v>148</v>
      </c>
      <c r="C45">
        <v>44</v>
      </c>
    </row>
    <row r="46" spans="1:3" x14ac:dyDescent="0.35">
      <c r="A46" t="s">
        <v>172</v>
      </c>
      <c r="B46">
        <v>146</v>
      </c>
      <c r="C46">
        <v>45</v>
      </c>
    </row>
    <row r="47" spans="1:3" x14ac:dyDescent="0.35">
      <c r="A47" t="s">
        <v>200</v>
      </c>
      <c r="B47">
        <v>143</v>
      </c>
      <c r="C47">
        <v>46</v>
      </c>
    </row>
    <row r="48" spans="1:3" x14ac:dyDescent="0.35">
      <c r="A48" t="s">
        <v>203</v>
      </c>
      <c r="B48">
        <v>142</v>
      </c>
      <c r="C48">
        <v>47</v>
      </c>
    </row>
    <row r="49" spans="1:3" x14ac:dyDescent="0.35">
      <c r="A49" t="s">
        <v>223</v>
      </c>
      <c r="B49">
        <v>131</v>
      </c>
      <c r="C49">
        <v>48</v>
      </c>
    </row>
    <row r="50" spans="1:3" x14ac:dyDescent="0.35">
      <c r="A50" t="s">
        <v>202</v>
      </c>
      <c r="B50">
        <v>128</v>
      </c>
      <c r="C50">
        <v>49</v>
      </c>
    </row>
    <row r="51" spans="1:3" x14ac:dyDescent="0.35">
      <c r="A51" t="s">
        <v>213</v>
      </c>
      <c r="B51">
        <v>114</v>
      </c>
      <c r="C51">
        <v>50</v>
      </c>
    </row>
    <row r="52" spans="1:3" x14ac:dyDescent="0.35">
      <c r="A52" t="s">
        <v>175</v>
      </c>
      <c r="B52">
        <v>52</v>
      </c>
      <c r="C52">
        <v>51</v>
      </c>
    </row>
  </sheetData>
  <autoFilter ref="A1:B52" xr:uid="{1CE36D96-DC5E-4029-BB66-BE34CD54E13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E08F-9A3E-461A-9AC4-6198A4E9B4DC}">
  <dimension ref="A1:C37"/>
  <sheetViews>
    <sheetView tabSelected="1" workbookViewId="0">
      <selection activeCell="A2" sqref="A2:IV2"/>
    </sheetView>
  </sheetViews>
  <sheetFormatPr defaultRowHeight="14.5" x14ac:dyDescent="0.35"/>
  <cols>
    <col min="1" max="1" width="20.453125" customWidth="1"/>
  </cols>
  <sheetData>
    <row r="1" spans="1:3" x14ac:dyDescent="0.35">
      <c r="A1" t="s">
        <v>1</v>
      </c>
      <c r="B1" t="s">
        <v>11</v>
      </c>
      <c r="C1" t="s">
        <v>278</v>
      </c>
    </row>
    <row r="2" spans="1:3" x14ac:dyDescent="0.35">
      <c r="A2" t="s">
        <v>246</v>
      </c>
      <c r="B2">
        <v>282</v>
      </c>
      <c r="C2">
        <v>1</v>
      </c>
    </row>
    <row r="3" spans="1:3" x14ac:dyDescent="0.35">
      <c r="A3" t="s">
        <v>272</v>
      </c>
      <c r="B3">
        <v>197</v>
      </c>
      <c r="C3">
        <v>2</v>
      </c>
    </row>
    <row r="4" spans="1:3" x14ac:dyDescent="0.35">
      <c r="A4" t="s">
        <v>240</v>
      </c>
      <c r="B4">
        <v>193</v>
      </c>
      <c r="C4">
        <v>3</v>
      </c>
    </row>
    <row r="5" spans="1:3" x14ac:dyDescent="0.35">
      <c r="A5" t="s">
        <v>255</v>
      </c>
      <c r="B5">
        <v>192</v>
      </c>
      <c r="C5">
        <v>4</v>
      </c>
    </row>
    <row r="6" spans="1:3" x14ac:dyDescent="0.35">
      <c r="A6" t="s">
        <v>248</v>
      </c>
      <c r="B6">
        <v>186</v>
      </c>
      <c r="C6">
        <v>5</v>
      </c>
    </row>
    <row r="7" spans="1:3" x14ac:dyDescent="0.35">
      <c r="A7" t="s">
        <v>262</v>
      </c>
      <c r="B7">
        <v>186</v>
      </c>
      <c r="C7">
        <v>5</v>
      </c>
    </row>
    <row r="8" spans="1:3" x14ac:dyDescent="0.35">
      <c r="A8" t="s">
        <v>241</v>
      </c>
      <c r="B8">
        <v>183</v>
      </c>
      <c r="C8">
        <v>7</v>
      </c>
    </row>
    <row r="9" spans="1:3" x14ac:dyDescent="0.35">
      <c r="A9" t="s">
        <v>263</v>
      </c>
      <c r="B9">
        <v>183</v>
      </c>
      <c r="C9">
        <v>7</v>
      </c>
    </row>
    <row r="10" spans="1:3" x14ac:dyDescent="0.35">
      <c r="A10" t="s">
        <v>265</v>
      </c>
      <c r="B10">
        <v>182</v>
      </c>
      <c r="C10">
        <v>9</v>
      </c>
    </row>
    <row r="11" spans="1:3" x14ac:dyDescent="0.35">
      <c r="A11" t="s">
        <v>244</v>
      </c>
      <c r="B11">
        <v>177</v>
      </c>
      <c r="C11">
        <v>10</v>
      </c>
    </row>
    <row r="12" spans="1:3" x14ac:dyDescent="0.35">
      <c r="A12" t="s">
        <v>268</v>
      </c>
      <c r="B12">
        <v>175</v>
      </c>
      <c r="C12">
        <v>11</v>
      </c>
    </row>
    <row r="13" spans="1:3" x14ac:dyDescent="0.35">
      <c r="A13" t="s">
        <v>247</v>
      </c>
      <c r="B13">
        <v>172</v>
      </c>
      <c r="C13">
        <v>12</v>
      </c>
    </row>
    <row r="14" spans="1:3" x14ac:dyDescent="0.35">
      <c r="A14" t="s">
        <v>260</v>
      </c>
      <c r="B14">
        <v>171</v>
      </c>
      <c r="C14">
        <v>13</v>
      </c>
    </row>
    <row r="15" spans="1:3" x14ac:dyDescent="0.35">
      <c r="A15" t="s">
        <v>257</v>
      </c>
      <c r="B15">
        <v>167</v>
      </c>
      <c r="C15">
        <v>14</v>
      </c>
    </row>
    <row r="16" spans="1:3" x14ac:dyDescent="0.35">
      <c r="A16" t="s">
        <v>273</v>
      </c>
      <c r="B16">
        <v>163</v>
      </c>
      <c r="C16">
        <v>15</v>
      </c>
    </row>
    <row r="17" spans="1:3" x14ac:dyDescent="0.35">
      <c r="A17" t="s">
        <v>259</v>
      </c>
      <c r="B17">
        <v>161</v>
      </c>
      <c r="C17">
        <v>16</v>
      </c>
    </row>
    <row r="18" spans="1:3" x14ac:dyDescent="0.35">
      <c r="A18" t="s">
        <v>269</v>
      </c>
      <c r="B18">
        <v>160</v>
      </c>
      <c r="C18">
        <v>17</v>
      </c>
    </row>
    <row r="19" spans="1:3" x14ac:dyDescent="0.35">
      <c r="A19" t="s">
        <v>270</v>
      </c>
      <c r="B19">
        <v>160</v>
      </c>
      <c r="C19">
        <v>17</v>
      </c>
    </row>
    <row r="20" spans="1:3" x14ac:dyDescent="0.35">
      <c r="A20" t="s">
        <v>274</v>
      </c>
      <c r="B20">
        <v>157</v>
      </c>
      <c r="C20">
        <v>19</v>
      </c>
    </row>
    <row r="21" spans="1:3" x14ac:dyDescent="0.35">
      <c r="A21" t="s">
        <v>258</v>
      </c>
      <c r="B21">
        <v>152</v>
      </c>
      <c r="C21">
        <v>20</v>
      </c>
    </row>
    <row r="22" spans="1:3" x14ac:dyDescent="0.35">
      <c r="A22" t="s">
        <v>238</v>
      </c>
      <c r="B22">
        <v>147</v>
      </c>
      <c r="C22">
        <v>21</v>
      </c>
    </row>
    <row r="23" spans="1:3" x14ac:dyDescent="0.35">
      <c r="A23" t="s">
        <v>271</v>
      </c>
      <c r="B23">
        <v>147</v>
      </c>
      <c r="C23">
        <v>21</v>
      </c>
    </row>
    <row r="24" spans="1:3" x14ac:dyDescent="0.35">
      <c r="A24" t="s">
        <v>250</v>
      </c>
      <c r="B24">
        <v>145</v>
      </c>
      <c r="C24">
        <v>23</v>
      </c>
    </row>
    <row r="25" spans="1:3" x14ac:dyDescent="0.35">
      <c r="A25" t="s">
        <v>261</v>
      </c>
      <c r="B25">
        <v>145</v>
      </c>
      <c r="C25">
        <v>23</v>
      </c>
    </row>
    <row r="26" spans="1:3" x14ac:dyDescent="0.35">
      <c r="A26" t="s">
        <v>267</v>
      </c>
      <c r="B26">
        <v>145</v>
      </c>
      <c r="C26">
        <v>23</v>
      </c>
    </row>
    <row r="27" spans="1:3" x14ac:dyDescent="0.35">
      <c r="A27" t="s">
        <v>254</v>
      </c>
      <c r="B27">
        <v>143</v>
      </c>
      <c r="C27">
        <v>26</v>
      </c>
    </row>
    <row r="28" spans="1:3" x14ac:dyDescent="0.35">
      <c r="A28" t="s">
        <v>239</v>
      </c>
      <c r="B28">
        <v>140</v>
      </c>
      <c r="C28">
        <v>27</v>
      </c>
    </row>
    <row r="29" spans="1:3" x14ac:dyDescent="0.35">
      <c r="A29" t="s">
        <v>245</v>
      </c>
      <c r="B29">
        <v>139</v>
      </c>
      <c r="C29">
        <v>28</v>
      </c>
    </row>
    <row r="30" spans="1:3" x14ac:dyDescent="0.35">
      <c r="A30" t="s">
        <v>253</v>
      </c>
      <c r="B30">
        <v>135</v>
      </c>
      <c r="C30">
        <v>29</v>
      </c>
    </row>
    <row r="31" spans="1:3" x14ac:dyDescent="0.35">
      <c r="A31" t="s">
        <v>243</v>
      </c>
      <c r="B31">
        <v>134</v>
      </c>
      <c r="C31">
        <v>30</v>
      </c>
    </row>
    <row r="32" spans="1:3" x14ac:dyDescent="0.35">
      <c r="A32" t="s">
        <v>264</v>
      </c>
      <c r="B32">
        <v>131</v>
      </c>
      <c r="C32">
        <v>31</v>
      </c>
    </row>
    <row r="33" spans="1:3" x14ac:dyDescent="0.35">
      <c r="A33" t="s">
        <v>249</v>
      </c>
      <c r="B33">
        <v>120</v>
      </c>
      <c r="C33">
        <v>32</v>
      </c>
    </row>
    <row r="34" spans="1:3" x14ac:dyDescent="0.35">
      <c r="A34" t="s">
        <v>266</v>
      </c>
      <c r="B34">
        <v>120</v>
      </c>
      <c r="C34">
        <v>32</v>
      </c>
    </row>
    <row r="35" spans="1:3" x14ac:dyDescent="0.35">
      <c r="A35" t="s">
        <v>242</v>
      </c>
      <c r="B35">
        <v>110</v>
      </c>
      <c r="C35">
        <v>34</v>
      </c>
    </row>
    <row r="36" spans="1:3" x14ac:dyDescent="0.35">
      <c r="A36" t="s">
        <v>251</v>
      </c>
      <c r="B36">
        <v>81</v>
      </c>
      <c r="C36">
        <v>35</v>
      </c>
    </row>
    <row r="37" spans="1:3" x14ac:dyDescent="0.35">
      <c r="A37" t="s">
        <v>256</v>
      </c>
      <c r="B37">
        <v>48</v>
      </c>
      <c r="C37">
        <v>36</v>
      </c>
    </row>
  </sheetData>
  <autoFilter ref="A1:C37" xr:uid="{8F28EE16-21AA-4ABD-8547-42D86C807C8C}">
    <sortState xmlns:xlrd2="http://schemas.microsoft.com/office/spreadsheetml/2017/richdata2" ref="A2:C37">
      <sortCondition ref="C1:C37"/>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209A2-B6A2-40AC-89C3-2E32EACD8BBE}">
  <sheetPr codeName="Sheet1"/>
  <dimension ref="A1:AA1001"/>
  <sheetViews>
    <sheetView workbookViewId="0">
      <pane xSplit="2" ySplit="1" topLeftCell="C2" activePane="bottomRight" state="frozen"/>
      <selection pane="topRight" activeCell="D1" sqref="D1"/>
      <selection pane="bottomLeft" activeCell="A2" sqref="A2"/>
      <selection pane="bottomRight" activeCell="C2" sqref="C2"/>
    </sheetView>
  </sheetViews>
  <sheetFormatPr defaultRowHeight="14.5" x14ac:dyDescent="0.35"/>
  <cols>
    <col min="1" max="1" width="9.1796875" style="1" customWidth="1"/>
    <col min="2" max="2" width="27.26953125" customWidth="1"/>
    <col min="3" max="3" width="24" style="1" customWidth="1"/>
    <col min="4" max="4" width="9.1796875" style="1" customWidth="1"/>
    <col min="5" max="5" width="12.54296875" style="1" customWidth="1"/>
    <col min="6" max="6" width="13.54296875" style="1" customWidth="1"/>
    <col min="7" max="7" width="10.7265625" customWidth="1"/>
    <col min="8" max="8" width="16.7265625" customWidth="1"/>
    <col min="9" max="9" width="8.81640625" style="1" customWidth="1"/>
    <col min="10" max="10" width="37.7265625" style="1" customWidth="1"/>
    <col min="11" max="11" width="37.26953125" customWidth="1"/>
    <col min="12" max="12" width="9.7265625" customWidth="1"/>
    <col min="27" max="27" width="9.1796875" style="1" customWidth="1"/>
  </cols>
  <sheetData>
    <row r="1" spans="1:27" x14ac:dyDescent="0.35">
      <c r="A1" s="3" t="s">
        <v>0</v>
      </c>
      <c r="B1" s="2" t="s">
        <v>1</v>
      </c>
      <c r="C1" s="3" t="s">
        <v>15</v>
      </c>
      <c r="D1" s="3" t="s">
        <v>4</v>
      </c>
      <c r="E1" s="3" t="s">
        <v>3</v>
      </c>
      <c r="F1" s="3" t="s">
        <v>5</v>
      </c>
      <c r="G1" s="3"/>
      <c r="H1" s="2" t="s">
        <v>2</v>
      </c>
      <c r="I1" s="3" t="s">
        <v>157</v>
      </c>
      <c r="J1" s="3" t="s">
        <v>162</v>
      </c>
      <c r="K1" s="3"/>
      <c r="L1" s="3"/>
      <c r="M1" s="3" t="s">
        <v>80</v>
      </c>
      <c r="N1" s="3" t="s">
        <v>70</v>
      </c>
      <c r="O1" s="3" t="s">
        <v>81</v>
      </c>
      <c r="P1" s="3" t="s">
        <v>78</v>
      </c>
      <c r="Q1" s="3" t="s">
        <v>80</v>
      </c>
      <c r="R1" s="3" t="s">
        <v>70</v>
      </c>
      <c r="S1" s="3" t="s">
        <v>81</v>
      </c>
      <c r="T1" s="3" t="s">
        <v>78</v>
      </c>
      <c r="U1" s="3" t="s">
        <v>18</v>
      </c>
      <c r="V1" s="3" t="s">
        <v>119</v>
      </c>
      <c r="W1" s="3" t="s">
        <v>121</v>
      </c>
      <c r="X1" s="3" t="s">
        <v>120</v>
      </c>
      <c r="Y1" s="3" t="s">
        <v>122</v>
      </c>
      <c r="Z1" s="3" t="s">
        <v>12</v>
      </c>
      <c r="AA1" s="3" t="s">
        <v>10</v>
      </c>
    </row>
    <row r="2" spans="1:27" x14ac:dyDescent="0.35">
      <c r="A2" s="238" t="str">
        <f>+Declarations!A2&amp;""</f>
        <v>1</v>
      </c>
      <c r="B2" t="str">
        <f>IF(LEN($A2),IF(LEN(Declarations!$B2)&gt;0,Declarations!$B2,"#"&amp;$A2),"")</f>
        <v>Zakariya Ahmed</v>
      </c>
      <c r="C2" s="1" t="str">
        <f t="shared" ref="C2:C65" si="0">IF(LEN(INDEX(DECLARATIONS,$AA2,3))&gt;0,INDEX(DECLARATIONS,$AA2,3),"...")</f>
        <v>Crawley AC</v>
      </c>
      <c r="D2" s="1" t="str">
        <f>IF(OR(G2="G",G2="F"),"F",IF(OR(G2="B",G2="M"),"M",""))</f>
        <v>M</v>
      </c>
      <c r="E2" s="15">
        <f t="shared" ref="E2:E65" si="1">IF(ISNA($AA2),0,INDEX(DECLARATIONS,$AA2,5))</f>
        <v>0</v>
      </c>
      <c r="F2" s="1">
        <f t="shared" ref="F2:F65" si="2">IF(ISNA($AA2),0,INDEX(DECLARATIONS,$AA2,7))</f>
        <v>0</v>
      </c>
      <c r="G2" s="1" t="str">
        <f t="shared" ref="G2:G65" si="3">UPPER(IF(ISNA($AA2),"",INDEX(DECLARATIONS,$AA2,4)))</f>
        <v>M</v>
      </c>
      <c r="H2" t="str">
        <f t="shared" ref="H2:H65" si="4">IF(AND(A2&gt;0,ISTEXT(B2)),IF(SECNAME="YES",LEFT(B2&amp;" ",FIND(" ",B2&amp;" ")+2)&amp;IF(F2&gt;0," ("&amp;F2&amp;")",""), B2&amp;IF(F2&gt;0," ("&amp;F2&amp;")","")),"#"&amp;$A2)</f>
        <v>Zakariya Ahmed</v>
      </c>
      <c r="I2" s="1">
        <f t="shared" ref="I2:I65" si="5">IF(LEN($A2)&gt;0,IF(LEN($J2)&gt;0,MATCH(J2,MatchNames,0),EventIndex),0)</f>
        <v>4</v>
      </c>
      <c r="J2" s="1" t="str">
        <f>IF(LEN($A2)&gt;0,IF(LEN(Declarations!$F2)&gt;0,Declarations!$F2,conftype),"")</f>
        <v>QuadKids Primary</v>
      </c>
      <c r="M2" s="35" t="e">
        <f t="shared" ref="M2:M46" si="6">IF(ISNA(VLOOKUP($A2,SprintData,2,FALSE)),0,VLOOKUP($A2,SprintData,2,FALSE))</f>
        <v>#REF!</v>
      </c>
      <c r="N2" s="35" t="e">
        <f t="shared" ref="N2:N65" si="7">IF(ISNA(VLOOKUP($A2,JumpData,2,FALSE)),0,VLOOKUP($A2,JumpData,2,FALSE))</f>
        <v>#REF!</v>
      </c>
      <c r="O2" s="35" t="e">
        <f t="shared" ref="O2:O65" si="8">IF(ISNA(VLOOKUP($A2,RunData,2,FALSE)),0,VLOOKUP($A2,RunData,2,FALSE))</f>
        <v>#REF!</v>
      </c>
      <c r="P2" s="35" t="e">
        <f t="shared" ref="P2:P65" si="9">IF(ISNA(VLOOKUP($A2,ThrowData,2,FALSE)),0,VLOOKUP($A2,ThrowData,2,FALSE))</f>
        <v>#REF!</v>
      </c>
      <c r="Q2" s="214" t="e">
        <f t="shared" ref="Q2:Q65" si="10">IF(ISNA(VLOOKUP($A2,SprintData,4,FALSE)),0,VLOOKUP($A2,SprintData,4,FALSE))+V2</f>
        <v>#REF!</v>
      </c>
      <c r="R2" s="215" t="e">
        <f t="shared" ref="R2:R65" si="11">IF(ISNA(VLOOKUP($A2,JumpData,4,FALSE)),0,VLOOKUP($A2,JumpData,4,FALSE))+W2</f>
        <v>#REF!</v>
      </c>
      <c r="S2" s="214" t="e">
        <f t="shared" ref="S2:S65" si="12">IF(ISNA(VLOOKUP($A2,RunData,4,FALSE)),0,VLOOKUP($A2,RunData,4,FALSE))+X2</f>
        <v>#REF!</v>
      </c>
      <c r="T2" s="214" t="e">
        <f t="shared" ref="T2:T65" si="13">IF(ISNA(VLOOKUP($A2,ThrowData,4,FALSE)),0,VLOOKUP($A2,ThrowData,4,FALSE))+Y2</f>
        <v>#REF!</v>
      </c>
      <c r="U2" t="e">
        <f t="shared" ref="U2:U65" si="14">+Q2+R2+S2+T2</f>
        <v>#REF!</v>
      </c>
      <c r="V2" t="e">
        <f t="shared" ref="V2:V65" si="15">IF(AND($F2&gt;0,NOT(M2),Flexing),FlexPC,0)</f>
        <v>#REF!</v>
      </c>
      <c r="W2" t="e">
        <f t="shared" ref="W2:W65" si="16">IF(AND($F2&gt;0,NOT(N2),Flexing),FlexPC,0)</f>
        <v>#REF!</v>
      </c>
      <c r="X2" t="e">
        <f t="shared" ref="X2:X65" si="17">IF(AND($F2&gt;0,NOT(O2),Flexing),FlexPC,0)</f>
        <v>#REF!</v>
      </c>
      <c r="Y2" t="e">
        <f t="shared" ref="Y2:Y65" si="18">IF(AND($F2&gt;0,NOT(P2),Flexing),FlexPC,0)</f>
        <v>#REF!</v>
      </c>
      <c r="AA2" s="1">
        <f>ROW()-1</f>
        <v>1</v>
      </c>
    </row>
    <row r="3" spans="1:27" x14ac:dyDescent="0.35">
      <c r="A3" s="184" t="str">
        <f>+Declarations!A3&amp;""</f>
        <v>2</v>
      </c>
      <c r="B3" t="str">
        <f>IF(LEN($A3),IF(LEN(Declarations!$B3)&gt;0,Declarations!$B3,"#"&amp;$A3),"")</f>
        <v>Joseph Airey</v>
      </c>
      <c r="C3" s="1" t="str">
        <f t="shared" si="0"/>
        <v>Horsham Blue Star Harriers</v>
      </c>
      <c r="D3" s="1" t="str">
        <f>IF(OR(G3="G",G3="F"),"F",IF(OR(G3="B",G3="M"),"M",""))</f>
        <v>M</v>
      </c>
      <c r="E3" s="15">
        <f t="shared" si="1"/>
        <v>0</v>
      </c>
      <c r="F3" s="1">
        <f t="shared" si="2"/>
        <v>0</v>
      </c>
      <c r="G3" s="1" t="str">
        <f t="shared" si="3"/>
        <v>M</v>
      </c>
      <c r="H3" t="str">
        <f t="shared" si="4"/>
        <v>Joseph Airey</v>
      </c>
      <c r="I3" s="1">
        <f t="shared" si="5"/>
        <v>4</v>
      </c>
      <c r="J3" s="1" t="str">
        <f>IF(LEN($A3)&gt;0,IF(LEN(Declarations!$F3)&gt;0,Declarations!$F3,conftype),"")</f>
        <v>QuadKids Primary</v>
      </c>
      <c r="M3" s="35" t="e">
        <f t="shared" si="6"/>
        <v>#REF!</v>
      </c>
      <c r="N3" s="35" t="e">
        <f t="shared" si="7"/>
        <v>#REF!</v>
      </c>
      <c r="O3" s="35" t="e">
        <f t="shared" si="8"/>
        <v>#REF!</v>
      </c>
      <c r="P3" s="35" t="e">
        <f t="shared" si="9"/>
        <v>#REF!</v>
      </c>
      <c r="Q3" s="214" t="e">
        <f t="shared" si="10"/>
        <v>#REF!</v>
      </c>
      <c r="R3" s="215" t="e">
        <f t="shared" si="11"/>
        <v>#REF!</v>
      </c>
      <c r="S3" s="214" t="e">
        <f t="shared" si="12"/>
        <v>#REF!</v>
      </c>
      <c r="T3" s="214" t="e">
        <f t="shared" si="13"/>
        <v>#REF!</v>
      </c>
      <c r="U3" t="e">
        <f t="shared" si="14"/>
        <v>#REF!</v>
      </c>
      <c r="V3" t="e">
        <f t="shared" si="15"/>
        <v>#REF!</v>
      </c>
      <c r="W3" t="e">
        <f t="shared" si="16"/>
        <v>#REF!</v>
      </c>
      <c r="X3" t="e">
        <f t="shared" si="17"/>
        <v>#REF!</v>
      </c>
      <c r="Y3" t="e">
        <f t="shared" si="18"/>
        <v>#REF!</v>
      </c>
      <c r="AA3" s="1">
        <f t="shared" ref="AA3:AA66" si="19">ROW()-1</f>
        <v>2</v>
      </c>
    </row>
    <row r="4" spans="1:27" x14ac:dyDescent="0.35">
      <c r="A4" s="184" t="str">
        <f>+Declarations!A4&amp;""</f>
        <v>3</v>
      </c>
      <c r="B4" t="str">
        <f>IF(LEN($A4),IF(LEN(Declarations!$B4)&gt;0,Declarations!$B4,"#"&amp;$A4),"")</f>
        <v>Tyler-Storm Alderson</v>
      </c>
      <c r="C4" s="1" t="str">
        <f t="shared" si="0"/>
        <v>East Grinstead &amp; District AC</v>
      </c>
      <c r="D4" s="1" t="str">
        <f>IF(OR(G4="G",G4="F"),"F",IF(OR(G4="B",G4="M"),"M",""))</f>
        <v>M</v>
      </c>
      <c r="E4" s="15">
        <f t="shared" si="1"/>
        <v>0</v>
      </c>
      <c r="F4" s="1">
        <f t="shared" si="2"/>
        <v>0</v>
      </c>
      <c r="G4" s="1" t="str">
        <f t="shared" si="3"/>
        <v>M</v>
      </c>
      <c r="H4" t="str">
        <f t="shared" si="4"/>
        <v>Tyler-Storm Alderson</v>
      </c>
      <c r="I4" s="1">
        <f t="shared" si="5"/>
        <v>4</v>
      </c>
      <c r="J4" s="1" t="str">
        <f>IF(LEN($A4)&gt;0,IF(LEN(Declarations!$F4)&gt;0,Declarations!$F4,conftype),"")</f>
        <v>QuadKids Primary</v>
      </c>
      <c r="M4" s="35" t="e">
        <f t="shared" si="6"/>
        <v>#REF!</v>
      </c>
      <c r="N4" s="35" t="e">
        <f t="shared" si="7"/>
        <v>#REF!</v>
      </c>
      <c r="O4" s="35" t="e">
        <f t="shared" si="8"/>
        <v>#REF!</v>
      </c>
      <c r="P4" s="35" t="e">
        <f t="shared" si="9"/>
        <v>#REF!</v>
      </c>
      <c r="Q4" s="214" t="e">
        <f t="shared" si="10"/>
        <v>#REF!</v>
      </c>
      <c r="R4" s="215" t="e">
        <f t="shared" si="11"/>
        <v>#REF!</v>
      </c>
      <c r="S4" s="214" t="e">
        <f t="shared" si="12"/>
        <v>#REF!</v>
      </c>
      <c r="T4" s="214" t="e">
        <f t="shared" si="13"/>
        <v>#REF!</v>
      </c>
      <c r="U4" t="e">
        <f t="shared" si="14"/>
        <v>#REF!</v>
      </c>
      <c r="V4" t="e">
        <f t="shared" si="15"/>
        <v>#REF!</v>
      </c>
      <c r="W4" t="e">
        <f t="shared" si="16"/>
        <v>#REF!</v>
      </c>
      <c r="X4" t="e">
        <f t="shared" si="17"/>
        <v>#REF!</v>
      </c>
      <c r="Y4" t="e">
        <f t="shared" si="18"/>
        <v>#REF!</v>
      </c>
      <c r="AA4" s="1">
        <f t="shared" si="19"/>
        <v>3</v>
      </c>
    </row>
    <row r="5" spans="1:27" x14ac:dyDescent="0.35">
      <c r="A5" s="184" t="str">
        <f>+Declarations!A5&amp;""</f>
        <v>4</v>
      </c>
      <c r="B5" t="str">
        <f>IF(LEN($A5),IF(LEN(Declarations!$B5)&gt;0,Declarations!$B5,"#"&amp;$A5),"")</f>
        <v>Owen Arthur</v>
      </c>
      <c r="C5" s="1" t="str">
        <f t="shared" si="0"/>
        <v>East Grinstead &amp; District AC</v>
      </c>
      <c r="D5" s="1" t="str">
        <f>IF(OR(G5="G",G5="F"),"F",IF(OR(G5="B",G5="M"),"M",""))</f>
        <v>M</v>
      </c>
      <c r="E5" s="15">
        <f t="shared" si="1"/>
        <v>0</v>
      </c>
      <c r="F5" s="1">
        <f t="shared" si="2"/>
        <v>0</v>
      </c>
      <c r="G5" s="1" t="str">
        <f t="shared" si="3"/>
        <v>M</v>
      </c>
      <c r="H5" t="str">
        <f t="shared" si="4"/>
        <v>Owen Arthur</v>
      </c>
      <c r="I5" s="1">
        <f t="shared" si="5"/>
        <v>4</v>
      </c>
      <c r="J5" s="1" t="str">
        <f>IF(LEN($A5)&gt;0,IF(LEN(Declarations!$F5)&gt;0,Declarations!$F5,conftype),"")</f>
        <v>QuadKids Primary</v>
      </c>
      <c r="M5" s="35" t="e">
        <f t="shared" si="6"/>
        <v>#REF!</v>
      </c>
      <c r="N5" s="35" t="e">
        <f t="shared" si="7"/>
        <v>#REF!</v>
      </c>
      <c r="O5" s="35" t="e">
        <f t="shared" si="8"/>
        <v>#REF!</v>
      </c>
      <c r="P5" s="35" t="e">
        <f t="shared" si="9"/>
        <v>#REF!</v>
      </c>
      <c r="Q5" s="214" t="e">
        <f t="shared" si="10"/>
        <v>#REF!</v>
      </c>
      <c r="R5" s="215" t="e">
        <f t="shared" si="11"/>
        <v>#REF!</v>
      </c>
      <c r="S5" s="214" t="e">
        <f t="shared" si="12"/>
        <v>#REF!</v>
      </c>
      <c r="T5" s="214" t="e">
        <f t="shared" si="13"/>
        <v>#REF!</v>
      </c>
      <c r="U5" t="e">
        <f t="shared" si="14"/>
        <v>#REF!</v>
      </c>
      <c r="V5" t="e">
        <f t="shared" si="15"/>
        <v>#REF!</v>
      </c>
      <c r="W5" t="e">
        <f t="shared" si="16"/>
        <v>#REF!</v>
      </c>
      <c r="X5" t="e">
        <f t="shared" si="17"/>
        <v>#REF!</v>
      </c>
      <c r="Y5" t="e">
        <f t="shared" si="18"/>
        <v>#REF!</v>
      </c>
      <c r="AA5" s="1">
        <f t="shared" si="19"/>
        <v>4</v>
      </c>
    </row>
    <row r="6" spans="1:27" x14ac:dyDescent="0.35">
      <c r="A6" s="184" t="str">
        <f>+Declarations!A6&amp;""</f>
        <v>5</v>
      </c>
      <c r="B6" t="str">
        <f>IF(LEN($A6),IF(LEN(Declarations!$B6)&gt;0,Declarations!$B6,"#"&amp;$A6),"")</f>
        <v>William Baldwin</v>
      </c>
      <c r="C6" s="1" t="str">
        <f t="shared" si="0"/>
        <v>East Grinstead &amp; District AC</v>
      </c>
      <c r="D6" s="1" t="str">
        <f>IF(OR(G6="G",G6="F"),"F",IF(OR(G6="B",G6="M"),"M",""))</f>
        <v>M</v>
      </c>
      <c r="E6" s="15">
        <f t="shared" si="1"/>
        <v>0</v>
      </c>
      <c r="F6" s="1">
        <f t="shared" si="2"/>
        <v>0</v>
      </c>
      <c r="G6" s="1" t="str">
        <f>UPPER(IF(ISNA($AA6),"",INDEX(DECLARATIONS,$AA6,4)))</f>
        <v>M</v>
      </c>
      <c r="H6" t="str">
        <f t="shared" si="4"/>
        <v>William Baldwin</v>
      </c>
      <c r="I6" s="1">
        <f t="shared" si="5"/>
        <v>4</v>
      </c>
      <c r="J6" s="1" t="str">
        <f>IF(LEN($A6)&gt;0,IF(LEN(Declarations!$F6)&gt;0,Declarations!$F6,conftype),"")</f>
        <v>QuadKids Primary</v>
      </c>
      <c r="M6" s="35" t="e">
        <f t="shared" si="6"/>
        <v>#REF!</v>
      </c>
      <c r="N6" s="35" t="e">
        <f t="shared" si="7"/>
        <v>#REF!</v>
      </c>
      <c r="O6" s="35" t="e">
        <f t="shared" si="8"/>
        <v>#REF!</v>
      </c>
      <c r="P6" s="35" t="e">
        <f t="shared" si="9"/>
        <v>#REF!</v>
      </c>
      <c r="Q6" s="214" t="e">
        <f t="shared" si="10"/>
        <v>#REF!</v>
      </c>
      <c r="R6" s="215" t="e">
        <f t="shared" si="11"/>
        <v>#REF!</v>
      </c>
      <c r="S6" s="214" t="e">
        <f t="shared" si="12"/>
        <v>#REF!</v>
      </c>
      <c r="T6" s="214" t="e">
        <f t="shared" si="13"/>
        <v>#REF!</v>
      </c>
      <c r="U6" t="e">
        <f t="shared" si="14"/>
        <v>#REF!</v>
      </c>
      <c r="V6" t="e">
        <f t="shared" si="15"/>
        <v>#REF!</v>
      </c>
      <c r="W6" t="e">
        <f t="shared" si="16"/>
        <v>#REF!</v>
      </c>
      <c r="X6" t="e">
        <f t="shared" si="17"/>
        <v>#REF!</v>
      </c>
      <c r="Y6" t="e">
        <f t="shared" si="18"/>
        <v>#REF!</v>
      </c>
      <c r="AA6" s="1">
        <f t="shared" si="19"/>
        <v>5</v>
      </c>
    </row>
    <row r="7" spans="1:27" x14ac:dyDescent="0.35">
      <c r="A7" s="184" t="str">
        <f>+Declarations!A7&amp;""</f>
        <v>6</v>
      </c>
      <c r="B7" t="str">
        <f>IF(LEN($A7),IF(LEN(Declarations!$B7)&gt;0,Declarations!$B7,"#"&amp;$A7),"")</f>
        <v>Thomas Barcraft-Barnes</v>
      </c>
      <c r="C7" s="1" t="str">
        <f t="shared" si="0"/>
        <v>East Grinstead &amp; District AC</v>
      </c>
      <c r="D7" s="1" t="str">
        <f t="shared" ref="D7:D70" si="20">IF(OR(G7="G",G7="F"),"F",IF(OR(G7="B",G7="M"),"M",""))</f>
        <v>M</v>
      </c>
      <c r="E7" s="15">
        <f t="shared" si="1"/>
        <v>0</v>
      </c>
      <c r="F7" s="1">
        <f t="shared" si="2"/>
        <v>0</v>
      </c>
      <c r="G7" s="1" t="str">
        <f t="shared" si="3"/>
        <v>M</v>
      </c>
      <c r="H7" t="str">
        <f t="shared" si="4"/>
        <v>Thomas Barcraft-Barnes</v>
      </c>
      <c r="I7" s="1">
        <f t="shared" si="5"/>
        <v>4</v>
      </c>
      <c r="J7" s="1" t="str">
        <f>IF(LEN($A7)&gt;0,IF(LEN(Declarations!$F7)&gt;0,Declarations!$F7,conftype),"")</f>
        <v>QuadKids Primary</v>
      </c>
      <c r="M7" s="35" t="e">
        <f t="shared" si="6"/>
        <v>#REF!</v>
      </c>
      <c r="N7" s="35" t="e">
        <f t="shared" si="7"/>
        <v>#REF!</v>
      </c>
      <c r="O7" s="35" t="e">
        <f t="shared" si="8"/>
        <v>#REF!</v>
      </c>
      <c r="P7" s="35" t="e">
        <f t="shared" si="9"/>
        <v>#REF!</v>
      </c>
      <c r="Q7" s="214" t="e">
        <f t="shared" si="10"/>
        <v>#REF!</v>
      </c>
      <c r="R7" s="215" t="e">
        <f t="shared" si="11"/>
        <v>#REF!</v>
      </c>
      <c r="S7" s="214" t="e">
        <f t="shared" si="12"/>
        <v>#REF!</v>
      </c>
      <c r="T7" s="214" t="e">
        <f t="shared" si="13"/>
        <v>#REF!</v>
      </c>
      <c r="U7" t="e">
        <f t="shared" si="14"/>
        <v>#REF!</v>
      </c>
      <c r="V7" t="e">
        <f t="shared" si="15"/>
        <v>#REF!</v>
      </c>
      <c r="W7" t="e">
        <f t="shared" si="16"/>
        <v>#REF!</v>
      </c>
      <c r="X7" t="e">
        <f t="shared" si="17"/>
        <v>#REF!</v>
      </c>
      <c r="Y7" t="e">
        <f t="shared" si="18"/>
        <v>#REF!</v>
      </c>
      <c r="AA7" s="1">
        <f t="shared" si="19"/>
        <v>6</v>
      </c>
    </row>
    <row r="8" spans="1:27" x14ac:dyDescent="0.35">
      <c r="A8" s="184" t="str">
        <f>+Declarations!A8&amp;""</f>
        <v>7</v>
      </c>
      <c r="B8" t="str">
        <f>IF(LEN($A8),IF(LEN(Declarations!$B8)&gt;0,Declarations!$B8,"#"&amp;$A8),"")</f>
        <v>Zachary Betteridge</v>
      </c>
      <c r="C8" s="1" t="str">
        <f t="shared" si="0"/>
        <v>Brighton and Hove Athletic Club</v>
      </c>
      <c r="D8" s="1" t="str">
        <f t="shared" si="20"/>
        <v>M</v>
      </c>
      <c r="E8" s="15">
        <f t="shared" si="1"/>
        <v>0</v>
      </c>
      <c r="F8" s="1">
        <f t="shared" si="2"/>
        <v>0</v>
      </c>
      <c r="G8" s="1" t="str">
        <f t="shared" si="3"/>
        <v>M</v>
      </c>
      <c r="H8" t="str">
        <f t="shared" si="4"/>
        <v>Zachary Betteridge</v>
      </c>
      <c r="I8" s="1">
        <f t="shared" si="5"/>
        <v>4</v>
      </c>
      <c r="J8" s="1" t="str">
        <f>IF(LEN($A8)&gt;0,IF(LEN(Declarations!$F8)&gt;0,Declarations!$F8,conftype),"")</f>
        <v>QuadKids Primary</v>
      </c>
      <c r="M8" s="35" t="e">
        <f t="shared" si="6"/>
        <v>#REF!</v>
      </c>
      <c r="N8" s="35" t="e">
        <f t="shared" si="7"/>
        <v>#REF!</v>
      </c>
      <c r="O8" s="35" t="e">
        <f t="shared" si="8"/>
        <v>#REF!</v>
      </c>
      <c r="P8" s="35" t="e">
        <f t="shared" si="9"/>
        <v>#REF!</v>
      </c>
      <c r="Q8" s="214" t="e">
        <f t="shared" si="10"/>
        <v>#REF!</v>
      </c>
      <c r="R8" s="215" t="e">
        <f t="shared" si="11"/>
        <v>#REF!</v>
      </c>
      <c r="S8" s="214" t="e">
        <f t="shared" si="12"/>
        <v>#REF!</v>
      </c>
      <c r="T8" s="214" t="e">
        <f t="shared" si="13"/>
        <v>#REF!</v>
      </c>
      <c r="U8" t="e">
        <f t="shared" si="14"/>
        <v>#REF!</v>
      </c>
      <c r="V8" t="e">
        <f t="shared" si="15"/>
        <v>#REF!</v>
      </c>
      <c r="W8" t="e">
        <f t="shared" si="16"/>
        <v>#REF!</v>
      </c>
      <c r="X8" t="e">
        <f t="shared" si="17"/>
        <v>#REF!</v>
      </c>
      <c r="Y8" t="e">
        <f t="shared" si="18"/>
        <v>#REF!</v>
      </c>
      <c r="AA8" s="1">
        <f t="shared" si="19"/>
        <v>7</v>
      </c>
    </row>
    <row r="9" spans="1:27" x14ac:dyDescent="0.35">
      <c r="A9" s="184" t="str">
        <f>+Declarations!A9&amp;""</f>
        <v>8</v>
      </c>
      <c r="B9" t="str">
        <f>IF(LEN($A9),IF(LEN(Declarations!$B9)&gt;0,Declarations!$B9,"#"&amp;$A9),"")</f>
        <v>CiarÃ¡n Borkett</v>
      </c>
      <c r="C9" s="1" t="str">
        <f t="shared" si="0"/>
        <v>Brighton Phoenix</v>
      </c>
      <c r="D9" s="1" t="str">
        <f t="shared" si="20"/>
        <v>M</v>
      </c>
      <c r="E9" s="15">
        <f t="shared" si="1"/>
        <v>0</v>
      </c>
      <c r="F9" s="1">
        <f t="shared" si="2"/>
        <v>0</v>
      </c>
      <c r="G9" s="1" t="str">
        <f t="shared" si="3"/>
        <v>M</v>
      </c>
      <c r="H9" t="str">
        <f t="shared" si="4"/>
        <v>CiarÃ¡n Borkett</v>
      </c>
      <c r="I9" s="1">
        <f t="shared" si="5"/>
        <v>4</v>
      </c>
      <c r="J9" s="1" t="str">
        <f>IF(LEN($A9)&gt;0,IF(LEN(Declarations!$F9)&gt;0,Declarations!$F9,conftype),"")</f>
        <v>QuadKids Primary</v>
      </c>
      <c r="M9" s="35" t="e">
        <f t="shared" si="6"/>
        <v>#REF!</v>
      </c>
      <c r="N9" s="35" t="e">
        <f t="shared" si="7"/>
        <v>#REF!</v>
      </c>
      <c r="O9" s="35" t="e">
        <f t="shared" si="8"/>
        <v>#REF!</v>
      </c>
      <c r="P9" s="35" t="e">
        <f t="shared" si="9"/>
        <v>#REF!</v>
      </c>
      <c r="Q9" s="214" t="e">
        <f t="shared" si="10"/>
        <v>#REF!</v>
      </c>
      <c r="R9" s="215" t="e">
        <f t="shared" si="11"/>
        <v>#REF!</v>
      </c>
      <c r="S9" s="214" t="e">
        <f t="shared" si="12"/>
        <v>#REF!</v>
      </c>
      <c r="T9" s="214" t="e">
        <f t="shared" si="13"/>
        <v>#REF!</v>
      </c>
      <c r="U9" t="e">
        <f t="shared" si="14"/>
        <v>#REF!</v>
      </c>
      <c r="V9" t="e">
        <f t="shared" si="15"/>
        <v>#REF!</v>
      </c>
      <c r="W9" t="e">
        <f t="shared" si="16"/>
        <v>#REF!</v>
      </c>
      <c r="X9" t="e">
        <f t="shared" si="17"/>
        <v>#REF!</v>
      </c>
      <c r="Y9" t="e">
        <f t="shared" si="18"/>
        <v>#REF!</v>
      </c>
      <c r="AA9" s="1">
        <f t="shared" si="19"/>
        <v>8</v>
      </c>
    </row>
    <row r="10" spans="1:27" x14ac:dyDescent="0.35">
      <c r="A10" s="184" t="str">
        <f>+Declarations!A10&amp;""</f>
        <v>9</v>
      </c>
      <c r="B10" t="str">
        <f>IF(LEN($A10),IF(LEN(Declarations!$B10)&gt;0,Declarations!$B10,"#"&amp;$A10),"")</f>
        <v>Yuchen Chen</v>
      </c>
      <c r="C10" s="1" t="str">
        <f t="shared" si="0"/>
        <v>Crawley AC</v>
      </c>
      <c r="D10" s="1" t="str">
        <f t="shared" si="20"/>
        <v>M</v>
      </c>
      <c r="E10" s="15">
        <f t="shared" si="1"/>
        <v>0</v>
      </c>
      <c r="F10" s="1">
        <f t="shared" si="2"/>
        <v>0</v>
      </c>
      <c r="G10" s="1" t="str">
        <f t="shared" si="3"/>
        <v>M</v>
      </c>
      <c r="H10" t="str">
        <f t="shared" si="4"/>
        <v>Yuchen Chen</v>
      </c>
      <c r="I10" s="1">
        <f t="shared" si="5"/>
        <v>4</v>
      </c>
      <c r="J10" s="1" t="str">
        <f>IF(LEN($A10)&gt;0,IF(LEN(Declarations!$F10)&gt;0,Declarations!$F10,conftype),"")</f>
        <v>QuadKids Primary</v>
      </c>
      <c r="M10" s="35" t="e">
        <f t="shared" si="6"/>
        <v>#REF!</v>
      </c>
      <c r="N10" s="35" t="e">
        <f t="shared" si="7"/>
        <v>#REF!</v>
      </c>
      <c r="O10" s="35" t="e">
        <f t="shared" si="8"/>
        <v>#REF!</v>
      </c>
      <c r="P10" s="35" t="e">
        <f t="shared" si="9"/>
        <v>#REF!</v>
      </c>
      <c r="Q10" s="214" t="e">
        <f t="shared" si="10"/>
        <v>#REF!</v>
      </c>
      <c r="R10" s="215" t="e">
        <f t="shared" si="11"/>
        <v>#REF!</v>
      </c>
      <c r="S10" s="214" t="e">
        <f t="shared" si="12"/>
        <v>#REF!</v>
      </c>
      <c r="T10" s="214" t="e">
        <f t="shared" si="13"/>
        <v>#REF!</v>
      </c>
      <c r="U10" t="e">
        <f t="shared" si="14"/>
        <v>#REF!</v>
      </c>
      <c r="V10" t="e">
        <f t="shared" si="15"/>
        <v>#REF!</v>
      </c>
      <c r="W10" t="e">
        <f t="shared" si="16"/>
        <v>#REF!</v>
      </c>
      <c r="X10" t="e">
        <f t="shared" si="17"/>
        <v>#REF!</v>
      </c>
      <c r="Y10" t="e">
        <f t="shared" si="18"/>
        <v>#REF!</v>
      </c>
      <c r="AA10" s="1">
        <f t="shared" si="19"/>
        <v>9</v>
      </c>
    </row>
    <row r="11" spans="1:27" x14ac:dyDescent="0.35">
      <c r="A11" s="184" t="str">
        <f>+Declarations!A11&amp;""</f>
        <v>10</v>
      </c>
      <c r="B11" t="str">
        <f>IF(LEN($A11),IF(LEN(Declarations!$B11)&gt;0,Declarations!$B11,"#"&amp;$A11),"")</f>
        <v>Ethan Cowell</v>
      </c>
      <c r="C11" s="1" t="str">
        <f t="shared" si="0"/>
        <v>Chichester Runners &amp; AC</v>
      </c>
      <c r="D11" s="1" t="str">
        <f t="shared" si="20"/>
        <v>M</v>
      </c>
      <c r="E11" s="15">
        <f t="shared" si="1"/>
        <v>0</v>
      </c>
      <c r="F11" s="1">
        <f t="shared" si="2"/>
        <v>0</v>
      </c>
      <c r="G11" s="1" t="str">
        <f t="shared" si="3"/>
        <v>M</v>
      </c>
      <c r="H11" t="str">
        <f t="shared" si="4"/>
        <v>Ethan Cowell</v>
      </c>
      <c r="I11" s="1">
        <f t="shared" si="5"/>
        <v>4</v>
      </c>
      <c r="J11" s="1" t="str">
        <f>IF(LEN($A11)&gt;0,IF(LEN(Declarations!$F11)&gt;0,Declarations!$F11,conftype),"")</f>
        <v>QuadKids Primary</v>
      </c>
      <c r="M11" s="35" t="e">
        <f t="shared" si="6"/>
        <v>#REF!</v>
      </c>
      <c r="N11" s="35" t="e">
        <f t="shared" si="7"/>
        <v>#REF!</v>
      </c>
      <c r="O11" s="35" t="e">
        <f t="shared" si="8"/>
        <v>#REF!</v>
      </c>
      <c r="P11" s="35" t="e">
        <f t="shared" si="9"/>
        <v>#REF!</v>
      </c>
      <c r="Q11" s="214" t="e">
        <f t="shared" si="10"/>
        <v>#REF!</v>
      </c>
      <c r="R11" s="215" t="e">
        <f t="shared" si="11"/>
        <v>#REF!</v>
      </c>
      <c r="S11" s="214" t="e">
        <f t="shared" si="12"/>
        <v>#REF!</v>
      </c>
      <c r="T11" s="214" t="e">
        <f t="shared" si="13"/>
        <v>#REF!</v>
      </c>
      <c r="U11" t="e">
        <f t="shared" si="14"/>
        <v>#REF!</v>
      </c>
      <c r="V11" t="e">
        <f t="shared" si="15"/>
        <v>#REF!</v>
      </c>
      <c r="W11" t="e">
        <f t="shared" si="16"/>
        <v>#REF!</v>
      </c>
      <c r="X11" t="e">
        <f t="shared" si="17"/>
        <v>#REF!</v>
      </c>
      <c r="Y11" t="e">
        <f t="shared" si="18"/>
        <v>#REF!</v>
      </c>
      <c r="AA11" s="1">
        <f t="shared" si="19"/>
        <v>10</v>
      </c>
    </row>
    <row r="12" spans="1:27" x14ac:dyDescent="0.35">
      <c r="A12" s="184" t="str">
        <f>+Declarations!A12&amp;""</f>
        <v>11</v>
      </c>
      <c r="B12" t="str">
        <f>IF(LEN($A12),IF(LEN(Declarations!$B12)&gt;0,Declarations!$B12,"#"&amp;$A12),"")</f>
        <v>Adam Davis</v>
      </c>
      <c r="C12" s="1" t="str">
        <f t="shared" si="0"/>
        <v>Hastings AC</v>
      </c>
      <c r="D12" s="1" t="str">
        <f t="shared" si="20"/>
        <v>M</v>
      </c>
      <c r="E12" s="15">
        <f t="shared" si="1"/>
        <v>0</v>
      </c>
      <c r="F12" s="1">
        <f t="shared" si="2"/>
        <v>0</v>
      </c>
      <c r="G12" s="1" t="str">
        <f t="shared" si="3"/>
        <v>M</v>
      </c>
      <c r="H12" t="str">
        <f t="shared" si="4"/>
        <v>Adam Davis</v>
      </c>
      <c r="I12" s="1">
        <f t="shared" si="5"/>
        <v>4</v>
      </c>
      <c r="J12" s="1" t="str">
        <f>IF(LEN($A12)&gt;0,IF(LEN(Declarations!$F12)&gt;0,Declarations!$F12,conftype),"")</f>
        <v>QuadKids Primary</v>
      </c>
      <c r="M12" s="35" t="e">
        <f t="shared" si="6"/>
        <v>#REF!</v>
      </c>
      <c r="N12" s="35" t="e">
        <f t="shared" si="7"/>
        <v>#REF!</v>
      </c>
      <c r="O12" s="35" t="e">
        <f t="shared" si="8"/>
        <v>#REF!</v>
      </c>
      <c r="P12" s="35" t="e">
        <f t="shared" si="9"/>
        <v>#REF!</v>
      </c>
      <c r="Q12" s="214" t="e">
        <f t="shared" si="10"/>
        <v>#REF!</v>
      </c>
      <c r="R12" s="215" t="e">
        <f t="shared" si="11"/>
        <v>#REF!</v>
      </c>
      <c r="S12" s="214" t="e">
        <f t="shared" si="12"/>
        <v>#REF!</v>
      </c>
      <c r="T12" s="214" t="e">
        <f t="shared" si="13"/>
        <v>#REF!</v>
      </c>
      <c r="U12" t="e">
        <f t="shared" si="14"/>
        <v>#REF!</v>
      </c>
      <c r="V12" t="e">
        <f t="shared" si="15"/>
        <v>#REF!</v>
      </c>
      <c r="W12" t="e">
        <f t="shared" si="16"/>
        <v>#REF!</v>
      </c>
      <c r="X12" t="e">
        <f t="shared" si="17"/>
        <v>#REF!</v>
      </c>
      <c r="Y12" t="e">
        <f t="shared" si="18"/>
        <v>#REF!</v>
      </c>
      <c r="AA12" s="1">
        <f t="shared" si="19"/>
        <v>11</v>
      </c>
    </row>
    <row r="13" spans="1:27" x14ac:dyDescent="0.35">
      <c r="A13" s="184" t="str">
        <f>+Declarations!A13&amp;""</f>
        <v>12</v>
      </c>
      <c r="B13" t="str">
        <f>IF(LEN($A13),IF(LEN(Declarations!$B13)&gt;0,Declarations!$B13,"#"&amp;$A13),"")</f>
        <v>Luca De Wolf</v>
      </c>
      <c r="C13" s="1" t="str">
        <f t="shared" si="0"/>
        <v>East Grinstead &amp; District AC</v>
      </c>
      <c r="D13" s="1" t="str">
        <f t="shared" si="20"/>
        <v>M</v>
      </c>
      <c r="E13" s="15">
        <f t="shared" si="1"/>
        <v>0</v>
      </c>
      <c r="F13" s="1">
        <f t="shared" si="2"/>
        <v>0</v>
      </c>
      <c r="G13" s="1" t="str">
        <f t="shared" si="3"/>
        <v>M</v>
      </c>
      <c r="H13" t="str">
        <f t="shared" si="4"/>
        <v>Luca De Wolf</v>
      </c>
      <c r="I13" s="1">
        <f t="shared" si="5"/>
        <v>4</v>
      </c>
      <c r="J13" s="1" t="str">
        <f>IF(LEN($A13)&gt;0,IF(LEN(Declarations!$F13)&gt;0,Declarations!$F13,conftype),"")</f>
        <v>QuadKids Primary</v>
      </c>
      <c r="M13" s="35" t="e">
        <f t="shared" si="6"/>
        <v>#REF!</v>
      </c>
      <c r="N13" s="35" t="e">
        <f t="shared" si="7"/>
        <v>#REF!</v>
      </c>
      <c r="O13" s="35" t="e">
        <f t="shared" si="8"/>
        <v>#REF!</v>
      </c>
      <c r="P13" s="35" t="e">
        <f t="shared" si="9"/>
        <v>#REF!</v>
      </c>
      <c r="Q13" s="214" t="e">
        <f t="shared" si="10"/>
        <v>#REF!</v>
      </c>
      <c r="R13" s="215" t="e">
        <f t="shared" si="11"/>
        <v>#REF!</v>
      </c>
      <c r="S13" s="214" t="e">
        <f t="shared" si="12"/>
        <v>#REF!</v>
      </c>
      <c r="T13" s="214" t="e">
        <f t="shared" si="13"/>
        <v>#REF!</v>
      </c>
      <c r="U13" t="e">
        <f t="shared" si="14"/>
        <v>#REF!</v>
      </c>
      <c r="V13" t="e">
        <f t="shared" si="15"/>
        <v>#REF!</v>
      </c>
      <c r="W13" t="e">
        <f t="shared" si="16"/>
        <v>#REF!</v>
      </c>
      <c r="X13" t="e">
        <f t="shared" si="17"/>
        <v>#REF!</v>
      </c>
      <c r="Y13" t="e">
        <f t="shared" si="18"/>
        <v>#REF!</v>
      </c>
      <c r="AA13" s="1">
        <f t="shared" si="19"/>
        <v>12</v>
      </c>
    </row>
    <row r="14" spans="1:27" x14ac:dyDescent="0.35">
      <c r="A14" s="184" t="str">
        <f>+Declarations!A14&amp;""</f>
        <v>13</v>
      </c>
      <c r="B14" t="str">
        <f>IF(LEN($A14),IF(LEN(Declarations!$B14)&gt;0,Declarations!$B14,"#"&amp;$A14),"")</f>
        <v>Harry Dean</v>
      </c>
      <c r="C14" s="1" t="str">
        <f t="shared" si="0"/>
        <v>East Grinstead &amp; District AC</v>
      </c>
      <c r="D14" s="1" t="str">
        <f t="shared" si="20"/>
        <v>M</v>
      </c>
      <c r="E14" s="15">
        <f t="shared" si="1"/>
        <v>0</v>
      </c>
      <c r="F14" s="1">
        <f t="shared" si="2"/>
        <v>0</v>
      </c>
      <c r="G14" s="1" t="str">
        <f t="shared" si="3"/>
        <v>M</v>
      </c>
      <c r="H14" t="str">
        <f t="shared" si="4"/>
        <v>Harry Dean</v>
      </c>
      <c r="I14" s="1">
        <f t="shared" si="5"/>
        <v>4</v>
      </c>
      <c r="J14" s="1" t="str">
        <f>IF(LEN($A14)&gt;0,IF(LEN(Declarations!$F14)&gt;0,Declarations!$F14,conftype),"")</f>
        <v>QuadKids Primary</v>
      </c>
      <c r="M14" s="35" t="e">
        <f t="shared" si="6"/>
        <v>#REF!</v>
      </c>
      <c r="N14" s="35" t="e">
        <f t="shared" si="7"/>
        <v>#REF!</v>
      </c>
      <c r="O14" s="35" t="e">
        <f t="shared" si="8"/>
        <v>#REF!</v>
      </c>
      <c r="P14" s="35" t="e">
        <f t="shared" si="9"/>
        <v>#REF!</v>
      </c>
      <c r="Q14" s="214" t="e">
        <f t="shared" si="10"/>
        <v>#REF!</v>
      </c>
      <c r="R14" s="215" t="e">
        <f t="shared" si="11"/>
        <v>#REF!</v>
      </c>
      <c r="S14" s="214" t="e">
        <f t="shared" si="12"/>
        <v>#REF!</v>
      </c>
      <c r="T14" s="214" t="e">
        <f t="shared" si="13"/>
        <v>#REF!</v>
      </c>
      <c r="U14" t="e">
        <f t="shared" si="14"/>
        <v>#REF!</v>
      </c>
      <c r="V14" t="e">
        <f t="shared" si="15"/>
        <v>#REF!</v>
      </c>
      <c r="W14" t="e">
        <f t="shared" si="16"/>
        <v>#REF!</v>
      </c>
      <c r="X14" t="e">
        <f t="shared" si="17"/>
        <v>#REF!</v>
      </c>
      <c r="Y14" t="e">
        <f t="shared" si="18"/>
        <v>#REF!</v>
      </c>
      <c r="AA14" s="1">
        <f t="shared" si="19"/>
        <v>13</v>
      </c>
    </row>
    <row r="15" spans="1:27" x14ac:dyDescent="0.35">
      <c r="A15" s="184" t="str">
        <f>+Declarations!A15&amp;""</f>
        <v>14</v>
      </c>
      <c r="B15" t="str">
        <f>IF(LEN($A15),IF(LEN(Declarations!$B15)&gt;0,Declarations!$B15,"#"&amp;$A15),"")</f>
        <v>Oscar Eason</v>
      </c>
      <c r="C15" s="1" t="str">
        <f t="shared" si="0"/>
        <v>Brighton Phoenix</v>
      </c>
      <c r="D15" s="1" t="str">
        <f t="shared" si="20"/>
        <v>M</v>
      </c>
      <c r="E15" s="15">
        <f t="shared" si="1"/>
        <v>0</v>
      </c>
      <c r="F15" s="1">
        <f t="shared" si="2"/>
        <v>0</v>
      </c>
      <c r="G15" s="1" t="str">
        <f t="shared" si="3"/>
        <v>M</v>
      </c>
      <c r="H15" t="str">
        <f t="shared" si="4"/>
        <v>Oscar Eason</v>
      </c>
      <c r="I15" s="1">
        <f t="shared" si="5"/>
        <v>4</v>
      </c>
      <c r="J15" s="1" t="str">
        <f>IF(LEN($A15)&gt;0,IF(LEN(Declarations!$F15)&gt;0,Declarations!$F15,conftype),"")</f>
        <v>QuadKids Primary</v>
      </c>
      <c r="M15" s="35" t="e">
        <f t="shared" si="6"/>
        <v>#REF!</v>
      </c>
      <c r="N15" s="35" t="e">
        <f t="shared" si="7"/>
        <v>#REF!</v>
      </c>
      <c r="O15" s="35" t="e">
        <f t="shared" si="8"/>
        <v>#REF!</v>
      </c>
      <c r="P15" s="35" t="e">
        <f t="shared" si="9"/>
        <v>#REF!</v>
      </c>
      <c r="Q15" s="214" t="e">
        <f t="shared" si="10"/>
        <v>#REF!</v>
      </c>
      <c r="R15" s="215" t="e">
        <f t="shared" si="11"/>
        <v>#REF!</v>
      </c>
      <c r="S15" s="214" t="e">
        <f t="shared" si="12"/>
        <v>#REF!</v>
      </c>
      <c r="T15" s="214" t="e">
        <f t="shared" si="13"/>
        <v>#REF!</v>
      </c>
      <c r="U15" t="e">
        <f t="shared" si="14"/>
        <v>#REF!</v>
      </c>
      <c r="V15" t="e">
        <f t="shared" si="15"/>
        <v>#REF!</v>
      </c>
      <c r="W15" t="e">
        <f t="shared" si="16"/>
        <v>#REF!</v>
      </c>
      <c r="X15" t="e">
        <f t="shared" si="17"/>
        <v>#REF!</v>
      </c>
      <c r="Y15" t="e">
        <f t="shared" si="18"/>
        <v>#REF!</v>
      </c>
      <c r="AA15" s="1">
        <f t="shared" si="19"/>
        <v>14</v>
      </c>
    </row>
    <row r="16" spans="1:27" x14ac:dyDescent="0.35">
      <c r="A16" s="184" t="str">
        <f>+Declarations!A16&amp;""</f>
        <v>15</v>
      </c>
      <c r="B16" t="str">
        <f>IF(LEN($A16),IF(LEN(Declarations!$B16)&gt;0,Declarations!$B16,"#"&amp;$A16),"")</f>
        <v>Sebastian Flint</v>
      </c>
      <c r="C16" s="1" t="str">
        <f t="shared" si="0"/>
        <v>East Grinstead &amp; District AC</v>
      </c>
      <c r="D16" s="1" t="str">
        <f t="shared" si="20"/>
        <v>M</v>
      </c>
      <c r="E16" s="15">
        <f t="shared" si="1"/>
        <v>0</v>
      </c>
      <c r="F16" s="1">
        <f t="shared" si="2"/>
        <v>0</v>
      </c>
      <c r="G16" s="1" t="str">
        <f t="shared" si="3"/>
        <v>M</v>
      </c>
      <c r="H16" t="str">
        <f t="shared" si="4"/>
        <v>Sebastian Flint</v>
      </c>
      <c r="I16" s="1">
        <f t="shared" si="5"/>
        <v>4</v>
      </c>
      <c r="J16" s="1" t="str">
        <f>IF(LEN($A16)&gt;0,IF(LEN(Declarations!$F16)&gt;0,Declarations!$F16,conftype),"")</f>
        <v>QuadKids Primary</v>
      </c>
      <c r="M16" s="35" t="e">
        <f t="shared" si="6"/>
        <v>#REF!</v>
      </c>
      <c r="N16" s="35" t="e">
        <f t="shared" si="7"/>
        <v>#REF!</v>
      </c>
      <c r="O16" s="35" t="e">
        <f t="shared" si="8"/>
        <v>#REF!</v>
      </c>
      <c r="P16" s="35" t="e">
        <f t="shared" si="9"/>
        <v>#REF!</v>
      </c>
      <c r="Q16" s="214" t="e">
        <f t="shared" si="10"/>
        <v>#REF!</v>
      </c>
      <c r="R16" s="215" t="e">
        <f t="shared" si="11"/>
        <v>#REF!</v>
      </c>
      <c r="S16" s="214" t="e">
        <f t="shared" si="12"/>
        <v>#REF!</v>
      </c>
      <c r="T16" s="214" t="e">
        <f t="shared" si="13"/>
        <v>#REF!</v>
      </c>
      <c r="U16" t="e">
        <f t="shared" si="14"/>
        <v>#REF!</v>
      </c>
      <c r="V16" t="e">
        <f t="shared" si="15"/>
        <v>#REF!</v>
      </c>
      <c r="W16" t="e">
        <f t="shared" si="16"/>
        <v>#REF!</v>
      </c>
      <c r="X16" t="e">
        <f t="shared" si="17"/>
        <v>#REF!</v>
      </c>
      <c r="Y16" t="e">
        <f t="shared" si="18"/>
        <v>#REF!</v>
      </c>
      <c r="AA16" s="1">
        <f t="shared" si="19"/>
        <v>15</v>
      </c>
    </row>
    <row r="17" spans="1:27" x14ac:dyDescent="0.35">
      <c r="A17" s="184" t="str">
        <f>+Declarations!A17&amp;""</f>
        <v>16</v>
      </c>
      <c r="B17" t="str">
        <f>IF(LEN($A17),IF(LEN(Declarations!$B17)&gt;0,Declarations!$B17,"#"&amp;$A17),"")</f>
        <v>Laurence Fox</v>
      </c>
      <c r="C17" s="1" t="str">
        <f t="shared" si="0"/>
        <v>Brighton and Hove Athletic Club</v>
      </c>
      <c r="D17" s="1" t="str">
        <f t="shared" si="20"/>
        <v>M</v>
      </c>
      <c r="E17" s="15">
        <f t="shared" si="1"/>
        <v>0</v>
      </c>
      <c r="F17" s="1">
        <f t="shared" si="2"/>
        <v>0</v>
      </c>
      <c r="G17" s="1" t="str">
        <f t="shared" si="3"/>
        <v>M</v>
      </c>
      <c r="H17" t="str">
        <f t="shared" si="4"/>
        <v>Laurence Fox</v>
      </c>
      <c r="I17" s="1">
        <f t="shared" si="5"/>
        <v>4</v>
      </c>
      <c r="J17" s="1" t="str">
        <f>IF(LEN($A17)&gt;0,IF(LEN(Declarations!$F17)&gt;0,Declarations!$F17,conftype),"")</f>
        <v>QuadKids Primary</v>
      </c>
      <c r="M17" s="35" t="e">
        <f t="shared" si="6"/>
        <v>#REF!</v>
      </c>
      <c r="N17" s="35" t="e">
        <f t="shared" si="7"/>
        <v>#REF!</v>
      </c>
      <c r="O17" s="35" t="e">
        <f t="shared" si="8"/>
        <v>#REF!</v>
      </c>
      <c r="P17" s="35" t="e">
        <f t="shared" si="9"/>
        <v>#REF!</v>
      </c>
      <c r="Q17" s="214" t="e">
        <f t="shared" si="10"/>
        <v>#REF!</v>
      </c>
      <c r="R17" s="215" t="e">
        <f t="shared" si="11"/>
        <v>#REF!</v>
      </c>
      <c r="S17" s="214" t="e">
        <f t="shared" si="12"/>
        <v>#REF!</v>
      </c>
      <c r="T17" s="214" t="e">
        <f t="shared" si="13"/>
        <v>#REF!</v>
      </c>
      <c r="U17" t="e">
        <f t="shared" si="14"/>
        <v>#REF!</v>
      </c>
      <c r="V17" t="e">
        <f t="shared" si="15"/>
        <v>#REF!</v>
      </c>
      <c r="W17" t="e">
        <f t="shared" si="16"/>
        <v>#REF!</v>
      </c>
      <c r="X17" t="e">
        <f t="shared" si="17"/>
        <v>#REF!</v>
      </c>
      <c r="Y17" t="e">
        <f t="shared" si="18"/>
        <v>#REF!</v>
      </c>
      <c r="AA17" s="1">
        <f t="shared" si="19"/>
        <v>16</v>
      </c>
    </row>
    <row r="18" spans="1:27" x14ac:dyDescent="0.35">
      <c r="A18" s="184" t="str">
        <f>+Declarations!A18&amp;""</f>
        <v>17</v>
      </c>
      <c r="B18" t="str">
        <f>IF(LEN($A18),IF(LEN(Declarations!$B18)&gt;0,Declarations!$B18,"#"&amp;$A18),"")</f>
        <v>Jim George</v>
      </c>
      <c r="C18" s="1" t="str">
        <f t="shared" si="0"/>
        <v>East Grinstead &amp; District AC</v>
      </c>
      <c r="D18" s="1" t="str">
        <f t="shared" si="20"/>
        <v>M</v>
      </c>
      <c r="E18" s="15">
        <f t="shared" si="1"/>
        <v>0</v>
      </c>
      <c r="F18" s="1">
        <f t="shared" si="2"/>
        <v>0</v>
      </c>
      <c r="G18" s="1" t="str">
        <f t="shared" si="3"/>
        <v>M</v>
      </c>
      <c r="H18" t="str">
        <f t="shared" si="4"/>
        <v>Jim George</v>
      </c>
      <c r="I18" s="1">
        <f t="shared" si="5"/>
        <v>4</v>
      </c>
      <c r="J18" s="1" t="str">
        <f>IF(LEN($A18)&gt;0,IF(LEN(Declarations!$F18)&gt;0,Declarations!$F18,conftype),"")</f>
        <v>QuadKids Primary</v>
      </c>
      <c r="M18" s="35" t="e">
        <f t="shared" si="6"/>
        <v>#REF!</v>
      </c>
      <c r="N18" s="35" t="e">
        <f t="shared" si="7"/>
        <v>#REF!</v>
      </c>
      <c r="O18" s="35" t="e">
        <f t="shared" si="8"/>
        <v>#REF!</v>
      </c>
      <c r="P18" s="35" t="e">
        <f t="shared" si="9"/>
        <v>#REF!</v>
      </c>
      <c r="Q18" s="214" t="e">
        <f t="shared" si="10"/>
        <v>#REF!</v>
      </c>
      <c r="R18" s="215" t="e">
        <f t="shared" si="11"/>
        <v>#REF!</v>
      </c>
      <c r="S18" s="214" t="e">
        <f t="shared" si="12"/>
        <v>#REF!</v>
      </c>
      <c r="T18" s="214" t="e">
        <f t="shared" si="13"/>
        <v>#REF!</v>
      </c>
      <c r="U18" t="e">
        <f t="shared" si="14"/>
        <v>#REF!</v>
      </c>
      <c r="V18" t="e">
        <f t="shared" si="15"/>
        <v>#REF!</v>
      </c>
      <c r="W18" t="e">
        <f t="shared" si="16"/>
        <v>#REF!</v>
      </c>
      <c r="X18" t="e">
        <f t="shared" si="17"/>
        <v>#REF!</v>
      </c>
      <c r="Y18" t="e">
        <f t="shared" si="18"/>
        <v>#REF!</v>
      </c>
      <c r="AA18" s="1">
        <f t="shared" si="19"/>
        <v>17</v>
      </c>
    </row>
    <row r="19" spans="1:27" x14ac:dyDescent="0.35">
      <c r="A19" s="184" t="str">
        <f>+Declarations!A19&amp;""</f>
        <v>18</v>
      </c>
      <c r="B19" t="str">
        <f>IF(LEN($A19),IF(LEN(Declarations!$B19)&gt;0,Declarations!$B19,"#"&amp;$A19),"")</f>
        <v>Eric Gonzalez</v>
      </c>
      <c r="C19" s="1" t="str">
        <f t="shared" si="0"/>
        <v>Brighton and Hove Athletic Club</v>
      </c>
      <c r="D19" s="1" t="str">
        <f t="shared" si="20"/>
        <v>M</v>
      </c>
      <c r="E19" s="15">
        <f t="shared" si="1"/>
        <v>0</v>
      </c>
      <c r="F19" s="1">
        <f t="shared" si="2"/>
        <v>0</v>
      </c>
      <c r="G19" s="1" t="str">
        <f t="shared" si="3"/>
        <v>M</v>
      </c>
      <c r="H19" t="str">
        <f t="shared" si="4"/>
        <v>Eric Gonzalez</v>
      </c>
      <c r="I19" s="1">
        <f t="shared" si="5"/>
        <v>4</v>
      </c>
      <c r="J19" s="1" t="str">
        <f>IF(LEN($A19)&gt;0,IF(LEN(Declarations!$F19)&gt;0,Declarations!$F19,conftype),"")</f>
        <v>QuadKids Primary</v>
      </c>
      <c r="M19" s="35" t="e">
        <f t="shared" si="6"/>
        <v>#REF!</v>
      </c>
      <c r="N19" s="35" t="e">
        <f t="shared" si="7"/>
        <v>#REF!</v>
      </c>
      <c r="O19" s="35" t="e">
        <f t="shared" si="8"/>
        <v>#REF!</v>
      </c>
      <c r="P19" s="35" t="e">
        <f t="shared" si="9"/>
        <v>#REF!</v>
      </c>
      <c r="Q19" s="214" t="e">
        <f t="shared" si="10"/>
        <v>#REF!</v>
      </c>
      <c r="R19" s="215" t="e">
        <f t="shared" si="11"/>
        <v>#REF!</v>
      </c>
      <c r="S19" s="214" t="e">
        <f t="shared" si="12"/>
        <v>#REF!</v>
      </c>
      <c r="T19" s="214" t="e">
        <f t="shared" si="13"/>
        <v>#REF!</v>
      </c>
      <c r="U19" t="e">
        <f t="shared" si="14"/>
        <v>#REF!</v>
      </c>
      <c r="V19" t="e">
        <f t="shared" si="15"/>
        <v>#REF!</v>
      </c>
      <c r="W19" t="e">
        <f t="shared" si="16"/>
        <v>#REF!</v>
      </c>
      <c r="X19" t="e">
        <f t="shared" si="17"/>
        <v>#REF!</v>
      </c>
      <c r="Y19" t="e">
        <f t="shared" si="18"/>
        <v>#REF!</v>
      </c>
      <c r="AA19" s="1">
        <f t="shared" si="19"/>
        <v>18</v>
      </c>
    </row>
    <row r="20" spans="1:27" x14ac:dyDescent="0.35">
      <c r="A20" s="184" t="str">
        <f>+Declarations!A20&amp;""</f>
        <v>19</v>
      </c>
      <c r="B20" t="str">
        <f>IF(LEN($A20),IF(LEN(Declarations!$B20)&gt;0,Declarations!$B20,"#"&amp;$A20),"")</f>
        <v>Blu-Rye Gordon</v>
      </c>
      <c r="C20" s="1" t="str">
        <f t="shared" si="0"/>
        <v>Crawley AC</v>
      </c>
      <c r="D20" s="1" t="str">
        <f t="shared" si="20"/>
        <v>M</v>
      </c>
      <c r="E20" s="15">
        <f t="shared" si="1"/>
        <v>0</v>
      </c>
      <c r="F20" s="1">
        <f t="shared" si="2"/>
        <v>0</v>
      </c>
      <c r="G20" s="1" t="str">
        <f t="shared" si="3"/>
        <v>M</v>
      </c>
      <c r="H20" t="str">
        <f t="shared" si="4"/>
        <v>Blu-Rye Gordon</v>
      </c>
      <c r="I20" s="1">
        <f t="shared" si="5"/>
        <v>4</v>
      </c>
      <c r="J20" s="1" t="str">
        <f>IF(LEN($A20)&gt;0,IF(LEN(Declarations!$F20)&gt;0,Declarations!$F20,conftype),"")</f>
        <v>QuadKids Primary</v>
      </c>
      <c r="M20" s="35" t="e">
        <f t="shared" si="6"/>
        <v>#REF!</v>
      </c>
      <c r="N20" s="35" t="e">
        <f t="shared" si="7"/>
        <v>#REF!</v>
      </c>
      <c r="O20" s="35" t="e">
        <f t="shared" si="8"/>
        <v>#REF!</v>
      </c>
      <c r="P20" s="35" t="e">
        <f t="shared" si="9"/>
        <v>#REF!</v>
      </c>
      <c r="Q20" s="214" t="e">
        <f t="shared" si="10"/>
        <v>#REF!</v>
      </c>
      <c r="R20" s="215" t="e">
        <f t="shared" si="11"/>
        <v>#REF!</v>
      </c>
      <c r="S20" s="214" t="e">
        <f t="shared" si="12"/>
        <v>#REF!</v>
      </c>
      <c r="T20" s="214" t="e">
        <f t="shared" si="13"/>
        <v>#REF!</v>
      </c>
      <c r="U20" t="e">
        <f t="shared" si="14"/>
        <v>#REF!</v>
      </c>
      <c r="V20" t="e">
        <f t="shared" si="15"/>
        <v>#REF!</v>
      </c>
      <c r="W20" t="e">
        <f t="shared" si="16"/>
        <v>#REF!</v>
      </c>
      <c r="X20" t="e">
        <f t="shared" si="17"/>
        <v>#REF!</v>
      </c>
      <c r="Y20" t="e">
        <f t="shared" si="18"/>
        <v>#REF!</v>
      </c>
      <c r="AA20" s="1">
        <f t="shared" si="19"/>
        <v>19</v>
      </c>
    </row>
    <row r="21" spans="1:27" x14ac:dyDescent="0.35">
      <c r="A21" s="184" t="str">
        <f>+Declarations!A21&amp;""</f>
        <v>20</v>
      </c>
      <c r="B21" t="str">
        <f>IF(LEN($A21),IF(LEN(Declarations!$B21)&gt;0,Declarations!$B21,"#"&amp;$A21),"")</f>
        <v>William Griffiths</v>
      </c>
      <c r="C21" s="1" t="str">
        <f t="shared" si="0"/>
        <v>East Grinstead &amp; District AC</v>
      </c>
      <c r="D21" s="1" t="str">
        <f t="shared" si="20"/>
        <v>M</v>
      </c>
      <c r="E21" s="15">
        <f t="shared" si="1"/>
        <v>0</v>
      </c>
      <c r="F21" s="1">
        <f t="shared" si="2"/>
        <v>0</v>
      </c>
      <c r="G21" s="1" t="str">
        <f t="shared" si="3"/>
        <v>M</v>
      </c>
      <c r="H21" t="str">
        <f t="shared" si="4"/>
        <v>William Griffiths</v>
      </c>
      <c r="I21" s="1">
        <f t="shared" si="5"/>
        <v>4</v>
      </c>
      <c r="J21" s="1" t="str">
        <f>IF(LEN($A21)&gt;0,IF(LEN(Declarations!$F21)&gt;0,Declarations!$F21,conftype),"")</f>
        <v>QuadKids Primary</v>
      </c>
      <c r="M21" s="35" t="e">
        <f t="shared" si="6"/>
        <v>#REF!</v>
      </c>
      <c r="N21" s="35" t="e">
        <f t="shared" si="7"/>
        <v>#REF!</v>
      </c>
      <c r="O21" s="35" t="e">
        <f t="shared" si="8"/>
        <v>#REF!</v>
      </c>
      <c r="P21" s="35" t="e">
        <f t="shared" si="9"/>
        <v>#REF!</v>
      </c>
      <c r="Q21" s="214" t="e">
        <f t="shared" si="10"/>
        <v>#REF!</v>
      </c>
      <c r="R21" s="215" t="e">
        <f t="shared" si="11"/>
        <v>#REF!</v>
      </c>
      <c r="S21" s="214" t="e">
        <f t="shared" si="12"/>
        <v>#REF!</v>
      </c>
      <c r="T21" s="214" t="e">
        <f t="shared" si="13"/>
        <v>#REF!</v>
      </c>
      <c r="U21" t="e">
        <f t="shared" si="14"/>
        <v>#REF!</v>
      </c>
      <c r="V21" t="e">
        <f t="shared" si="15"/>
        <v>#REF!</v>
      </c>
      <c r="W21" t="e">
        <f t="shared" si="16"/>
        <v>#REF!</v>
      </c>
      <c r="X21" t="e">
        <f t="shared" si="17"/>
        <v>#REF!</v>
      </c>
      <c r="Y21" t="e">
        <f t="shared" si="18"/>
        <v>#REF!</v>
      </c>
      <c r="AA21" s="1">
        <f t="shared" si="19"/>
        <v>20</v>
      </c>
    </row>
    <row r="22" spans="1:27" x14ac:dyDescent="0.35">
      <c r="A22" s="184" t="str">
        <f>+Declarations!A22&amp;""</f>
        <v>21</v>
      </c>
      <c r="B22" t="str">
        <f>IF(LEN($A22),IF(LEN(Declarations!$B22)&gt;0,Declarations!$B22,"#"&amp;$A22),"")</f>
        <v>Archie Hardaker</v>
      </c>
      <c r="C22" s="1" t="str">
        <f t="shared" si="0"/>
        <v>Lewes AC</v>
      </c>
      <c r="D22" s="1" t="str">
        <f t="shared" si="20"/>
        <v>M</v>
      </c>
      <c r="E22" s="15">
        <f t="shared" si="1"/>
        <v>0</v>
      </c>
      <c r="F22" s="1">
        <f t="shared" si="2"/>
        <v>0</v>
      </c>
      <c r="G22" s="1" t="str">
        <f t="shared" si="3"/>
        <v>M</v>
      </c>
      <c r="H22" t="str">
        <f t="shared" si="4"/>
        <v>Archie Hardaker</v>
      </c>
      <c r="I22" s="1">
        <f t="shared" si="5"/>
        <v>4</v>
      </c>
      <c r="J22" s="1" t="str">
        <f>IF(LEN($A22)&gt;0,IF(LEN(Declarations!$F22)&gt;0,Declarations!$F22,conftype),"")</f>
        <v>QuadKids Primary</v>
      </c>
      <c r="M22" s="35" t="e">
        <f t="shared" si="6"/>
        <v>#REF!</v>
      </c>
      <c r="N22" s="35" t="e">
        <f t="shared" si="7"/>
        <v>#REF!</v>
      </c>
      <c r="O22" s="35" t="e">
        <f t="shared" si="8"/>
        <v>#REF!</v>
      </c>
      <c r="P22" s="35" t="e">
        <f t="shared" si="9"/>
        <v>#REF!</v>
      </c>
      <c r="Q22" s="214" t="e">
        <f t="shared" si="10"/>
        <v>#REF!</v>
      </c>
      <c r="R22" s="215" t="e">
        <f t="shared" si="11"/>
        <v>#REF!</v>
      </c>
      <c r="S22" s="214" t="e">
        <f t="shared" si="12"/>
        <v>#REF!</v>
      </c>
      <c r="T22" s="214" t="e">
        <f t="shared" si="13"/>
        <v>#REF!</v>
      </c>
      <c r="U22" t="e">
        <f t="shared" si="14"/>
        <v>#REF!</v>
      </c>
      <c r="V22" t="e">
        <f t="shared" si="15"/>
        <v>#REF!</v>
      </c>
      <c r="W22" t="e">
        <f t="shared" si="16"/>
        <v>#REF!</v>
      </c>
      <c r="X22" t="e">
        <f t="shared" si="17"/>
        <v>#REF!</v>
      </c>
      <c r="Y22" t="e">
        <f t="shared" si="18"/>
        <v>#REF!</v>
      </c>
      <c r="AA22" s="1">
        <f t="shared" si="19"/>
        <v>21</v>
      </c>
    </row>
    <row r="23" spans="1:27" x14ac:dyDescent="0.35">
      <c r="A23" s="184" t="str">
        <f>+Declarations!A23&amp;""</f>
        <v>22</v>
      </c>
      <c r="B23" t="str">
        <f>IF(LEN($A23),IF(LEN(Declarations!$B23)&gt;0,Declarations!$B23,"#"&amp;$A23),"")</f>
        <v>Jack Harwood</v>
      </c>
      <c r="C23" s="1" t="str">
        <f t="shared" si="0"/>
        <v>Eastbourne Rovers AC</v>
      </c>
      <c r="D23" s="1" t="str">
        <f t="shared" si="20"/>
        <v>M</v>
      </c>
      <c r="E23" s="15">
        <f t="shared" si="1"/>
        <v>0</v>
      </c>
      <c r="F23" s="1">
        <f t="shared" si="2"/>
        <v>0</v>
      </c>
      <c r="G23" s="1" t="str">
        <f t="shared" si="3"/>
        <v>M</v>
      </c>
      <c r="H23" t="str">
        <f t="shared" si="4"/>
        <v>Jack Harwood</v>
      </c>
      <c r="I23" s="1">
        <f t="shared" si="5"/>
        <v>4</v>
      </c>
      <c r="J23" s="1" t="str">
        <f>IF(LEN($A23)&gt;0,IF(LEN(Declarations!$F23)&gt;0,Declarations!$F23,conftype),"")</f>
        <v>QuadKids Primary</v>
      </c>
      <c r="M23" s="35" t="e">
        <f t="shared" si="6"/>
        <v>#REF!</v>
      </c>
      <c r="N23" s="35" t="e">
        <f t="shared" si="7"/>
        <v>#REF!</v>
      </c>
      <c r="O23" s="35" t="e">
        <f t="shared" si="8"/>
        <v>#REF!</v>
      </c>
      <c r="P23" s="35" t="e">
        <f t="shared" si="9"/>
        <v>#REF!</v>
      </c>
      <c r="Q23" s="214" t="e">
        <f t="shared" si="10"/>
        <v>#REF!</v>
      </c>
      <c r="R23" s="215" t="e">
        <f t="shared" si="11"/>
        <v>#REF!</v>
      </c>
      <c r="S23" s="214" t="e">
        <f t="shared" si="12"/>
        <v>#REF!</v>
      </c>
      <c r="T23" s="214" t="e">
        <f t="shared" si="13"/>
        <v>#REF!</v>
      </c>
      <c r="U23" t="e">
        <f t="shared" si="14"/>
        <v>#REF!</v>
      </c>
      <c r="V23" t="e">
        <f t="shared" si="15"/>
        <v>#REF!</v>
      </c>
      <c r="W23" t="e">
        <f t="shared" si="16"/>
        <v>#REF!</v>
      </c>
      <c r="X23" t="e">
        <f t="shared" si="17"/>
        <v>#REF!</v>
      </c>
      <c r="Y23" t="e">
        <f t="shared" si="18"/>
        <v>#REF!</v>
      </c>
      <c r="AA23" s="1">
        <f t="shared" si="19"/>
        <v>22</v>
      </c>
    </row>
    <row r="24" spans="1:27" x14ac:dyDescent="0.35">
      <c r="A24" s="184" t="str">
        <f>+Declarations!A24&amp;""</f>
        <v>23</v>
      </c>
      <c r="B24" t="str">
        <f>IF(LEN($A24),IF(LEN(Declarations!$B24)&gt;0,Declarations!$B24,"#"&amp;$A24),"")</f>
        <v>Reuben Horsfield</v>
      </c>
      <c r="C24" s="1" t="str">
        <f t="shared" si="0"/>
        <v>Brighton Phoenix</v>
      </c>
      <c r="D24" s="1" t="str">
        <f t="shared" si="20"/>
        <v>M</v>
      </c>
      <c r="E24" s="15">
        <f t="shared" si="1"/>
        <v>0</v>
      </c>
      <c r="F24" s="1">
        <f t="shared" si="2"/>
        <v>0</v>
      </c>
      <c r="G24" s="1" t="str">
        <f t="shared" si="3"/>
        <v>M</v>
      </c>
      <c r="H24" t="str">
        <f t="shared" si="4"/>
        <v>Reuben Horsfield</v>
      </c>
      <c r="I24" s="1">
        <f t="shared" si="5"/>
        <v>4</v>
      </c>
      <c r="J24" s="1" t="str">
        <f>IF(LEN($A24)&gt;0,IF(LEN(Declarations!$F24)&gt;0,Declarations!$F24,conftype),"")</f>
        <v>QuadKids Primary</v>
      </c>
      <c r="M24" s="35" t="e">
        <f t="shared" si="6"/>
        <v>#REF!</v>
      </c>
      <c r="N24" s="35" t="e">
        <f t="shared" si="7"/>
        <v>#REF!</v>
      </c>
      <c r="O24" s="35" t="e">
        <f t="shared" si="8"/>
        <v>#REF!</v>
      </c>
      <c r="P24" s="35" t="e">
        <f t="shared" si="9"/>
        <v>#REF!</v>
      </c>
      <c r="Q24" s="214" t="e">
        <f t="shared" si="10"/>
        <v>#REF!</v>
      </c>
      <c r="R24" s="215" t="e">
        <f t="shared" si="11"/>
        <v>#REF!</v>
      </c>
      <c r="S24" s="214" t="e">
        <f t="shared" si="12"/>
        <v>#REF!</v>
      </c>
      <c r="T24" s="214" t="e">
        <f t="shared" si="13"/>
        <v>#REF!</v>
      </c>
      <c r="U24" t="e">
        <f t="shared" si="14"/>
        <v>#REF!</v>
      </c>
      <c r="V24" t="e">
        <f t="shared" si="15"/>
        <v>#REF!</v>
      </c>
      <c r="W24" t="e">
        <f t="shared" si="16"/>
        <v>#REF!</v>
      </c>
      <c r="X24" t="e">
        <f t="shared" si="17"/>
        <v>#REF!</v>
      </c>
      <c r="Y24" t="e">
        <f t="shared" si="18"/>
        <v>#REF!</v>
      </c>
      <c r="AA24" s="1">
        <f t="shared" si="19"/>
        <v>23</v>
      </c>
    </row>
    <row r="25" spans="1:27" x14ac:dyDescent="0.35">
      <c r="A25" s="184" t="str">
        <f>+Declarations!A25&amp;""</f>
        <v>24</v>
      </c>
      <c r="B25" t="str">
        <f>IF(LEN($A25),IF(LEN(Declarations!$B25)&gt;0,Declarations!$B25,"#"&amp;$A25),"")</f>
        <v>Joshua Horsfield</v>
      </c>
      <c r="C25" s="1" t="str">
        <f t="shared" si="0"/>
        <v>Brighton Phoenix</v>
      </c>
      <c r="D25" s="1" t="str">
        <f t="shared" si="20"/>
        <v>M</v>
      </c>
      <c r="E25" s="15">
        <f t="shared" si="1"/>
        <v>0</v>
      </c>
      <c r="F25" s="1">
        <f t="shared" si="2"/>
        <v>0</v>
      </c>
      <c r="G25" s="1" t="str">
        <f t="shared" si="3"/>
        <v>M</v>
      </c>
      <c r="H25" t="str">
        <f t="shared" si="4"/>
        <v>Joshua Horsfield</v>
      </c>
      <c r="I25" s="1">
        <f t="shared" si="5"/>
        <v>4</v>
      </c>
      <c r="J25" s="1" t="str">
        <f>IF(LEN($A25)&gt;0,IF(LEN(Declarations!$F25)&gt;0,Declarations!$F25,conftype),"")</f>
        <v>QuadKids Primary</v>
      </c>
      <c r="M25" s="35" t="e">
        <f t="shared" si="6"/>
        <v>#REF!</v>
      </c>
      <c r="N25" s="35" t="e">
        <f t="shared" si="7"/>
        <v>#REF!</v>
      </c>
      <c r="O25" s="35" t="e">
        <f t="shared" si="8"/>
        <v>#REF!</v>
      </c>
      <c r="P25" s="35" t="e">
        <f t="shared" si="9"/>
        <v>#REF!</v>
      </c>
      <c r="Q25" s="214" t="e">
        <f t="shared" si="10"/>
        <v>#REF!</v>
      </c>
      <c r="R25" s="215" t="e">
        <f t="shared" si="11"/>
        <v>#REF!</v>
      </c>
      <c r="S25" s="214" t="e">
        <f t="shared" si="12"/>
        <v>#REF!</v>
      </c>
      <c r="T25" s="214" t="e">
        <f t="shared" si="13"/>
        <v>#REF!</v>
      </c>
      <c r="U25" t="e">
        <f t="shared" si="14"/>
        <v>#REF!</v>
      </c>
      <c r="V25" t="e">
        <f t="shared" si="15"/>
        <v>#REF!</v>
      </c>
      <c r="W25" t="e">
        <f t="shared" si="16"/>
        <v>#REF!</v>
      </c>
      <c r="X25" t="e">
        <f t="shared" si="17"/>
        <v>#REF!</v>
      </c>
      <c r="Y25" t="e">
        <f t="shared" si="18"/>
        <v>#REF!</v>
      </c>
      <c r="AA25" s="1">
        <f t="shared" si="19"/>
        <v>24</v>
      </c>
    </row>
    <row r="26" spans="1:27" x14ac:dyDescent="0.35">
      <c r="A26" s="184" t="str">
        <f>+Declarations!A26&amp;""</f>
        <v>25</v>
      </c>
      <c r="B26" t="str">
        <f>IF(LEN($A26),IF(LEN(Declarations!$B26)&gt;0,Declarations!$B26,"#"&amp;$A26),"")</f>
        <v>Adam Ibrahim</v>
      </c>
      <c r="C26" s="1" t="str">
        <f t="shared" si="0"/>
        <v>Brighton and Hove Athletic Club</v>
      </c>
      <c r="D26" s="1" t="str">
        <f t="shared" si="20"/>
        <v>M</v>
      </c>
      <c r="E26" s="15">
        <f t="shared" si="1"/>
        <v>0</v>
      </c>
      <c r="F26" s="1">
        <f t="shared" si="2"/>
        <v>0</v>
      </c>
      <c r="G26" s="1" t="str">
        <f t="shared" si="3"/>
        <v>M</v>
      </c>
      <c r="H26" t="str">
        <f t="shared" si="4"/>
        <v>Adam Ibrahim</v>
      </c>
      <c r="I26" s="1">
        <f t="shared" si="5"/>
        <v>4</v>
      </c>
      <c r="J26" s="1" t="str">
        <f>IF(LEN($A26)&gt;0,IF(LEN(Declarations!$F26)&gt;0,Declarations!$F26,conftype),"")</f>
        <v>QuadKids Primary</v>
      </c>
      <c r="M26" s="35" t="e">
        <f t="shared" si="6"/>
        <v>#REF!</v>
      </c>
      <c r="N26" s="35" t="e">
        <f t="shared" si="7"/>
        <v>#REF!</v>
      </c>
      <c r="O26" s="35" t="e">
        <f t="shared" si="8"/>
        <v>#REF!</v>
      </c>
      <c r="P26" s="35" t="e">
        <f t="shared" si="9"/>
        <v>#REF!</v>
      </c>
      <c r="Q26" s="214" t="e">
        <f t="shared" si="10"/>
        <v>#REF!</v>
      </c>
      <c r="R26" s="215" t="e">
        <f t="shared" si="11"/>
        <v>#REF!</v>
      </c>
      <c r="S26" s="214" t="e">
        <f t="shared" si="12"/>
        <v>#REF!</v>
      </c>
      <c r="T26" s="214" t="e">
        <f t="shared" si="13"/>
        <v>#REF!</v>
      </c>
      <c r="U26" t="e">
        <f t="shared" si="14"/>
        <v>#REF!</v>
      </c>
      <c r="V26" t="e">
        <f t="shared" si="15"/>
        <v>#REF!</v>
      </c>
      <c r="W26" t="e">
        <f t="shared" si="16"/>
        <v>#REF!</v>
      </c>
      <c r="X26" t="e">
        <f t="shared" si="17"/>
        <v>#REF!</v>
      </c>
      <c r="Y26" t="e">
        <f t="shared" si="18"/>
        <v>#REF!</v>
      </c>
      <c r="AA26" s="1">
        <f t="shared" si="19"/>
        <v>25</v>
      </c>
    </row>
    <row r="27" spans="1:27" x14ac:dyDescent="0.35">
      <c r="A27" s="184" t="str">
        <f>+Declarations!A27&amp;""</f>
        <v>26</v>
      </c>
      <c r="B27" t="str">
        <f>IF(LEN($A27),IF(LEN(Declarations!$B27)&gt;0,Declarations!$B27,"#"&amp;$A27),"")</f>
        <v>Nathaniel Jolly</v>
      </c>
      <c r="C27" s="1" t="str">
        <f t="shared" si="0"/>
        <v>Chichester Runners &amp; AC</v>
      </c>
      <c r="D27" s="1" t="str">
        <f t="shared" si="20"/>
        <v>M</v>
      </c>
      <c r="E27" s="15">
        <f t="shared" si="1"/>
        <v>0</v>
      </c>
      <c r="F27" s="1">
        <f t="shared" si="2"/>
        <v>0</v>
      </c>
      <c r="G27" s="1" t="str">
        <f t="shared" si="3"/>
        <v>M</v>
      </c>
      <c r="H27" t="str">
        <f t="shared" si="4"/>
        <v>Nathaniel Jolly</v>
      </c>
      <c r="I27" s="1">
        <f t="shared" si="5"/>
        <v>4</v>
      </c>
      <c r="J27" s="1" t="str">
        <f>IF(LEN($A27)&gt;0,IF(LEN(Declarations!$F27)&gt;0,Declarations!$F27,conftype),"")</f>
        <v>QuadKids Primary</v>
      </c>
      <c r="M27" s="35" t="e">
        <f t="shared" si="6"/>
        <v>#REF!</v>
      </c>
      <c r="N27" s="35" t="e">
        <f t="shared" si="7"/>
        <v>#REF!</v>
      </c>
      <c r="O27" s="35" t="e">
        <f t="shared" si="8"/>
        <v>#REF!</v>
      </c>
      <c r="P27" s="35" t="e">
        <f t="shared" si="9"/>
        <v>#REF!</v>
      </c>
      <c r="Q27" s="214" t="e">
        <f t="shared" si="10"/>
        <v>#REF!</v>
      </c>
      <c r="R27" s="215" t="e">
        <f t="shared" si="11"/>
        <v>#REF!</v>
      </c>
      <c r="S27" s="214" t="e">
        <f t="shared" si="12"/>
        <v>#REF!</v>
      </c>
      <c r="T27" s="214" t="e">
        <f t="shared" si="13"/>
        <v>#REF!</v>
      </c>
      <c r="U27" t="e">
        <f t="shared" si="14"/>
        <v>#REF!</v>
      </c>
      <c r="V27" t="e">
        <f t="shared" si="15"/>
        <v>#REF!</v>
      </c>
      <c r="W27" t="e">
        <f t="shared" si="16"/>
        <v>#REF!</v>
      </c>
      <c r="X27" t="e">
        <f t="shared" si="17"/>
        <v>#REF!</v>
      </c>
      <c r="Y27" t="e">
        <f t="shared" si="18"/>
        <v>#REF!</v>
      </c>
      <c r="AA27" s="1">
        <f t="shared" si="19"/>
        <v>26</v>
      </c>
    </row>
    <row r="28" spans="1:27" x14ac:dyDescent="0.35">
      <c r="A28" s="184" t="str">
        <f>+Declarations!A28&amp;""</f>
        <v>27</v>
      </c>
      <c r="B28" t="str">
        <f>IF(LEN($A28),IF(LEN(Declarations!$B28)&gt;0,Declarations!$B28,"#"&amp;$A28),"")</f>
        <v>Sean Kennedy</v>
      </c>
      <c r="C28" s="1" t="str">
        <f t="shared" si="0"/>
        <v>Brighton Phoenix</v>
      </c>
      <c r="D28" s="1" t="str">
        <f t="shared" si="20"/>
        <v>M</v>
      </c>
      <c r="E28" s="15">
        <f t="shared" si="1"/>
        <v>0</v>
      </c>
      <c r="F28" s="1">
        <f t="shared" si="2"/>
        <v>0</v>
      </c>
      <c r="G28" s="1" t="str">
        <f t="shared" si="3"/>
        <v>M</v>
      </c>
      <c r="H28" t="str">
        <f t="shared" si="4"/>
        <v>Sean Kennedy</v>
      </c>
      <c r="I28" s="1">
        <f t="shared" si="5"/>
        <v>4</v>
      </c>
      <c r="J28" s="1" t="str">
        <f>IF(LEN($A28)&gt;0,IF(LEN(Declarations!$F28)&gt;0,Declarations!$F28,conftype),"")</f>
        <v>QuadKids Primary</v>
      </c>
      <c r="M28" s="35" t="e">
        <f t="shared" si="6"/>
        <v>#REF!</v>
      </c>
      <c r="N28" s="35" t="e">
        <f t="shared" si="7"/>
        <v>#REF!</v>
      </c>
      <c r="O28" s="35" t="e">
        <f t="shared" si="8"/>
        <v>#REF!</v>
      </c>
      <c r="P28" s="35" t="e">
        <f t="shared" si="9"/>
        <v>#REF!</v>
      </c>
      <c r="Q28" s="214" t="e">
        <f t="shared" si="10"/>
        <v>#REF!</v>
      </c>
      <c r="R28" s="215" t="e">
        <f t="shared" si="11"/>
        <v>#REF!</v>
      </c>
      <c r="S28" s="214" t="e">
        <f t="shared" si="12"/>
        <v>#REF!</v>
      </c>
      <c r="T28" s="214" t="e">
        <f t="shared" si="13"/>
        <v>#REF!</v>
      </c>
      <c r="U28" t="e">
        <f t="shared" si="14"/>
        <v>#REF!</v>
      </c>
      <c r="V28" t="e">
        <f t="shared" si="15"/>
        <v>#REF!</v>
      </c>
      <c r="W28" t="e">
        <f t="shared" si="16"/>
        <v>#REF!</v>
      </c>
      <c r="X28" t="e">
        <f t="shared" si="17"/>
        <v>#REF!</v>
      </c>
      <c r="Y28" t="e">
        <f t="shared" si="18"/>
        <v>#REF!</v>
      </c>
      <c r="AA28" s="1">
        <f t="shared" si="19"/>
        <v>27</v>
      </c>
    </row>
    <row r="29" spans="1:27" x14ac:dyDescent="0.35">
      <c r="A29" s="184" t="str">
        <f>+Declarations!A29&amp;""</f>
        <v>28</v>
      </c>
      <c r="B29" t="str">
        <f>IF(LEN($A29),IF(LEN(Declarations!$B29)&gt;0,Declarations!$B29,"#"&amp;$A29),"")</f>
        <v>Max Kirby</v>
      </c>
      <c r="C29" s="1" t="str">
        <f t="shared" si="0"/>
        <v>East Grinstead &amp; District AC</v>
      </c>
      <c r="D29" s="1" t="str">
        <f t="shared" si="20"/>
        <v>M</v>
      </c>
      <c r="E29" s="15">
        <f t="shared" si="1"/>
        <v>0</v>
      </c>
      <c r="F29" s="1">
        <f t="shared" si="2"/>
        <v>0</v>
      </c>
      <c r="G29" s="1" t="str">
        <f t="shared" si="3"/>
        <v>M</v>
      </c>
      <c r="H29" t="str">
        <f t="shared" si="4"/>
        <v>Max Kirby</v>
      </c>
      <c r="I29" s="1">
        <f t="shared" si="5"/>
        <v>4</v>
      </c>
      <c r="J29" s="1" t="str">
        <f>IF(LEN($A29)&gt;0,IF(LEN(Declarations!$F29)&gt;0,Declarations!$F29,conftype),"")</f>
        <v>QuadKids Primary</v>
      </c>
      <c r="M29" s="35" t="e">
        <f t="shared" si="6"/>
        <v>#REF!</v>
      </c>
      <c r="N29" s="35" t="e">
        <f t="shared" si="7"/>
        <v>#REF!</v>
      </c>
      <c r="O29" s="35" t="e">
        <f t="shared" si="8"/>
        <v>#REF!</v>
      </c>
      <c r="P29" s="35" t="e">
        <f t="shared" si="9"/>
        <v>#REF!</v>
      </c>
      <c r="Q29" s="214" t="e">
        <f t="shared" si="10"/>
        <v>#REF!</v>
      </c>
      <c r="R29" s="215" t="e">
        <f t="shared" si="11"/>
        <v>#REF!</v>
      </c>
      <c r="S29" s="214" t="e">
        <f t="shared" si="12"/>
        <v>#REF!</v>
      </c>
      <c r="T29" s="214" t="e">
        <f t="shared" si="13"/>
        <v>#REF!</v>
      </c>
      <c r="U29" t="e">
        <f t="shared" si="14"/>
        <v>#REF!</v>
      </c>
      <c r="V29" t="e">
        <f t="shared" si="15"/>
        <v>#REF!</v>
      </c>
      <c r="W29" t="e">
        <f t="shared" si="16"/>
        <v>#REF!</v>
      </c>
      <c r="X29" t="e">
        <f t="shared" si="17"/>
        <v>#REF!</v>
      </c>
      <c r="Y29" t="e">
        <f t="shared" si="18"/>
        <v>#REF!</v>
      </c>
      <c r="AA29" s="1">
        <f t="shared" si="19"/>
        <v>28</v>
      </c>
    </row>
    <row r="30" spans="1:27" x14ac:dyDescent="0.35">
      <c r="A30" s="184" t="str">
        <f>+Declarations!A30&amp;""</f>
        <v>29</v>
      </c>
      <c r="B30" t="str">
        <f>IF(LEN($A30),IF(LEN(Declarations!$B30)&gt;0,Declarations!$B30,"#"&amp;$A30),"")</f>
        <v>Alexander Lambert</v>
      </c>
      <c r="C30" s="1" t="str">
        <f t="shared" si="0"/>
        <v>East Grinstead &amp; District AC</v>
      </c>
      <c r="D30" s="1" t="str">
        <f t="shared" si="20"/>
        <v>M</v>
      </c>
      <c r="E30" s="15">
        <f t="shared" si="1"/>
        <v>0</v>
      </c>
      <c r="F30" s="1">
        <f t="shared" si="2"/>
        <v>0</v>
      </c>
      <c r="G30" s="1" t="str">
        <f t="shared" si="3"/>
        <v>M</v>
      </c>
      <c r="H30" t="str">
        <f t="shared" si="4"/>
        <v>Alexander Lambert</v>
      </c>
      <c r="I30" s="1">
        <f t="shared" si="5"/>
        <v>4</v>
      </c>
      <c r="J30" s="1" t="str">
        <f>IF(LEN($A30)&gt;0,IF(LEN(Declarations!$F30)&gt;0,Declarations!$F30,conftype),"")</f>
        <v>QuadKids Primary</v>
      </c>
      <c r="M30" s="35" t="e">
        <f t="shared" si="6"/>
        <v>#REF!</v>
      </c>
      <c r="N30" s="35" t="e">
        <f t="shared" si="7"/>
        <v>#REF!</v>
      </c>
      <c r="O30" s="35" t="e">
        <f t="shared" si="8"/>
        <v>#REF!</v>
      </c>
      <c r="P30" s="35" t="e">
        <f t="shared" si="9"/>
        <v>#REF!</v>
      </c>
      <c r="Q30" s="214" t="e">
        <f t="shared" si="10"/>
        <v>#REF!</v>
      </c>
      <c r="R30" s="215" t="e">
        <f t="shared" si="11"/>
        <v>#REF!</v>
      </c>
      <c r="S30" s="214" t="e">
        <f t="shared" si="12"/>
        <v>#REF!</v>
      </c>
      <c r="T30" s="214" t="e">
        <f t="shared" si="13"/>
        <v>#REF!</v>
      </c>
      <c r="U30" t="e">
        <f t="shared" si="14"/>
        <v>#REF!</v>
      </c>
      <c r="V30" t="e">
        <f t="shared" si="15"/>
        <v>#REF!</v>
      </c>
      <c r="W30" t="e">
        <f t="shared" si="16"/>
        <v>#REF!</v>
      </c>
      <c r="X30" t="e">
        <f t="shared" si="17"/>
        <v>#REF!</v>
      </c>
      <c r="Y30" t="e">
        <f t="shared" si="18"/>
        <v>#REF!</v>
      </c>
      <c r="AA30" s="1">
        <f t="shared" si="19"/>
        <v>29</v>
      </c>
    </row>
    <row r="31" spans="1:27" x14ac:dyDescent="0.35">
      <c r="A31" s="184" t="str">
        <f>+Declarations!A31&amp;""</f>
        <v>30</v>
      </c>
      <c r="B31" t="str">
        <f>IF(LEN($A31),IF(LEN(Declarations!$B31)&gt;0,Declarations!$B31,"#"&amp;$A31),"")</f>
        <v>Archie MacDonald</v>
      </c>
      <c r="C31" s="1" t="str">
        <f t="shared" si="0"/>
        <v>Crawley AC</v>
      </c>
      <c r="D31" s="1" t="str">
        <f t="shared" si="20"/>
        <v>M</v>
      </c>
      <c r="E31" s="15">
        <f t="shared" si="1"/>
        <v>0</v>
      </c>
      <c r="F31" s="1">
        <f t="shared" si="2"/>
        <v>0</v>
      </c>
      <c r="G31" s="1" t="str">
        <f t="shared" si="3"/>
        <v>M</v>
      </c>
      <c r="H31" t="str">
        <f t="shared" si="4"/>
        <v>Archie MacDonald</v>
      </c>
      <c r="I31" s="1">
        <f t="shared" si="5"/>
        <v>4</v>
      </c>
      <c r="J31" s="1" t="str">
        <f>IF(LEN($A31)&gt;0,IF(LEN(Declarations!$F31)&gt;0,Declarations!$F31,conftype),"")</f>
        <v>QuadKids Primary</v>
      </c>
      <c r="M31" s="35" t="e">
        <f t="shared" si="6"/>
        <v>#REF!</v>
      </c>
      <c r="N31" s="35" t="e">
        <f t="shared" si="7"/>
        <v>#REF!</v>
      </c>
      <c r="O31" s="35" t="e">
        <f t="shared" si="8"/>
        <v>#REF!</v>
      </c>
      <c r="P31" s="35" t="e">
        <f t="shared" si="9"/>
        <v>#REF!</v>
      </c>
      <c r="Q31" s="214" t="e">
        <f t="shared" si="10"/>
        <v>#REF!</v>
      </c>
      <c r="R31" s="215" t="e">
        <f t="shared" si="11"/>
        <v>#REF!</v>
      </c>
      <c r="S31" s="214" t="e">
        <f t="shared" si="12"/>
        <v>#REF!</v>
      </c>
      <c r="T31" s="214" t="e">
        <f t="shared" si="13"/>
        <v>#REF!</v>
      </c>
      <c r="U31" t="e">
        <f t="shared" si="14"/>
        <v>#REF!</v>
      </c>
      <c r="V31" t="e">
        <f t="shared" si="15"/>
        <v>#REF!</v>
      </c>
      <c r="W31" t="e">
        <f t="shared" si="16"/>
        <v>#REF!</v>
      </c>
      <c r="X31" t="e">
        <f t="shared" si="17"/>
        <v>#REF!</v>
      </c>
      <c r="Y31" t="e">
        <f t="shared" si="18"/>
        <v>#REF!</v>
      </c>
      <c r="AA31" s="1">
        <f t="shared" si="19"/>
        <v>30</v>
      </c>
    </row>
    <row r="32" spans="1:27" x14ac:dyDescent="0.35">
      <c r="A32" s="184" t="str">
        <f>+Declarations!A32&amp;""</f>
        <v>31</v>
      </c>
      <c r="B32" t="str">
        <f>IF(LEN($A32),IF(LEN(Declarations!$B32)&gt;0,Declarations!$B32,"#"&amp;$A32),"")</f>
        <v>Michael Mansell</v>
      </c>
      <c r="C32" s="1" t="str">
        <f t="shared" si="0"/>
        <v>HY Athletics Club</v>
      </c>
      <c r="D32" s="1" t="str">
        <f t="shared" si="20"/>
        <v>M</v>
      </c>
      <c r="E32" s="15">
        <f t="shared" si="1"/>
        <v>0</v>
      </c>
      <c r="F32" s="1">
        <f t="shared" si="2"/>
        <v>0</v>
      </c>
      <c r="G32" s="1" t="str">
        <f t="shared" si="3"/>
        <v>M</v>
      </c>
      <c r="H32" t="str">
        <f t="shared" si="4"/>
        <v>Michael Mansell</v>
      </c>
      <c r="I32" s="1">
        <f t="shared" si="5"/>
        <v>4</v>
      </c>
      <c r="J32" s="1" t="str">
        <f>IF(LEN($A32)&gt;0,IF(LEN(Declarations!$F32)&gt;0,Declarations!$F32,conftype),"")</f>
        <v>QuadKids Primary</v>
      </c>
      <c r="M32" s="35" t="e">
        <f t="shared" si="6"/>
        <v>#REF!</v>
      </c>
      <c r="N32" s="35" t="e">
        <f t="shared" si="7"/>
        <v>#REF!</v>
      </c>
      <c r="O32" s="35" t="e">
        <f t="shared" si="8"/>
        <v>#REF!</v>
      </c>
      <c r="P32" s="35" t="e">
        <f t="shared" si="9"/>
        <v>#REF!</v>
      </c>
      <c r="Q32" s="214" t="e">
        <f t="shared" si="10"/>
        <v>#REF!</v>
      </c>
      <c r="R32" s="215" t="e">
        <f t="shared" si="11"/>
        <v>#REF!</v>
      </c>
      <c r="S32" s="214" t="e">
        <f t="shared" si="12"/>
        <v>#REF!</v>
      </c>
      <c r="T32" s="214" t="e">
        <f t="shared" si="13"/>
        <v>#REF!</v>
      </c>
      <c r="U32" t="e">
        <f t="shared" si="14"/>
        <v>#REF!</v>
      </c>
      <c r="V32" t="e">
        <f t="shared" si="15"/>
        <v>#REF!</v>
      </c>
      <c r="W32" t="e">
        <f t="shared" si="16"/>
        <v>#REF!</v>
      </c>
      <c r="X32" t="e">
        <f t="shared" si="17"/>
        <v>#REF!</v>
      </c>
      <c r="Y32" t="e">
        <f t="shared" si="18"/>
        <v>#REF!</v>
      </c>
      <c r="AA32" s="1">
        <f t="shared" si="19"/>
        <v>31</v>
      </c>
    </row>
    <row r="33" spans="1:27" x14ac:dyDescent="0.35">
      <c r="A33" s="184" t="str">
        <f>+Declarations!A33&amp;""</f>
        <v>32</v>
      </c>
      <c r="B33" t="str">
        <f>IF(LEN($A33),IF(LEN(Declarations!$B33)&gt;0,Declarations!$B33,"#"&amp;$A33),"")</f>
        <v>Cody Mansell</v>
      </c>
      <c r="C33" s="1" t="str">
        <f t="shared" si="0"/>
        <v>HY Athletics Club</v>
      </c>
      <c r="D33" s="1" t="str">
        <f t="shared" si="20"/>
        <v>M</v>
      </c>
      <c r="E33" s="15">
        <f t="shared" si="1"/>
        <v>0</v>
      </c>
      <c r="F33" s="1">
        <f t="shared" si="2"/>
        <v>0</v>
      </c>
      <c r="G33" s="1" t="str">
        <f t="shared" si="3"/>
        <v>M</v>
      </c>
      <c r="H33" t="str">
        <f t="shared" si="4"/>
        <v>Cody Mansell</v>
      </c>
      <c r="I33" s="1">
        <f t="shared" si="5"/>
        <v>4</v>
      </c>
      <c r="J33" s="1" t="str">
        <f>IF(LEN($A33)&gt;0,IF(LEN(Declarations!$F33)&gt;0,Declarations!$F33,conftype),"")</f>
        <v>QuadKids Primary</v>
      </c>
      <c r="M33" s="35" t="e">
        <f t="shared" si="6"/>
        <v>#REF!</v>
      </c>
      <c r="N33" s="35" t="e">
        <f t="shared" si="7"/>
        <v>#REF!</v>
      </c>
      <c r="O33" s="35" t="e">
        <f t="shared" si="8"/>
        <v>#REF!</v>
      </c>
      <c r="P33" s="35" t="e">
        <f t="shared" si="9"/>
        <v>#REF!</v>
      </c>
      <c r="Q33" s="214" t="e">
        <f t="shared" si="10"/>
        <v>#REF!</v>
      </c>
      <c r="R33" s="215" t="e">
        <f t="shared" si="11"/>
        <v>#REF!</v>
      </c>
      <c r="S33" s="214" t="e">
        <f t="shared" si="12"/>
        <v>#REF!</v>
      </c>
      <c r="T33" s="214" t="e">
        <f t="shared" si="13"/>
        <v>#REF!</v>
      </c>
      <c r="U33" t="e">
        <f t="shared" si="14"/>
        <v>#REF!</v>
      </c>
      <c r="V33" t="e">
        <f t="shared" si="15"/>
        <v>#REF!</v>
      </c>
      <c r="W33" t="e">
        <f t="shared" si="16"/>
        <v>#REF!</v>
      </c>
      <c r="X33" t="e">
        <f t="shared" si="17"/>
        <v>#REF!</v>
      </c>
      <c r="Y33" t="e">
        <f t="shared" si="18"/>
        <v>#REF!</v>
      </c>
      <c r="AA33" s="1">
        <f t="shared" si="19"/>
        <v>32</v>
      </c>
    </row>
    <row r="34" spans="1:27" x14ac:dyDescent="0.35">
      <c r="A34" s="184" t="str">
        <f>+Declarations!A34&amp;""</f>
        <v>33</v>
      </c>
      <c r="B34" t="str">
        <f>IF(LEN($A34),IF(LEN(Declarations!$B34)&gt;0,Declarations!$B34,"#"&amp;$A34),"")</f>
        <v>Jack Matten</v>
      </c>
      <c r="C34" s="1" t="str">
        <f t="shared" si="0"/>
        <v>Brighton and Hove Athletic Club</v>
      </c>
      <c r="D34" s="1" t="str">
        <f t="shared" si="20"/>
        <v>M</v>
      </c>
      <c r="E34" s="15">
        <f t="shared" si="1"/>
        <v>0</v>
      </c>
      <c r="F34" s="1">
        <f t="shared" si="2"/>
        <v>0</v>
      </c>
      <c r="G34" s="1" t="str">
        <f t="shared" si="3"/>
        <v>M</v>
      </c>
      <c r="H34" t="str">
        <f t="shared" si="4"/>
        <v>Jack Matten</v>
      </c>
      <c r="I34" s="1">
        <f t="shared" si="5"/>
        <v>4</v>
      </c>
      <c r="J34" s="1" t="str">
        <f>IF(LEN($A34)&gt;0,IF(LEN(Declarations!$F34)&gt;0,Declarations!$F34,conftype),"")</f>
        <v>QuadKids Primary</v>
      </c>
      <c r="M34" s="35" t="e">
        <f t="shared" si="6"/>
        <v>#REF!</v>
      </c>
      <c r="N34" s="35" t="e">
        <f t="shared" si="7"/>
        <v>#REF!</v>
      </c>
      <c r="O34" s="35" t="e">
        <f t="shared" si="8"/>
        <v>#REF!</v>
      </c>
      <c r="P34" s="35" t="e">
        <f t="shared" si="9"/>
        <v>#REF!</v>
      </c>
      <c r="Q34" s="214" t="e">
        <f t="shared" si="10"/>
        <v>#REF!</v>
      </c>
      <c r="R34" s="215" t="e">
        <f t="shared" si="11"/>
        <v>#REF!</v>
      </c>
      <c r="S34" s="214" t="e">
        <f t="shared" si="12"/>
        <v>#REF!</v>
      </c>
      <c r="T34" s="214" t="e">
        <f t="shared" si="13"/>
        <v>#REF!</v>
      </c>
      <c r="U34" t="e">
        <f t="shared" si="14"/>
        <v>#REF!</v>
      </c>
      <c r="V34" t="e">
        <f t="shared" si="15"/>
        <v>#REF!</v>
      </c>
      <c r="W34" t="e">
        <f t="shared" si="16"/>
        <v>#REF!</v>
      </c>
      <c r="X34" t="e">
        <f t="shared" si="17"/>
        <v>#REF!</v>
      </c>
      <c r="Y34" t="e">
        <f t="shared" si="18"/>
        <v>#REF!</v>
      </c>
      <c r="AA34" s="1">
        <f t="shared" si="19"/>
        <v>33</v>
      </c>
    </row>
    <row r="35" spans="1:27" x14ac:dyDescent="0.35">
      <c r="A35" s="184" t="str">
        <f>+Declarations!A35&amp;""</f>
        <v>34</v>
      </c>
      <c r="B35" t="str">
        <f>IF(LEN($A35),IF(LEN(Declarations!$B35)&gt;0,Declarations!$B35,"#"&amp;$A35),"")</f>
        <v>Zachary Mawer</v>
      </c>
      <c r="C35" s="1" t="str">
        <f t="shared" si="0"/>
        <v>Brighton Phoenix</v>
      </c>
      <c r="D35" s="1" t="str">
        <f t="shared" si="20"/>
        <v>M</v>
      </c>
      <c r="E35" s="15">
        <f t="shared" si="1"/>
        <v>0</v>
      </c>
      <c r="F35" s="1">
        <f t="shared" si="2"/>
        <v>0</v>
      </c>
      <c r="G35" s="1" t="str">
        <f t="shared" si="3"/>
        <v>M</v>
      </c>
      <c r="H35" t="str">
        <f t="shared" si="4"/>
        <v>Zachary Mawer</v>
      </c>
      <c r="I35" s="1">
        <f t="shared" si="5"/>
        <v>4</v>
      </c>
      <c r="J35" s="1" t="str">
        <f>IF(LEN($A35)&gt;0,IF(LEN(Declarations!$F35)&gt;0,Declarations!$F35,conftype),"")</f>
        <v>QuadKids Primary</v>
      </c>
      <c r="M35" s="35" t="e">
        <f t="shared" si="6"/>
        <v>#REF!</v>
      </c>
      <c r="N35" s="35" t="e">
        <f t="shared" si="7"/>
        <v>#REF!</v>
      </c>
      <c r="O35" s="35" t="e">
        <f t="shared" si="8"/>
        <v>#REF!</v>
      </c>
      <c r="P35" s="35" t="e">
        <f t="shared" si="9"/>
        <v>#REF!</v>
      </c>
      <c r="Q35" s="214" t="e">
        <f t="shared" si="10"/>
        <v>#REF!</v>
      </c>
      <c r="R35" s="215" t="e">
        <f t="shared" si="11"/>
        <v>#REF!</v>
      </c>
      <c r="S35" s="214" t="e">
        <f t="shared" si="12"/>
        <v>#REF!</v>
      </c>
      <c r="T35" s="214" t="e">
        <f t="shared" si="13"/>
        <v>#REF!</v>
      </c>
      <c r="U35" t="e">
        <f t="shared" si="14"/>
        <v>#REF!</v>
      </c>
      <c r="V35" t="e">
        <f t="shared" si="15"/>
        <v>#REF!</v>
      </c>
      <c r="W35" t="e">
        <f t="shared" si="16"/>
        <v>#REF!</v>
      </c>
      <c r="X35" t="e">
        <f t="shared" si="17"/>
        <v>#REF!</v>
      </c>
      <c r="Y35" t="e">
        <f t="shared" si="18"/>
        <v>#REF!</v>
      </c>
      <c r="AA35" s="1">
        <f t="shared" si="19"/>
        <v>34</v>
      </c>
    </row>
    <row r="36" spans="1:27" x14ac:dyDescent="0.35">
      <c r="A36" s="184" t="str">
        <f>+Declarations!A36&amp;""</f>
        <v>35</v>
      </c>
      <c r="B36" t="str">
        <f>IF(LEN($A36),IF(LEN(Declarations!$B36)&gt;0,Declarations!$B36,"#"&amp;$A36),"")</f>
        <v>William Mead</v>
      </c>
      <c r="C36" s="1" t="str">
        <f t="shared" si="0"/>
        <v>East Grinstead &amp; District AC</v>
      </c>
      <c r="D36" s="1" t="str">
        <f t="shared" si="20"/>
        <v>M</v>
      </c>
      <c r="E36" s="15">
        <f t="shared" si="1"/>
        <v>0</v>
      </c>
      <c r="F36" s="1">
        <f t="shared" si="2"/>
        <v>0</v>
      </c>
      <c r="G36" s="1" t="str">
        <f t="shared" si="3"/>
        <v>M</v>
      </c>
      <c r="H36" t="str">
        <f t="shared" si="4"/>
        <v>William Mead</v>
      </c>
      <c r="I36" s="1">
        <f t="shared" si="5"/>
        <v>4</v>
      </c>
      <c r="J36" s="1" t="str">
        <f>IF(LEN($A36)&gt;0,IF(LEN(Declarations!$F36)&gt;0,Declarations!$F36,conftype),"")</f>
        <v>QuadKids Primary</v>
      </c>
      <c r="M36" s="35" t="e">
        <f t="shared" si="6"/>
        <v>#REF!</v>
      </c>
      <c r="N36" s="35" t="e">
        <f t="shared" si="7"/>
        <v>#REF!</v>
      </c>
      <c r="O36" s="35" t="e">
        <f t="shared" si="8"/>
        <v>#REF!</v>
      </c>
      <c r="P36" s="35" t="e">
        <f t="shared" si="9"/>
        <v>#REF!</v>
      </c>
      <c r="Q36" s="214" t="e">
        <f t="shared" si="10"/>
        <v>#REF!</v>
      </c>
      <c r="R36" s="215" t="e">
        <f t="shared" si="11"/>
        <v>#REF!</v>
      </c>
      <c r="S36" s="214" t="e">
        <f t="shared" si="12"/>
        <v>#REF!</v>
      </c>
      <c r="T36" s="214" t="e">
        <f t="shared" si="13"/>
        <v>#REF!</v>
      </c>
      <c r="U36" t="e">
        <f t="shared" si="14"/>
        <v>#REF!</v>
      </c>
      <c r="V36" t="e">
        <f t="shared" si="15"/>
        <v>#REF!</v>
      </c>
      <c r="W36" t="e">
        <f t="shared" si="16"/>
        <v>#REF!</v>
      </c>
      <c r="X36" t="e">
        <f t="shared" si="17"/>
        <v>#REF!</v>
      </c>
      <c r="Y36" t="e">
        <f t="shared" si="18"/>
        <v>#REF!</v>
      </c>
      <c r="AA36" s="1">
        <f t="shared" si="19"/>
        <v>35</v>
      </c>
    </row>
    <row r="37" spans="1:27" x14ac:dyDescent="0.35">
      <c r="A37" s="184" t="str">
        <f>+Declarations!A37&amp;""</f>
        <v>36</v>
      </c>
      <c r="B37" t="str">
        <f>IF(LEN($A37),IF(LEN(Declarations!$B37)&gt;0,Declarations!$B37,"#"&amp;$A37),"")</f>
        <v>Willoughby Mitchell</v>
      </c>
      <c r="C37" s="1" t="str">
        <f t="shared" si="0"/>
        <v>East Grinstead &amp; District AC</v>
      </c>
      <c r="D37" s="1" t="str">
        <f t="shared" si="20"/>
        <v>M</v>
      </c>
      <c r="E37" s="15">
        <f t="shared" si="1"/>
        <v>0</v>
      </c>
      <c r="F37" s="1">
        <f t="shared" si="2"/>
        <v>0</v>
      </c>
      <c r="G37" s="1" t="str">
        <f t="shared" si="3"/>
        <v>M</v>
      </c>
      <c r="H37" t="str">
        <f t="shared" si="4"/>
        <v>Willoughby Mitchell</v>
      </c>
      <c r="I37" s="1">
        <f t="shared" si="5"/>
        <v>4</v>
      </c>
      <c r="J37" s="1" t="str">
        <f>IF(LEN($A37)&gt;0,IF(LEN(Declarations!$F37)&gt;0,Declarations!$F37,conftype),"")</f>
        <v>QuadKids Primary</v>
      </c>
      <c r="M37" s="35" t="e">
        <f t="shared" si="6"/>
        <v>#REF!</v>
      </c>
      <c r="N37" s="35" t="e">
        <f t="shared" si="7"/>
        <v>#REF!</v>
      </c>
      <c r="O37" s="35" t="e">
        <f t="shared" si="8"/>
        <v>#REF!</v>
      </c>
      <c r="P37" s="35" t="e">
        <f t="shared" si="9"/>
        <v>#REF!</v>
      </c>
      <c r="Q37" s="214" t="e">
        <f t="shared" si="10"/>
        <v>#REF!</v>
      </c>
      <c r="R37" s="215" t="e">
        <f t="shared" si="11"/>
        <v>#REF!</v>
      </c>
      <c r="S37" s="214" t="e">
        <f t="shared" si="12"/>
        <v>#REF!</v>
      </c>
      <c r="T37" s="214" t="e">
        <f t="shared" si="13"/>
        <v>#REF!</v>
      </c>
      <c r="U37" t="e">
        <f t="shared" si="14"/>
        <v>#REF!</v>
      </c>
      <c r="V37" t="e">
        <f t="shared" si="15"/>
        <v>#REF!</v>
      </c>
      <c r="W37" t="e">
        <f t="shared" si="16"/>
        <v>#REF!</v>
      </c>
      <c r="X37" t="e">
        <f t="shared" si="17"/>
        <v>#REF!</v>
      </c>
      <c r="Y37" t="e">
        <f t="shared" si="18"/>
        <v>#REF!</v>
      </c>
      <c r="AA37" s="1">
        <f t="shared" si="19"/>
        <v>36</v>
      </c>
    </row>
    <row r="38" spans="1:27" x14ac:dyDescent="0.35">
      <c r="A38" s="184" t="str">
        <f>+Declarations!A38&amp;""</f>
        <v>37</v>
      </c>
      <c r="B38" t="str">
        <f>IF(LEN($A38),IF(LEN(Declarations!$B38)&gt;0,Declarations!$B38,"#"&amp;$A38),"")</f>
        <v>Hugo Moon</v>
      </c>
      <c r="C38" s="1" t="str">
        <f t="shared" si="0"/>
        <v>Horsham Blue Star Harriers</v>
      </c>
      <c r="D38" s="1" t="str">
        <f t="shared" si="20"/>
        <v>M</v>
      </c>
      <c r="E38" s="15">
        <f t="shared" si="1"/>
        <v>0</v>
      </c>
      <c r="F38" s="1">
        <f t="shared" si="2"/>
        <v>0</v>
      </c>
      <c r="G38" s="1" t="str">
        <f t="shared" si="3"/>
        <v>M</v>
      </c>
      <c r="H38" t="str">
        <f t="shared" si="4"/>
        <v>Hugo Moon</v>
      </c>
      <c r="I38" s="1">
        <f t="shared" si="5"/>
        <v>4</v>
      </c>
      <c r="J38" s="1" t="str">
        <f>IF(LEN($A38)&gt;0,IF(LEN(Declarations!$F38)&gt;0,Declarations!$F38,conftype),"")</f>
        <v>QuadKids Primary</v>
      </c>
      <c r="M38" s="35" t="e">
        <f t="shared" si="6"/>
        <v>#REF!</v>
      </c>
      <c r="N38" s="35" t="e">
        <f t="shared" si="7"/>
        <v>#REF!</v>
      </c>
      <c r="O38" s="35" t="e">
        <f t="shared" si="8"/>
        <v>#REF!</v>
      </c>
      <c r="P38" s="35" t="e">
        <f t="shared" si="9"/>
        <v>#REF!</v>
      </c>
      <c r="Q38" s="214" t="e">
        <f t="shared" si="10"/>
        <v>#REF!</v>
      </c>
      <c r="R38" s="215" t="e">
        <f t="shared" si="11"/>
        <v>#REF!</v>
      </c>
      <c r="S38" s="214" t="e">
        <f t="shared" si="12"/>
        <v>#REF!</v>
      </c>
      <c r="T38" s="214" t="e">
        <f t="shared" si="13"/>
        <v>#REF!</v>
      </c>
      <c r="U38" t="e">
        <f t="shared" si="14"/>
        <v>#REF!</v>
      </c>
      <c r="V38" t="e">
        <f t="shared" si="15"/>
        <v>#REF!</v>
      </c>
      <c r="W38" t="e">
        <f t="shared" si="16"/>
        <v>#REF!</v>
      </c>
      <c r="X38" t="e">
        <f t="shared" si="17"/>
        <v>#REF!</v>
      </c>
      <c r="Y38" t="e">
        <f t="shared" si="18"/>
        <v>#REF!</v>
      </c>
      <c r="AA38" s="1">
        <f t="shared" si="19"/>
        <v>37</v>
      </c>
    </row>
    <row r="39" spans="1:27" x14ac:dyDescent="0.35">
      <c r="A39" s="184" t="str">
        <f>+Declarations!A39&amp;""</f>
        <v>38</v>
      </c>
      <c r="B39" t="str">
        <f>IF(LEN($A39),IF(LEN(Declarations!$B39)&gt;0,Declarations!$B39,"#"&amp;$A39),"")</f>
        <v>Owen Morkot</v>
      </c>
      <c r="C39" s="1" t="str">
        <f t="shared" si="0"/>
        <v>East Grinstead &amp; District AC</v>
      </c>
      <c r="D39" s="1" t="str">
        <f t="shared" si="20"/>
        <v>M</v>
      </c>
      <c r="E39" s="15">
        <f t="shared" si="1"/>
        <v>0</v>
      </c>
      <c r="F39" s="1">
        <f t="shared" si="2"/>
        <v>0</v>
      </c>
      <c r="G39" s="1" t="str">
        <f t="shared" si="3"/>
        <v>M</v>
      </c>
      <c r="H39" t="str">
        <f t="shared" si="4"/>
        <v>Owen Morkot</v>
      </c>
      <c r="I39" s="1">
        <f t="shared" si="5"/>
        <v>4</v>
      </c>
      <c r="J39" s="1" t="str">
        <f>IF(LEN($A39)&gt;0,IF(LEN(Declarations!$F39)&gt;0,Declarations!$F39,conftype),"")</f>
        <v>QuadKids Primary</v>
      </c>
      <c r="M39" s="35" t="e">
        <f t="shared" si="6"/>
        <v>#REF!</v>
      </c>
      <c r="N39" s="35" t="e">
        <f t="shared" si="7"/>
        <v>#REF!</v>
      </c>
      <c r="O39" s="35" t="e">
        <f t="shared" si="8"/>
        <v>#REF!</v>
      </c>
      <c r="P39" s="35" t="e">
        <f t="shared" si="9"/>
        <v>#REF!</v>
      </c>
      <c r="Q39" s="214" t="e">
        <f t="shared" si="10"/>
        <v>#REF!</v>
      </c>
      <c r="R39" s="215" t="e">
        <f t="shared" si="11"/>
        <v>#REF!</v>
      </c>
      <c r="S39" s="214" t="e">
        <f t="shared" si="12"/>
        <v>#REF!</v>
      </c>
      <c r="T39" s="214" t="e">
        <f t="shared" si="13"/>
        <v>#REF!</v>
      </c>
      <c r="U39" t="e">
        <f t="shared" si="14"/>
        <v>#REF!</v>
      </c>
      <c r="V39" t="e">
        <f t="shared" si="15"/>
        <v>#REF!</v>
      </c>
      <c r="W39" t="e">
        <f t="shared" si="16"/>
        <v>#REF!</v>
      </c>
      <c r="X39" t="e">
        <f t="shared" si="17"/>
        <v>#REF!</v>
      </c>
      <c r="Y39" t="e">
        <f t="shared" si="18"/>
        <v>#REF!</v>
      </c>
      <c r="AA39" s="1">
        <f t="shared" si="19"/>
        <v>38</v>
      </c>
    </row>
    <row r="40" spans="1:27" x14ac:dyDescent="0.35">
      <c r="A40" s="184" t="str">
        <f>+Declarations!A40&amp;""</f>
        <v>39</v>
      </c>
      <c r="B40" t="str">
        <f>IF(LEN($A40),IF(LEN(Declarations!$B40)&gt;0,Declarations!$B40,"#"&amp;$A40),"")</f>
        <v>Leo Nassiri</v>
      </c>
      <c r="C40" s="1" t="str">
        <f t="shared" si="0"/>
        <v>East Grinstead &amp; District AC</v>
      </c>
      <c r="D40" s="1" t="str">
        <f t="shared" si="20"/>
        <v>M</v>
      </c>
      <c r="E40" s="15">
        <f t="shared" si="1"/>
        <v>0</v>
      </c>
      <c r="F40" s="1">
        <f t="shared" si="2"/>
        <v>0</v>
      </c>
      <c r="G40" s="1" t="str">
        <f t="shared" si="3"/>
        <v>M</v>
      </c>
      <c r="H40" t="str">
        <f t="shared" si="4"/>
        <v>Leo Nassiri</v>
      </c>
      <c r="I40" s="1">
        <f t="shared" si="5"/>
        <v>4</v>
      </c>
      <c r="J40" s="1" t="str">
        <f>IF(LEN($A40)&gt;0,IF(LEN(Declarations!$F40)&gt;0,Declarations!$F40,conftype),"")</f>
        <v>QuadKids Primary</v>
      </c>
      <c r="M40" s="35" t="e">
        <f t="shared" si="6"/>
        <v>#REF!</v>
      </c>
      <c r="N40" s="35" t="e">
        <f t="shared" si="7"/>
        <v>#REF!</v>
      </c>
      <c r="O40" s="35" t="e">
        <f t="shared" si="8"/>
        <v>#REF!</v>
      </c>
      <c r="P40" s="35" t="e">
        <f t="shared" si="9"/>
        <v>#REF!</v>
      </c>
      <c r="Q40" s="214" t="e">
        <f t="shared" si="10"/>
        <v>#REF!</v>
      </c>
      <c r="R40" s="215" t="e">
        <f t="shared" si="11"/>
        <v>#REF!</v>
      </c>
      <c r="S40" s="214" t="e">
        <f t="shared" si="12"/>
        <v>#REF!</v>
      </c>
      <c r="T40" s="214" t="e">
        <f t="shared" si="13"/>
        <v>#REF!</v>
      </c>
      <c r="U40" t="e">
        <f t="shared" si="14"/>
        <v>#REF!</v>
      </c>
      <c r="V40" t="e">
        <f t="shared" si="15"/>
        <v>#REF!</v>
      </c>
      <c r="W40" t="e">
        <f t="shared" si="16"/>
        <v>#REF!</v>
      </c>
      <c r="X40" t="e">
        <f t="shared" si="17"/>
        <v>#REF!</v>
      </c>
      <c r="Y40" t="e">
        <f t="shared" si="18"/>
        <v>#REF!</v>
      </c>
      <c r="AA40" s="1">
        <f t="shared" si="19"/>
        <v>39</v>
      </c>
    </row>
    <row r="41" spans="1:27" x14ac:dyDescent="0.35">
      <c r="A41" s="184" t="str">
        <f>+Declarations!A41&amp;""</f>
        <v>40</v>
      </c>
      <c r="B41" t="str">
        <f>IF(LEN($A41),IF(LEN(Declarations!$B41)&gt;0,Declarations!$B41,"#"&amp;$A41),"")</f>
        <v>Bashar Nsseeko</v>
      </c>
      <c r="C41" s="1" t="str">
        <f t="shared" si="0"/>
        <v>Crawley AC</v>
      </c>
      <c r="D41" s="1" t="str">
        <f t="shared" si="20"/>
        <v>M</v>
      </c>
      <c r="E41" s="15">
        <f t="shared" si="1"/>
        <v>0</v>
      </c>
      <c r="F41" s="1">
        <f t="shared" si="2"/>
        <v>0</v>
      </c>
      <c r="G41" s="1" t="str">
        <f t="shared" si="3"/>
        <v>M</v>
      </c>
      <c r="H41" t="str">
        <f t="shared" si="4"/>
        <v>Bashar Nsseeko</v>
      </c>
      <c r="I41" s="1">
        <f t="shared" si="5"/>
        <v>4</v>
      </c>
      <c r="J41" s="1" t="str">
        <f>IF(LEN($A41)&gt;0,IF(LEN(Declarations!$F41)&gt;0,Declarations!$F41,conftype),"")</f>
        <v>QuadKids Primary</v>
      </c>
      <c r="M41" s="35" t="e">
        <f t="shared" si="6"/>
        <v>#REF!</v>
      </c>
      <c r="N41" s="35" t="e">
        <f t="shared" si="7"/>
        <v>#REF!</v>
      </c>
      <c r="O41" s="35" t="e">
        <f t="shared" si="8"/>
        <v>#REF!</v>
      </c>
      <c r="P41" s="35" t="e">
        <f t="shared" si="9"/>
        <v>#REF!</v>
      </c>
      <c r="Q41" s="214" t="e">
        <f t="shared" si="10"/>
        <v>#REF!</v>
      </c>
      <c r="R41" s="215" t="e">
        <f t="shared" si="11"/>
        <v>#REF!</v>
      </c>
      <c r="S41" s="214" t="e">
        <f t="shared" si="12"/>
        <v>#REF!</v>
      </c>
      <c r="T41" s="214" t="e">
        <f t="shared" si="13"/>
        <v>#REF!</v>
      </c>
      <c r="U41" t="e">
        <f t="shared" si="14"/>
        <v>#REF!</v>
      </c>
      <c r="V41" t="e">
        <f t="shared" si="15"/>
        <v>#REF!</v>
      </c>
      <c r="W41" t="e">
        <f t="shared" si="16"/>
        <v>#REF!</v>
      </c>
      <c r="X41" t="e">
        <f t="shared" si="17"/>
        <v>#REF!</v>
      </c>
      <c r="Y41" t="e">
        <f t="shared" si="18"/>
        <v>#REF!</v>
      </c>
      <c r="AA41" s="1">
        <f t="shared" si="19"/>
        <v>40</v>
      </c>
    </row>
    <row r="42" spans="1:27" x14ac:dyDescent="0.35">
      <c r="A42" s="184" t="str">
        <f>+Declarations!A42&amp;""</f>
        <v>41</v>
      </c>
      <c r="B42" t="str">
        <f>IF(LEN($A42),IF(LEN(Declarations!$B42)&gt;0,Declarations!$B42,"#"&amp;$A42),"")</f>
        <v>Conor O'Sullivan</v>
      </c>
      <c r="C42" s="1" t="str">
        <f t="shared" si="0"/>
        <v>Brighton and Hove Athletic Club</v>
      </c>
      <c r="D42" s="1" t="str">
        <f t="shared" si="20"/>
        <v>M</v>
      </c>
      <c r="E42" s="15">
        <f t="shared" si="1"/>
        <v>0</v>
      </c>
      <c r="F42" s="1">
        <f t="shared" si="2"/>
        <v>0</v>
      </c>
      <c r="G42" s="1" t="str">
        <f t="shared" si="3"/>
        <v>M</v>
      </c>
      <c r="H42" t="str">
        <f t="shared" si="4"/>
        <v>Conor O'Sullivan</v>
      </c>
      <c r="I42" s="1">
        <f t="shared" si="5"/>
        <v>4</v>
      </c>
      <c r="J42" s="1" t="str">
        <f>IF(LEN($A42)&gt;0,IF(LEN(Declarations!$F42)&gt;0,Declarations!$F42,conftype),"")</f>
        <v>QuadKids Primary</v>
      </c>
      <c r="M42" s="35" t="e">
        <f t="shared" si="6"/>
        <v>#REF!</v>
      </c>
      <c r="N42" s="35" t="e">
        <f t="shared" si="7"/>
        <v>#REF!</v>
      </c>
      <c r="O42" s="35" t="e">
        <f t="shared" si="8"/>
        <v>#REF!</v>
      </c>
      <c r="P42" s="35" t="e">
        <f t="shared" si="9"/>
        <v>#REF!</v>
      </c>
      <c r="Q42" s="214" t="e">
        <f t="shared" si="10"/>
        <v>#REF!</v>
      </c>
      <c r="R42" s="215" t="e">
        <f t="shared" si="11"/>
        <v>#REF!</v>
      </c>
      <c r="S42" s="214" t="e">
        <f t="shared" si="12"/>
        <v>#REF!</v>
      </c>
      <c r="T42" s="214" t="e">
        <f t="shared" si="13"/>
        <v>#REF!</v>
      </c>
      <c r="U42" t="e">
        <f t="shared" si="14"/>
        <v>#REF!</v>
      </c>
      <c r="V42" t="e">
        <f t="shared" si="15"/>
        <v>#REF!</v>
      </c>
      <c r="W42" t="e">
        <f t="shared" si="16"/>
        <v>#REF!</v>
      </c>
      <c r="X42" t="e">
        <f t="shared" si="17"/>
        <v>#REF!</v>
      </c>
      <c r="Y42" t="e">
        <f t="shared" si="18"/>
        <v>#REF!</v>
      </c>
      <c r="AA42" s="1">
        <f t="shared" si="19"/>
        <v>41</v>
      </c>
    </row>
    <row r="43" spans="1:27" x14ac:dyDescent="0.35">
      <c r="A43" s="184" t="str">
        <f>+Declarations!A43&amp;""</f>
        <v>42</v>
      </c>
      <c r="B43" t="str">
        <f>IF(LEN($A43),IF(LEN(Declarations!$B43)&gt;0,Declarations!$B43,"#"&amp;$A43),"")</f>
        <v>Rudy Painter</v>
      </c>
      <c r="C43" s="1" t="str">
        <f t="shared" si="0"/>
        <v>Brighton and Hove Athletic Club</v>
      </c>
      <c r="D43" s="1" t="str">
        <f t="shared" si="20"/>
        <v>M</v>
      </c>
      <c r="E43" s="15">
        <f t="shared" si="1"/>
        <v>0</v>
      </c>
      <c r="F43" s="1">
        <f t="shared" si="2"/>
        <v>0</v>
      </c>
      <c r="G43" s="1" t="str">
        <f t="shared" si="3"/>
        <v>M</v>
      </c>
      <c r="H43" t="str">
        <f t="shared" si="4"/>
        <v>Rudy Painter</v>
      </c>
      <c r="I43" s="1">
        <f t="shared" si="5"/>
        <v>4</v>
      </c>
      <c r="J43" s="1" t="str">
        <f>IF(LEN($A43)&gt;0,IF(LEN(Declarations!$F43)&gt;0,Declarations!$F43,conftype),"")</f>
        <v>QuadKids Primary</v>
      </c>
      <c r="M43" s="35" t="e">
        <f t="shared" si="6"/>
        <v>#REF!</v>
      </c>
      <c r="N43" s="35" t="e">
        <f t="shared" si="7"/>
        <v>#REF!</v>
      </c>
      <c r="O43" s="35" t="e">
        <f t="shared" si="8"/>
        <v>#REF!</v>
      </c>
      <c r="P43" s="35" t="e">
        <f t="shared" si="9"/>
        <v>#REF!</v>
      </c>
      <c r="Q43" s="214" t="e">
        <f t="shared" si="10"/>
        <v>#REF!</v>
      </c>
      <c r="R43" s="215" t="e">
        <f t="shared" si="11"/>
        <v>#REF!</v>
      </c>
      <c r="S43" s="214" t="e">
        <f t="shared" si="12"/>
        <v>#REF!</v>
      </c>
      <c r="T43" s="214" t="e">
        <f t="shared" si="13"/>
        <v>#REF!</v>
      </c>
      <c r="U43" t="e">
        <f t="shared" si="14"/>
        <v>#REF!</v>
      </c>
      <c r="V43" t="e">
        <f t="shared" si="15"/>
        <v>#REF!</v>
      </c>
      <c r="W43" t="e">
        <f t="shared" si="16"/>
        <v>#REF!</v>
      </c>
      <c r="X43" t="e">
        <f t="shared" si="17"/>
        <v>#REF!</v>
      </c>
      <c r="Y43" t="e">
        <f t="shared" si="18"/>
        <v>#REF!</v>
      </c>
      <c r="AA43" s="1">
        <f t="shared" si="19"/>
        <v>42</v>
      </c>
    </row>
    <row r="44" spans="1:27" x14ac:dyDescent="0.35">
      <c r="A44" s="184" t="str">
        <f>+Declarations!A44&amp;""</f>
        <v>43</v>
      </c>
      <c r="B44" t="str">
        <f>IF(LEN($A44),IF(LEN(Declarations!$B44)&gt;0,Declarations!$B44,"#"&amp;$A44),"")</f>
        <v>Beau Parker</v>
      </c>
      <c r="C44" s="1" t="str">
        <f t="shared" si="0"/>
        <v>East Grinstead &amp; District AC</v>
      </c>
      <c r="D44" s="1" t="str">
        <f t="shared" si="20"/>
        <v>M</v>
      </c>
      <c r="E44" s="15">
        <f t="shared" si="1"/>
        <v>0</v>
      </c>
      <c r="F44" s="1">
        <f t="shared" si="2"/>
        <v>0</v>
      </c>
      <c r="G44" s="1" t="str">
        <f t="shared" si="3"/>
        <v>M</v>
      </c>
      <c r="H44" t="str">
        <f t="shared" si="4"/>
        <v>Beau Parker</v>
      </c>
      <c r="I44" s="1">
        <f t="shared" si="5"/>
        <v>4</v>
      </c>
      <c r="J44" s="1" t="str">
        <f>IF(LEN($A44)&gt;0,IF(LEN(Declarations!$F44)&gt;0,Declarations!$F44,conftype),"")</f>
        <v>QuadKids Primary</v>
      </c>
      <c r="M44" s="35" t="e">
        <f t="shared" si="6"/>
        <v>#REF!</v>
      </c>
      <c r="N44" s="35" t="e">
        <f t="shared" si="7"/>
        <v>#REF!</v>
      </c>
      <c r="O44" s="35" t="e">
        <f t="shared" si="8"/>
        <v>#REF!</v>
      </c>
      <c r="P44" s="35" t="e">
        <f t="shared" si="9"/>
        <v>#REF!</v>
      </c>
      <c r="Q44" s="214" t="e">
        <f t="shared" si="10"/>
        <v>#REF!</v>
      </c>
      <c r="R44" s="215" t="e">
        <f t="shared" si="11"/>
        <v>#REF!</v>
      </c>
      <c r="S44" s="214" t="e">
        <f t="shared" si="12"/>
        <v>#REF!</v>
      </c>
      <c r="T44" s="214" t="e">
        <f t="shared" si="13"/>
        <v>#REF!</v>
      </c>
      <c r="U44" t="e">
        <f t="shared" si="14"/>
        <v>#REF!</v>
      </c>
      <c r="V44" t="e">
        <f t="shared" si="15"/>
        <v>#REF!</v>
      </c>
      <c r="W44" t="e">
        <f t="shared" si="16"/>
        <v>#REF!</v>
      </c>
      <c r="X44" t="e">
        <f t="shared" si="17"/>
        <v>#REF!</v>
      </c>
      <c r="Y44" t="e">
        <f t="shared" si="18"/>
        <v>#REF!</v>
      </c>
      <c r="AA44" s="1">
        <f t="shared" si="19"/>
        <v>43</v>
      </c>
    </row>
    <row r="45" spans="1:27" x14ac:dyDescent="0.35">
      <c r="A45" s="184" t="str">
        <f>+Declarations!A45&amp;""</f>
        <v>44</v>
      </c>
      <c r="B45" t="str">
        <f>IF(LEN($A45),IF(LEN(Declarations!$B45)&gt;0,Declarations!$B45,"#"&amp;$A45),"")</f>
        <v>Benjamin Pocock</v>
      </c>
      <c r="C45" s="1" t="str">
        <f t="shared" si="0"/>
        <v>HY Athletics Club</v>
      </c>
      <c r="D45" s="1" t="str">
        <f t="shared" si="20"/>
        <v>M</v>
      </c>
      <c r="E45" s="15">
        <f t="shared" si="1"/>
        <v>0</v>
      </c>
      <c r="F45" s="1">
        <f t="shared" si="2"/>
        <v>0</v>
      </c>
      <c r="G45" s="1" t="str">
        <f t="shared" si="3"/>
        <v>M</v>
      </c>
      <c r="H45" t="str">
        <f t="shared" si="4"/>
        <v>Benjamin Pocock</v>
      </c>
      <c r="I45" s="1">
        <f t="shared" si="5"/>
        <v>4</v>
      </c>
      <c r="J45" s="1" t="str">
        <f>IF(LEN($A45)&gt;0,IF(LEN(Declarations!$F45)&gt;0,Declarations!$F45,conftype),"")</f>
        <v>QuadKids Primary</v>
      </c>
      <c r="M45" s="35" t="e">
        <f t="shared" si="6"/>
        <v>#REF!</v>
      </c>
      <c r="N45" s="35" t="e">
        <f t="shared" si="7"/>
        <v>#REF!</v>
      </c>
      <c r="O45" s="35" t="e">
        <f t="shared" si="8"/>
        <v>#REF!</v>
      </c>
      <c r="P45" s="35" t="e">
        <f t="shared" si="9"/>
        <v>#REF!</v>
      </c>
      <c r="Q45" s="214" t="e">
        <f t="shared" si="10"/>
        <v>#REF!</v>
      </c>
      <c r="R45" s="215" t="e">
        <f t="shared" si="11"/>
        <v>#REF!</v>
      </c>
      <c r="S45" s="214" t="e">
        <f t="shared" si="12"/>
        <v>#REF!</v>
      </c>
      <c r="T45" s="214" t="e">
        <f t="shared" si="13"/>
        <v>#REF!</v>
      </c>
      <c r="U45" t="e">
        <f t="shared" si="14"/>
        <v>#REF!</v>
      </c>
      <c r="V45" t="e">
        <f t="shared" si="15"/>
        <v>#REF!</v>
      </c>
      <c r="W45" t="e">
        <f t="shared" si="16"/>
        <v>#REF!</v>
      </c>
      <c r="X45" t="e">
        <f t="shared" si="17"/>
        <v>#REF!</v>
      </c>
      <c r="Y45" t="e">
        <f t="shared" si="18"/>
        <v>#REF!</v>
      </c>
      <c r="AA45" s="1">
        <f t="shared" si="19"/>
        <v>44</v>
      </c>
    </row>
    <row r="46" spans="1:27" x14ac:dyDescent="0.35">
      <c r="A46" s="184" t="str">
        <f>+Declarations!A46&amp;""</f>
        <v>45</v>
      </c>
      <c r="B46" t="str">
        <f>IF(LEN($A46),IF(LEN(Declarations!$B46)&gt;0,Declarations!$B46,"#"&amp;$A46),"")</f>
        <v>Arthur Pocock</v>
      </c>
      <c r="C46" s="1" t="str">
        <f t="shared" si="0"/>
        <v>HY Athletics Club</v>
      </c>
      <c r="D46" s="1" t="str">
        <f t="shared" si="20"/>
        <v>M</v>
      </c>
      <c r="E46" s="15">
        <f t="shared" si="1"/>
        <v>0</v>
      </c>
      <c r="F46" s="1">
        <f t="shared" si="2"/>
        <v>0</v>
      </c>
      <c r="G46" s="1" t="str">
        <f t="shared" si="3"/>
        <v>M</v>
      </c>
      <c r="H46" t="str">
        <f t="shared" si="4"/>
        <v>Arthur Pocock</v>
      </c>
      <c r="I46" s="1">
        <f t="shared" si="5"/>
        <v>4</v>
      </c>
      <c r="J46" s="1" t="str">
        <f>IF(LEN($A46)&gt;0,IF(LEN(Declarations!$F46)&gt;0,Declarations!$F46,conftype),"")</f>
        <v>QuadKids Primary</v>
      </c>
      <c r="M46" s="35" t="e">
        <f t="shared" si="6"/>
        <v>#REF!</v>
      </c>
      <c r="N46" s="35" t="e">
        <f t="shared" si="7"/>
        <v>#REF!</v>
      </c>
      <c r="O46" s="35" t="e">
        <f t="shared" si="8"/>
        <v>#REF!</v>
      </c>
      <c r="P46" s="35" t="e">
        <f t="shared" si="9"/>
        <v>#REF!</v>
      </c>
      <c r="Q46" s="214" t="e">
        <f t="shared" si="10"/>
        <v>#REF!</v>
      </c>
      <c r="R46" s="215" t="e">
        <f t="shared" si="11"/>
        <v>#REF!</v>
      </c>
      <c r="S46" s="214" t="e">
        <f t="shared" si="12"/>
        <v>#REF!</v>
      </c>
      <c r="T46" s="214" t="e">
        <f t="shared" si="13"/>
        <v>#REF!</v>
      </c>
      <c r="U46" t="e">
        <f t="shared" si="14"/>
        <v>#REF!</v>
      </c>
      <c r="V46" t="e">
        <f t="shared" si="15"/>
        <v>#REF!</v>
      </c>
      <c r="W46" t="e">
        <f t="shared" si="16"/>
        <v>#REF!</v>
      </c>
      <c r="X46" t="e">
        <f t="shared" si="17"/>
        <v>#REF!</v>
      </c>
      <c r="Y46" t="e">
        <f t="shared" si="18"/>
        <v>#REF!</v>
      </c>
      <c r="AA46" s="1">
        <f t="shared" si="19"/>
        <v>45</v>
      </c>
    </row>
    <row r="47" spans="1:27" x14ac:dyDescent="0.35">
      <c r="A47" s="184" t="str">
        <f>+Declarations!A47&amp;""</f>
        <v>46</v>
      </c>
      <c r="B47" t="str">
        <f>IF(LEN($A47),IF(LEN(Declarations!$B47)&gt;0,Declarations!$B47,"#"&amp;$A47),"")</f>
        <v>Mason Reese</v>
      </c>
      <c r="C47" s="1" t="str">
        <f t="shared" si="0"/>
        <v>Hastings AC</v>
      </c>
      <c r="D47" s="1" t="str">
        <f t="shared" si="20"/>
        <v>M</v>
      </c>
      <c r="E47" s="15">
        <f t="shared" si="1"/>
        <v>0</v>
      </c>
      <c r="F47" s="1">
        <f t="shared" si="2"/>
        <v>0</v>
      </c>
      <c r="G47" s="1" t="str">
        <f t="shared" si="3"/>
        <v>M</v>
      </c>
      <c r="H47" t="str">
        <f t="shared" si="4"/>
        <v>Mason Reese</v>
      </c>
      <c r="I47" s="1">
        <f t="shared" si="5"/>
        <v>4</v>
      </c>
      <c r="J47" s="1" t="str">
        <f>IF(LEN($A47)&gt;0,IF(LEN(Declarations!$F47)&gt;0,Declarations!$F47,conftype),"")</f>
        <v>QuadKids Primary</v>
      </c>
      <c r="M47" s="35" t="e">
        <f t="shared" ref="M47:M110" si="21">IF(ISNA(VLOOKUP($A47,SprintData,2,FALSE)),0,VLOOKUP($A47,SprintData,2,FALSE))</f>
        <v>#REF!</v>
      </c>
      <c r="N47" s="35" t="e">
        <f t="shared" si="7"/>
        <v>#REF!</v>
      </c>
      <c r="O47" s="35" t="e">
        <f t="shared" si="8"/>
        <v>#REF!</v>
      </c>
      <c r="P47" s="35" t="e">
        <f t="shared" si="9"/>
        <v>#REF!</v>
      </c>
      <c r="Q47" s="214" t="e">
        <f t="shared" si="10"/>
        <v>#REF!</v>
      </c>
      <c r="R47" s="215" t="e">
        <f t="shared" si="11"/>
        <v>#REF!</v>
      </c>
      <c r="S47" s="214" t="e">
        <f t="shared" si="12"/>
        <v>#REF!</v>
      </c>
      <c r="T47" s="214" t="e">
        <f t="shared" si="13"/>
        <v>#REF!</v>
      </c>
      <c r="U47" t="e">
        <f t="shared" si="14"/>
        <v>#REF!</v>
      </c>
      <c r="V47" t="e">
        <f t="shared" si="15"/>
        <v>#REF!</v>
      </c>
      <c r="W47" t="e">
        <f t="shared" si="16"/>
        <v>#REF!</v>
      </c>
      <c r="X47" t="e">
        <f t="shared" si="17"/>
        <v>#REF!</v>
      </c>
      <c r="Y47" t="e">
        <f t="shared" si="18"/>
        <v>#REF!</v>
      </c>
      <c r="AA47" s="1">
        <f t="shared" si="19"/>
        <v>46</v>
      </c>
    </row>
    <row r="48" spans="1:27" x14ac:dyDescent="0.35">
      <c r="A48" s="184" t="str">
        <f>+Declarations!A48&amp;""</f>
        <v>47</v>
      </c>
      <c r="B48" t="str">
        <f>IF(LEN($A48),IF(LEN(Declarations!$B48)&gt;0,Declarations!$B48,"#"&amp;$A48),"")</f>
        <v>Myles Richardson</v>
      </c>
      <c r="C48" s="1" t="str">
        <f t="shared" si="0"/>
        <v>Crawley AC</v>
      </c>
      <c r="D48" s="1" t="str">
        <f t="shared" si="20"/>
        <v>M</v>
      </c>
      <c r="E48" s="15">
        <f t="shared" si="1"/>
        <v>0</v>
      </c>
      <c r="F48" s="1">
        <f t="shared" si="2"/>
        <v>0</v>
      </c>
      <c r="G48" s="1" t="str">
        <f t="shared" si="3"/>
        <v>M</v>
      </c>
      <c r="H48" t="str">
        <f t="shared" si="4"/>
        <v>Myles Richardson</v>
      </c>
      <c r="I48" s="1">
        <f t="shared" si="5"/>
        <v>4</v>
      </c>
      <c r="J48" s="1" t="str">
        <f>IF(LEN($A48)&gt;0,IF(LEN(Declarations!$F48)&gt;0,Declarations!$F48,conftype),"")</f>
        <v>QuadKids Primary</v>
      </c>
      <c r="M48" s="35" t="e">
        <f t="shared" si="21"/>
        <v>#REF!</v>
      </c>
      <c r="N48" s="35" t="e">
        <f t="shared" si="7"/>
        <v>#REF!</v>
      </c>
      <c r="O48" s="35" t="e">
        <f t="shared" si="8"/>
        <v>#REF!</v>
      </c>
      <c r="P48" s="35" t="e">
        <f t="shared" si="9"/>
        <v>#REF!</v>
      </c>
      <c r="Q48" s="214" t="e">
        <f t="shared" si="10"/>
        <v>#REF!</v>
      </c>
      <c r="R48" s="215" t="e">
        <f t="shared" si="11"/>
        <v>#REF!</v>
      </c>
      <c r="S48" s="214" t="e">
        <f t="shared" si="12"/>
        <v>#REF!</v>
      </c>
      <c r="T48" s="214" t="e">
        <f t="shared" si="13"/>
        <v>#REF!</v>
      </c>
      <c r="U48" t="e">
        <f t="shared" si="14"/>
        <v>#REF!</v>
      </c>
      <c r="V48" t="e">
        <f t="shared" si="15"/>
        <v>#REF!</v>
      </c>
      <c r="W48" t="e">
        <f t="shared" si="16"/>
        <v>#REF!</v>
      </c>
      <c r="X48" t="e">
        <f t="shared" si="17"/>
        <v>#REF!</v>
      </c>
      <c r="Y48" t="e">
        <f t="shared" si="18"/>
        <v>#REF!</v>
      </c>
      <c r="AA48" s="1">
        <f t="shared" si="19"/>
        <v>47</v>
      </c>
    </row>
    <row r="49" spans="1:27" x14ac:dyDescent="0.35">
      <c r="A49" s="184" t="str">
        <f>+Declarations!A49&amp;""</f>
        <v>48</v>
      </c>
      <c r="B49" t="str">
        <f>IF(LEN($A49),IF(LEN(Declarations!$B49)&gt;0,Declarations!$B49,"#"&amp;$A49),"")</f>
        <v>William Ridgway</v>
      </c>
      <c r="C49" s="1" t="str">
        <f t="shared" si="0"/>
        <v>Brighton and Hove Athletic Club</v>
      </c>
      <c r="D49" s="1" t="str">
        <f t="shared" si="20"/>
        <v>M</v>
      </c>
      <c r="E49" s="15">
        <f t="shared" si="1"/>
        <v>0</v>
      </c>
      <c r="F49" s="1">
        <f t="shared" si="2"/>
        <v>0</v>
      </c>
      <c r="G49" s="1" t="str">
        <f t="shared" si="3"/>
        <v>M</v>
      </c>
      <c r="H49" t="str">
        <f t="shared" si="4"/>
        <v>William Ridgway</v>
      </c>
      <c r="I49" s="1">
        <f t="shared" si="5"/>
        <v>4</v>
      </c>
      <c r="J49" s="1" t="str">
        <f>IF(LEN($A49)&gt;0,IF(LEN(Declarations!$F49)&gt;0,Declarations!$F49,conftype),"")</f>
        <v>QuadKids Primary</v>
      </c>
      <c r="M49" s="35" t="e">
        <f t="shared" si="21"/>
        <v>#REF!</v>
      </c>
      <c r="N49" s="35" t="e">
        <f t="shared" si="7"/>
        <v>#REF!</v>
      </c>
      <c r="O49" s="35" t="e">
        <f t="shared" si="8"/>
        <v>#REF!</v>
      </c>
      <c r="P49" s="35" t="e">
        <f t="shared" si="9"/>
        <v>#REF!</v>
      </c>
      <c r="Q49" s="214" t="e">
        <f t="shared" si="10"/>
        <v>#REF!</v>
      </c>
      <c r="R49" s="215" t="e">
        <f t="shared" si="11"/>
        <v>#REF!</v>
      </c>
      <c r="S49" s="214" t="e">
        <f t="shared" si="12"/>
        <v>#REF!</v>
      </c>
      <c r="T49" s="214" t="e">
        <f t="shared" si="13"/>
        <v>#REF!</v>
      </c>
      <c r="U49" t="e">
        <f t="shared" si="14"/>
        <v>#REF!</v>
      </c>
      <c r="V49" t="e">
        <f t="shared" si="15"/>
        <v>#REF!</v>
      </c>
      <c r="W49" t="e">
        <f t="shared" si="16"/>
        <v>#REF!</v>
      </c>
      <c r="X49" t="e">
        <f t="shared" si="17"/>
        <v>#REF!</v>
      </c>
      <c r="Y49" t="e">
        <f t="shared" si="18"/>
        <v>#REF!</v>
      </c>
      <c r="AA49" s="1">
        <f t="shared" si="19"/>
        <v>48</v>
      </c>
    </row>
    <row r="50" spans="1:27" x14ac:dyDescent="0.35">
      <c r="A50" s="184" t="str">
        <f>+Declarations!A50&amp;""</f>
        <v>49</v>
      </c>
      <c r="B50" t="str">
        <f>IF(LEN($A50),IF(LEN(Declarations!$B50)&gt;0,Declarations!$B50,"#"&amp;$A50),"")</f>
        <v>Mikail Ruso</v>
      </c>
      <c r="C50" s="1" t="str">
        <f t="shared" si="0"/>
        <v>Worthing &amp; District Harriers</v>
      </c>
      <c r="D50" s="1" t="str">
        <f t="shared" si="20"/>
        <v>M</v>
      </c>
      <c r="E50" s="15">
        <f t="shared" si="1"/>
        <v>0</v>
      </c>
      <c r="F50" s="1">
        <f t="shared" si="2"/>
        <v>0</v>
      </c>
      <c r="G50" s="1" t="str">
        <f t="shared" si="3"/>
        <v>M</v>
      </c>
      <c r="H50" t="str">
        <f t="shared" si="4"/>
        <v>Mikail Ruso</v>
      </c>
      <c r="I50" s="1">
        <f t="shared" si="5"/>
        <v>4</v>
      </c>
      <c r="J50" s="1" t="str">
        <f>IF(LEN($A50)&gt;0,IF(LEN(Declarations!$F50)&gt;0,Declarations!$F50,conftype),"")</f>
        <v>QuadKids Primary</v>
      </c>
      <c r="M50" s="35" t="e">
        <f t="shared" si="21"/>
        <v>#REF!</v>
      </c>
      <c r="N50" s="35" t="e">
        <f t="shared" si="7"/>
        <v>#REF!</v>
      </c>
      <c r="O50" s="35" t="e">
        <f t="shared" si="8"/>
        <v>#REF!</v>
      </c>
      <c r="P50" s="35" t="e">
        <f t="shared" si="9"/>
        <v>#REF!</v>
      </c>
      <c r="Q50" s="214" t="e">
        <f t="shared" si="10"/>
        <v>#REF!</v>
      </c>
      <c r="R50" s="215" t="e">
        <f t="shared" si="11"/>
        <v>#REF!</v>
      </c>
      <c r="S50" s="214" t="e">
        <f t="shared" si="12"/>
        <v>#REF!</v>
      </c>
      <c r="T50" s="214" t="e">
        <f t="shared" si="13"/>
        <v>#REF!</v>
      </c>
      <c r="U50" t="e">
        <f t="shared" si="14"/>
        <v>#REF!</v>
      </c>
      <c r="V50" t="e">
        <f t="shared" si="15"/>
        <v>#REF!</v>
      </c>
      <c r="W50" t="e">
        <f t="shared" si="16"/>
        <v>#REF!</v>
      </c>
      <c r="X50" t="e">
        <f t="shared" si="17"/>
        <v>#REF!</v>
      </c>
      <c r="Y50" t="e">
        <f t="shared" si="18"/>
        <v>#REF!</v>
      </c>
      <c r="AA50" s="1">
        <f t="shared" si="19"/>
        <v>49</v>
      </c>
    </row>
    <row r="51" spans="1:27" x14ac:dyDescent="0.35">
      <c r="A51" s="184" t="str">
        <f>+Declarations!A51&amp;""</f>
        <v>50</v>
      </c>
      <c r="B51" t="str">
        <f>IF(LEN($A51),IF(LEN(Declarations!$B51)&gt;0,Declarations!$B51,"#"&amp;$A51),"")</f>
        <v>Woodrow Shaw</v>
      </c>
      <c r="C51" s="1" t="str">
        <f t="shared" si="0"/>
        <v>Brighton Phoenix</v>
      </c>
      <c r="D51" s="1" t="str">
        <f t="shared" si="20"/>
        <v>M</v>
      </c>
      <c r="E51" s="15">
        <f t="shared" si="1"/>
        <v>0</v>
      </c>
      <c r="F51" s="1">
        <f t="shared" si="2"/>
        <v>0</v>
      </c>
      <c r="G51" s="1" t="str">
        <f t="shared" si="3"/>
        <v>M</v>
      </c>
      <c r="H51" t="str">
        <f t="shared" si="4"/>
        <v>Woodrow Shaw</v>
      </c>
      <c r="I51" s="1">
        <f t="shared" si="5"/>
        <v>4</v>
      </c>
      <c r="J51" s="1" t="str">
        <f>IF(LEN($A51)&gt;0,IF(LEN(Declarations!$F51)&gt;0,Declarations!$F51,conftype),"")</f>
        <v>QuadKids Primary</v>
      </c>
      <c r="M51" s="35" t="e">
        <f t="shared" si="21"/>
        <v>#REF!</v>
      </c>
      <c r="N51" s="35" t="e">
        <f t="shared" si="7"/>
        <v>#REF!</v>
      </c>
      <c r="O51" s="35" t="e">
        <f t="shared" si="8"/>
        <v>#REF!</v>
      </c>
      <c r="P51" s="35" t="e">
        <f t="shared" si="9"/>
        <v>#REF!</v>
      </c>
      <c r="Q51" s="214" t="e">
        <f t="shared" si="10"/>
        <v>#REF!</v>
      </c>
      <c r="R51" s="215" t="e">
        <f t="shared" si="11"/>
        <v>#REF!</v>
      </c>
      <c r="S51" s="214" t="e">
        <f t="shared" si="12"/>
        <v>#REF!</v>
      </c>
      <c r="T51" s="214" t="e">
        <f t="shared" si="13"/>
        <v>#REF!</v>
      </c>
      <c r="U51" t="e">
        <f t="shared" si="14"/>
        <v>#REF!</v>
      </c>
      <c r="V51" t="e">
        <f t="shared" si="15"/>
        <v>#REF!</v>
      </c>
      <c r="W51" t="e">
        <f t="shared" si="16"/>
        <v>#REF!</v>
      </c>
      <c r="X51" t="e">
        <f t="shared" si="17"/>
        <v>#REF!</v>
      </c>
      <c r="Y51" t="e">
        <f t="shared" si="18"/>
        <v>#REF!</v>
      </c>
      <c r="AA51" s="1">
        <f t="shared" si="19"/>
        <v>50</v>
      </c>
    </row>
    <row r="52" spans="1:27" x14ac:dyDescent="0.35">
      <c r="A52" s="184" t="str">
        <f>+Declarations!A52&amp;""</f>
        <v>51</v>
      </c>
      <c r="B52" t="str">
        <f>IF(LEN($A52),IF(LEN(Declarations!$B52)&gt;0,Declarations!$B52,"#"&amp;$A52),"")</f>
        <v>Jacob Shippam</v>
      </c>
      <c r="C52" s="1" t="str">
        <f t="shared" si="0"/>
        <v>Brighton and Hove Athletic Club</v>
      </c>
      <c r="D52" s="1" t="str">
        <f t="shared" si="20"/>
        <v>M</v>
      </c>
      <c r="E52" s="15">
        <f t="shared" si="1"/>
        <v>0</v>
      </c>
      <c r="F52" s="1">
        <f t="shared" si="2"/>
        <v>0</v>
      </c>
      <c r="G52" s="1" t="str">
        <f t="shared" si="3"/>
        <v>M</v>
      </c>
      <c r="H52" t="str">
        <f t="shared" si="4"/>
        <v>Jacob Shippam</v>
      </c>
      <c r="I52" s="1">
        <f t="shared" si="5"/>
        <v>4</v>
      </c>
      <c r="J52" s="1" t="str">
        <f>IF(LEN($A52)&gt;0,IF(LEN(Declarations!$F52)&gt;0,Declarations!$F52,conftype),"")</f>
        <v>QuadKids Primary</v>
      </c>
      <c r="M52" s="35" t="e">
        <f t="shared" si="21"/>
        <v>#REF!</v>
      </c>
      <c r="N52" s="35" t="e">
        <f t="shared" si="7"/>
        <v>#REF!</v>
      </c>
      <c r="O52" s="35" t="e">
        <f t="shared" si="8"/>
        <v>#REF!</v>
      </c>
      <c r="P52" s="35" t="e">
        <f t="shared" si="9"/>
        <v>#REF!</v>
      </c>
      <c r="Q52" s="214" t="e">
        <f t="shared" si="10"/>
        <v>#REF!</v>
      </c>
      <c r="R52" s="215" t="e">
        <f t="shared" si="11"/>
        <v>#REF!</v>
      </c>
      <c r="S52" s="214" t="e">
        <f t="shared" si="12"/>
        <v>#REF!</v>
      </c>
      <c r="T52" s="214" t="e">
        <f t="shared" si="13"/>
        <v>#REF!</v>
      </c>
      <c r="U52" t="e">
        <f t="shared" si="14"/>
        <v>#REF!</v>
      </c>
      <c r="V52" t="e">
        <f t="shared" si="15"/>
        <v>#REF!</v>
      </c>
      <c r="W52" t="e">
        <f t="shared" si="16"/>
        <v>#REF!</v>
      </c>
      <c r="X52" t="e">
        <f t="shared" si="17"/>
        <v>#REF!</v>
      </c>
      <c r="Y52" t="e">
        <f t="shared" si="18"/>
        <v>#REF!</v>
      </c>
      <c r="AA52" s="1">
        <f t="shared" si="19"/>
        <v>51</v>
      </c>
    </row>
    <row r="53" spans="1:27" x14ac:dyDescent="0.35">
      <c r="A53" s="184" t="str">
        <f>+Declarations!A53&amp;""</f>
        <v>52</v>
      </c>
      <c r="B53" t="str">
        <f>IF(LEN($A53),IF(LEN(Declarations!$B53)&gt;0,Declarations!$B53,"#"&amp;$A53),"")</f>
        <v>Sammy Sullivan</v>
      </c>
      <c r="C53" s="1" t="str">
        <f t="shared" si="0"/>
        <v>Brighton and Hove Athletic Club</v>
      </c>
      <c r="D53" s="1" t="str">
        <f t="shared" si="20"/>
        <v>M</v>
      </c>
      <c r="E53" s="15">
        <f t="shared" si="1"/>
        <v>0</v>
      </c>
      <c r="F53" s="1">
        <f t="shared" si="2"/>
        <v>0</v>
      </c>
      <c r="G53" s="1" t="str">
        <f t="shared" si="3"/>
        <v>M</v>
      </c>
      <c r="H53" t="str">
        <f t="shared" si="4"/>
        <v>Sammy Sullivan</v>
      </c>
      <c r="I53" s="1">
        <f t="shared" si="5"/>
        <v>4</v>
      </c>
      <c r="J53" s="1" t="str">
        <f>IF(LEN($A53)&gt;0,IF(LEN(Declarations!$F53)&gt;0,Declarations!$F53,conftype),"")</f>
        <v>QuadKids Primary</v>
      </c>
      <c r="M53" s="35" t="e">
        <f t="shared" si="21"/>
        <v>#REF!</v>
      </c>
      <c r="N53" s="35" t="e">
        <f t="shared" si="7"/>
        <v>#REF!</v>
      </c>
      <c r="O53" s="35" t="e">
        <f t="shared" si="8"/>
        <v>#REF!</v>
      </c>
      <c r="P53" s="35" t="e">
        <f t="shared" si="9"/>
        <v>#REF!</v>
      </c>
      <c r="Q53" s="214" t="e">
        <f t="shared" si="10"/>
        <v>#REF!</v>
      </c>
      <c r="R53" s="215" t="e">
        <f t="shared" si="11"/>
        <v>#REF!</v>
      </c>
      <c r="S53" s="214" t="e">
        <f t="shared" si="12"/>
        <v>#REF!</v>
      </c>
      <c r="T53" s="214" t="e">
        <f t="shared" si="13"/>
        <v>#REF!</v>
      </c>
      <c r="U53" t="e">
        <f t="shared" si="14"/>
        <v>#REF!</v>
      </c>
      <c r="V53" t="e">
        <f t="shared" si="15"/>
        <v>#REF!</v>
      </c>
      <c r="W53" t="e">
        <f t="shared" si="16"/>
        <v>#REF!</v>
      </c>
      <c r="X53" t="e">
        <f t="shared" si="17"/>
        <v>#REF!</v>
      </c>
      <c r="Y53" t="e">
        <f t="shared" si="18"/>
        <v>#REF!</v>
      </c>
      <c r="AA53" s="1">
        <f t="shared" si="19"/>
        <v>52</v>
      </c>
    </row>
    <row r="54" spans="1:27" x14ac:dyDescent="0.35">
      <c r="A54" s="184" t="str">
        <f>+Declarations!A54&amp;""</f>
        <v>53</v>
      </c>
      <c r="B54" t="str">
        <f>IF(LEN($A54),IF(LEN(Declarations!$B54)&gt;0,Declarations!$B54,"#"&amp;$A54),"")</f>
        <v>Jacob Taylor</v>
      </c>
      <c r="C54" s="1" t="str">
        <f t="shared" si="0"/>
        <v>Horsham Blue Star Harriers</v>
      </c>
      <c r="D54" s="1" t="str">
        <f t="shared" si="20"/>
        <v>M</v>
      </c>
      <c r="E54" s="15">
        <f t="shared" si="1"/>
        <v>0</v>
      </c>
      <c r="F54" s="1">
        <f t="shared" si="2"/>
        <v>0</v>
      </c>
      <c r="G54" s="1" t="str">
        <f t="shared" si="3"/>
        <v>M</v>
      </c>
      <c r="H54" t="str">
        <f t="shared" si="4"/>
        <v>Jacob Taylor</v>
      </c>
      <c r="I54" s="1">
        <f t="shared" si="5"/>
        <v>4</v>
      </c>
      <c r="J54" s="1" t="str">
        <f>IF(LEN($A54)&gt;0,IF(LEN(Declarations!$F54)&gt;0,Declarations!$F54,conftype),"")</f>
        <v>QuadKids Primary</v>
      </c>
      <c r="M54" s="35" t="e">
        <f t="shared" si="21"/>
        <v>#REF!</v>
      </c>
      <c r="N54" s="35" t="e">
        <f t="shared" si="7"/>
        <v>#REF!</v>
      </c>
      <c r="O54" s="35" t="e">
        <f t="shared" si="8"/>
        <v>#REF!</v>
      </c>
      <c r="P54" s="35" t="e">
        <f t="shared" si="9"/>
        <v>#REF!</v>
      </c>
      <c r="Q54" s="214" t="e">
        <f t="shared" si="10"/>
        <v>#REF!</v>
      </c>
      <c r="R54" s="215" t="e">
        <f t="shared" si="11"/>
        <v>#REF!</v>
      </c>
      <c r="S54" s="214" t="e">
        <f t="shared" si="12"/>
        <v>#REF!</v>
      </c>
      <c r="T54" s="214" t="e">
        <f t="shared" si="13"/>
        <v>#REF!</v>
      </c>
      <c r="U54" t="e">
        <f t="shared" si="14"/>
        <v>#REF!</v>
      </c>
      <c r="V54" t="e">
        <f t="shared" si="15"/>
        <v>#REF!</v>
      </c>
      <c r="W54" t="e">
        <f t="shared" si="16"/>
        <v>#REF!</v>
      </c>
      <c r="X54" t="e">
        <f t="shared" si="17"/>
        <v>#REF!</v>
      </c>
      <c r="Y54" t="e">
        <f t="shared" si="18"/>
        <v>#REF!</v>
      </c>
      <c r="AA54" s="1">
        <f t="shared" si="19"/>
        <v>53</v>
      </c>
    </row>
    <row r="55" spans="1:27" x14ac:dyDescent="0.35">
      <c r="A55" s="184" t="str">
        <f>+Declarations!A55&amp;""</f>
        <v>54</v>
      </c>
      <c r="B55" t="str">
        <f>IF(LEN($A55),IF(LEN(Declarations!$B55)&gt;0,Declarations!$B55,"#"&amp;$A55),"")</f>
        <v>Oscar Webster</v>
      </c>
      <c r="C55" s="1" t="str">
        <f t="shared" si="0"/>
        <v>Brighton and Hove Athletic Club</v>
      </c>
      <c r="D55" s="1" t="str">
        <f t="shared" si="20"/>
        <v>M</v>
      </c>
      <c r="E55" s="15">
        <f t="shared" si="1"/>
        <v>0</v>
      </c>
      <c r="F55" s="1">
        <f t="shared" si="2"/>
        <v>0</v>
      </c>
      <c r="G55" s="1" t="str">
        <f t="shared" si="3"/>
        <v>M</v>
      </c>
      <c r="H55" t="str">
        <f t="shared" si="4"/>
        <v>Oscar Webster</v>
      </c>
      <c r="I55" s="1">
        <f t="shared" si="5"/>
        <v>4</v>
      </c>
      <c r="J55" s="1" t="str">
        <f>IF(LEN($A55)&gt;0,IF(LEN(Declarations!$F55)&gt;0,Declarations!$F55,conftype),"")</f>
        <v>QuadKids Primary</v>
      </c>
      <c r="M55" s="35" t="e">
        <f t="shared" si="21"/>
        <v>#REF!</v>
      </c>
      <c r="N55" s="35" t="e">
        <f t="shared" si="7"/>
        <v>#REF!</v>
      </c>
      <c r="O55" s="35" t="e">
        <f t="shared" si="8"/>
        <v>#REF!</v>
      </c>
      <c r="P55" s="35" t="e">
        <f t="shared" si="9"/>
        <v>#REF!</v>
      </c>
      <c r="Q55" s="214" t="e">
        <f t="shared" si="10"/>
        <v>#REF!</v>
      </c>
      <c r="R55" s="215" t="e">
        <f t="shared" si="11"/>
        <v>#REF!</v>
      </c>
      <c r="S55" s="214" t="e">
        <f t="shared" si="12"/>
        <v>#REF!</v>
      </c>
      <c r="T55" s="214" t="e">
        <f t="shared" si="13"/>
        <v>#REF!</v>
      </c>
      <c r="U55" t="e">
        <f t="shared" si="14"/>
        <v>#REF!</v>
      </c>
      <c r="V55" t="e">
        <f t="shared" si="15"/>
        <v>#REF!</v>
      </c>
      <c r="W55" t="e">
        <f t="shared" si="16"/>
        <v>#REF!</v>
      </c>
      <c r="X55" t="e">
        <f t="shared" si="17"/>
        <v>#REF!</v>
      </c>
      <c r="Y55" t="e">
        <f t="shared" si="18"/>
        <v>#REF!</v>
      </c>
      <c r="AA55" s="1">
        <f t="shared" si="19"/>
        <v>54</v>
      </c>
    </row>
    <row r="56" spans="1:27" x14ac:dyDescent="0.35">
      <c r="A56" s="184" t="str">
        <f>+Declarations!A56&amp;""</f>
        <v>55</v>
      </c>
      <c r="B56" t="str">
        <f>IF(LEN($A56),IF(LEN(Declarations!$B56)&gt;0,Declarations!$B56,"#"&amp;$A56),"")</f>
        <v>Ollie Wells</v>
      </c>
      <c r="C56" s="1" t="str">
        <f t="shared" si="0"/>
        <v>Brighton and Hove Athletic Club</v>
      </c>
      <c r="D56" s="1" t="str">
        <f t="shared" si="20"/>
        <v>M</v>
      </c>
      <c r="E56" s="15">
        <f t="shared" si="1"/>
        <v>0</v>
      </c>
      <c r="F56" s="1">
        <f t="shared" si="2"/>
        <v>0</v>
      </c>
      <c r="G56" s="1" t="str">
        <f t="shared" si="3"/>
        <v>M</v>
      </c>
      <c r="H56" t="str">
        <f t="shared" si="4"/>
        <v>Ollie Wells</v>
      </c>
      <c r="I56" s="1">
        <f t="shared" si="5"/>
        <v>4</v>
      </c>
      <c r="J56" s="1" t="str">
        <f>IF(LEN($A56)&gt;0,IF(LEN(Declarations!$F56)&gt;0,Declarations!$F56,conftype),"")</f>
        <v>QuadKids Primary</v>
      </c>
      <c r="M56" s="35" t="e">
        <f t="shared" si="21"/>
        <v>#REF!</v>
      </c>
      <c r="N56" s="35" t="e">
        <f t="shared" si="7"/>
        <v>#REF!</v>
      </c>
      <c r="O56" s="35" t="e">
        <f t="shared" si="8"/>
        <v>#REF!</v>
      </c>
      <c r="P56" s="35" t="e">
        <f t="shared" si="9"/>
        <v>#REF!</v>
      </c>
      <c r="Q56" s="214" t="e">
        <f t="shared" si="10"/>
        <v>#REF!</v>
      </c>
      <c r="R56" s="215" t="e">
        <f t="shared" si="11"/>
        <v>#REF!</v>
      </c>
      <c r="S56" s="214" t="e">
        <f t="shared" si="12"/>
        <v>#REF!</v>
      </c>
      <c r="T56" s="214" t="e">
        <f t="shared" si="13"/>
        <v>#REF!</v>
      </c>
      <c r="U56" t="e">
        <f t="shared" si="14"/>
        <v>#REF!</v>
      </c>
      <c r="V56" t="e">
        <f t="shared" si="15"/>
        <v>#REF!</v>
      </c>
      <c r="W56" t="e">
        <f t="shared" si="16"/>
        <v>#REF!</v>
      </c>
      <c r="X56" t="e">
        <f t="shared" si="17"/>
        <v>#REF!</v>
      </c>
      <c r="Y56" t="e">
        <f t="shared" si="18"/>
        <v>#REF!</v>
      </c>
      <c r="AA56" s="1">
        <f t="shared" si="19"/>
        <v>55</v>
      </c>
    </row>
    <row r="57" spans="1:27" x14ac:dyDescent="0.35">
      <c r="A57" s="184" t="str">
        <f>+Declarations!A57&amp;""</f>
        <v>56</v>
      </c>
      <c r="B57" t="str">
        <f>IF(LEN($A57),IF(LEN(Declarations!$B57)&gt;0,Declarations!$B57,"#"&amp;$A57),"")</f>
        <v>Jack Wells</v>
      </c>
      <c r="C57" s="1" t="str">
        <f t="shared" si="0"/>
        <v>East Grinstead &amp; District AC</v>
      </c>
      <c r="D57" s="1" t="str">
        <f t="shared" si="20"/>
        <v>M</v>
      </c>
      <c r="E57" s="15">
        <f t="shared" si="1"/>
        <v>0</v>
      </c>
      <c r="F57" s="1">
        <f t="shared" si="2"/>
        <v>0</v>
      </c>
      <c r="G57" s="1" t="str">
        <f t="shared" si="3"/>
        <v>M</v>
      </c>
      <c r="H57" t="str">
        <f t="shared" si="4"/>
        <v>Jack Wells</v>
      </c>
      <c r="I57" s="1">
        <f t="shared" si="5"/>
        <v>4</v>
      </c>
      <c r="J57" s="1" t="str">
        <f>IF(LEN($A57)&gt;0,IF(LEN(Declarations!$F57)&gt;0,Declarations!$F57,conftype),"")</f>
        <v>QuadKids Primary</v>
      </c>
      <c r="M57" s="35" t="e">
        <f t="shared" si="21"/>
        <v>#REF!</v>
      </c>
      <c r="N57" s="35" t="e">
        <f t="shared" si="7"/>
        <v>#REF!</v>
      </c>
      <c r="O57" s="35" t="e">
        <f t="shared" si="8"/>
        <v>#REF!</v>
      </c>
      <c r="P57" s="35" t="e">
        <f t="shared" si="9"/>
        <v>#REF!</v>
      </c>
      <c r="Q57" s="214" t="e">
        <f t="shared" si="10"/>
        <v>#REF!</v>
      </c>
      <c r="R57" s="215" t="e">
        <f t="shared" si="11"/>
        <v>#REF!</v>
      </c>
      <c r="S57" s="214" t="e">
        <f t="shared" si="12"/>
        <v>#REF!</v>
      </c>
      <c r="T57" s="214" t="e">
        <f t="shared" si="13"/>
        <v>#REF!</v>
      </c>
      <c r="U57" t="e">
        <f t="shared" si="14"/>
        <v>#REF!</v>
      </c>
      <c r="V57" t="e">
        <f t="shared" si="15"/>
        <v>#REF!</v>
      </c>
      <c r="W57" t="e">
        <f t="shared" si="16"/>
        <v>#REF!</v>
      </c>
      <c r="X57" t="e">
        <f t="shared" si="17"/>
        <v>#REF!</v>
      </c>
      <c r="Y57" t="e">
        <f t="shared" si="18"/>
        <v>#REF!</v>
      </c>
      <c r="AA57" s="1">
        <f t="shared" si="19"/>
        <v>56</v>
      </c>
    </row>
    <row r="58" spans="1:27" x14ac:dyDescent="0.35">
      <c r="A58" s="184" t="str">
        <f>+Declarations!A58&amp;""</f>
        <v>57</v>
      </c>
      <c r="B58" t="str">
        <f>IF(LEN($A58),IF(LEN(Declarations!$B58)&gt;0,Declarations!$B58,"#"&amp;$A58),"")</f>
        <v>Billy Wilson</v>
      </c>
      <c r="C58" s="1" t="str">
        <f t="shared" si="0"/>
        <v>Brighton and Hove Athletic Club</v>
      </c>
      <c r="D58" s="1" t="str">
        <f t="shared" si="20"/>
        <v>M</v>
      </c>
      <c r="E58" s="15">
        <f t="shared" si="1"/>
        <v>0</v>
      </c>
      <c r="F58" s="1">
        <f t="shared" si="2"/>
        <v>0</v>
      </c>
      <c r="G58" s="1" t="str">
        <f t="shared" si="3"/>
        <v>M</v>
      </c>
      <c r="H58" t="str">
        <f t="shared" si="4"/>
        <v>Billy Wilson</v>
      </c>
      <c r="I58" s="1">
        <f t="shared" si="5"/>
        <v>4</v>
      </c>
      <c r="J58" s="1" t="str">
        <f>IF(LEN($A58)&gt;0,IF(LEN(Declarations!$F58)&gt;0,Declarations!$F58,conftype),"")</f>
        <v>QuadKids Primary</v>
      </c>
      <c r="M58" s="35" t="e">
        <f t="shared" si="21"/>
        <v>#REF!</v>
      </c>
      <c r="N58" s="35" t="e">
        <f t="shared" si="7"/>
        <v>#REF!</v>
      </c>
      <c r="O58" s="35" t="e">
        <f t="shared" si="8"/>
        <v>#REF!</v>
      </c>
      <c r="P58" s="35" t="e">
        <f t="shared" si="9"/>
        <v>#REF!</v>
      </c>
      <c r="Q58" s="214" t="e">
        <f t="shared" si="10"/>
        <v>#REF!</v>
      </c>
      <c r="R58" s="215" t="e">
        <f t="shared" si="11"/>
        <v>#REF!</v>
      </c>
      <c r="S58" s="214" t="e">
        <f t="shared" si="12"/>
        <v>#REF!</v>
      </c>
      <c r="T58" s="214" t="e">
        <f t="shared" si="13"/>
        <v>#REF!</v>
      </c>
      <c r="U58" t="e">
        <f t="shared" si="14"/>
        <v>#REF!</v>
      </c>
      <c r="V58" t="e">
        <f t="shared" si="15"/>
        <v>#REF!</v>
      </c>
      <c r="W58" t="e">
        <f t="shared" si="16"/>
        <v>#REF!</v>
      </c>
      <c r="X58" t="e">
        <f t="shared" si="17"/>
        <v>#REF!</v>
      </c>
      <c r="Y58" t="e">
        <f t="shared" si="18"/>
        <v>#REF!</v>
      </c>
      <c r="AA58" s="1">
        <f t="shared" si="19"/>
        <v>57</v>
      </c>
    </row>
    <row r="59" spans="1:27" x14ac:dyDescent="0.35">
      <c r="A59" s="184" t="str">
        <f>+Declarations!A59&amp;""</f>
        <v>58</v>
      </c>
      <c r="B59" t="str">
        <f>IF(LEN($A59),IF(LEN(Declarations!$B59)&gt;0,Declarations!$B59,"#"&amp;$A59),"")</f>
        <v>Jacob Wilson</v>
      </c>
      <c r="C59" s="1" t="str">
        <f t="shared" si="0"/>
        <v>East Grinstead &amp; District AC</v>
      </c>
      <c r="D59" s="1" t="str">
        <f t="shared" si="20"/>
        <v>M</v>
      </c>
      <c r="E59" s="15">
        <f t="shared" si="1"/>
        <v>0</v>
      </c>
      <c r="F59" s="1">
        <f t="shared" si="2"/>
        <v>0</v>
      </c>
      <c r="G59" s="1" t="str">
        <f t="shared" si="3"/>
        <v>M</v>
      </c>
      <c r="H59" t="str">
        <f t="shared" si="4"/>
        <v>Jacob Wilson</v>
      </c>
      <c r="I59" s="1">
        <f t="shared" si="5"/>
        <v>4</v>
      </c>
      <c r="J59" s="1" t="str">
        <f>IF(LEN($A59)&gt;0,IF(LEN(Declarations!$F59)&gt;0,Declarations!$F59,conftype),"")</f>
        <v>QuadKids Primary</v>
      </c>
      <c r="M59" s="35" t="e">
        <f t="shared" si="21"/>
        <v>#REF!</v>
      </c>
      <c r="N59" s="35" t="e">
        <f t="shared" si="7"/>
        <v>#REF!</v>
      </c>
      <c r="O59" s="35" t="e">
        <f t="shared" si="8"/>
        <v>#REF!</v>
      </c>
      <c r="P59" s="35" t="e">
        <f t="shared" si="9"/>
        <v>#REF!</v>
      </c>
      <c r="Q59" s="214" t="e">
        <f t="shared" si="10"/>
        <v>#REF!</v>
      </c>
      <c r="R59" s="215" t="e">
        <f t="shared" si="11"/>
        <v>#REF!</v>
      </c>
      <c r="S59" s="214" t="e">
        <f t="shared" si="12"/>
        <v>#REF!</v>
      </c>
      <c r="T59" s="214" t="e">
        <f t="shared" si="13"/>
        <v>#REF!</v>
      </c>
      <c r="U59" t="e">
        <f t="shared" si="14"/>
        <v>#REF!</v>
      </c>
      <c r="V59" t="e">
        <f t="shared" si="15"/>
        <v>#REF!</v>
      </c>
      <c r="W59" t="e">
        <f t="shared" si="16"/>
        <v>#REF!</v>
      </c>
      <c r="X59" t="e">
        <f t="shared" si="17"/>
        <v>#REF!</v>
      </c>
      <c r="Y59" t="e">
        <f t="shared" si="18"/>
        <v>#REF!</v>
      </c>
      <c r="AA59" s="1">
        <f t="shared" si="19"/>
        <v>58</v>
      </c>
    </row>
    <row r="60" spans="1:27" x14ac:dyDescent="0.35">
      <c r="A60" s="184" t="str">
        <f>+Declarations!A60&amp;""</f>
        <v>59</v>
      </c>
      <c r="B60" t="str">
        <f>IF(LEN($A60),IF(LEN(Declarations!$B60)&gt;0,Declarations!$B60,"#"&amp;$A60),"")</f>
        <v>Charlie Woodward</v>
      </c>
      <c r="C60" s="1" t="str">
        <f t="shared" si="0"/>
        <v>Crowborough Runners</v>
      </c>
      <c r="D60" s="1" t="str">
        <f t="shared" si="20"/>
        <v>M</v>
      </c>
      <c r="E60" s="15">
        <f t="shared" si="1"/>
        <v>0</v>
      </c>
      <c r="F60" s="1">
        <f t="shared" si="2"/>
        <v>0</v>
      </c>
      <c r="G60" s="1" t="str">
        <f t="shared" si="3"/>
        <v>M</v>
      </c>
      <c r="H60" t="str">
        <f t="shared" si="4"/>
        <v>Charlie Woodward</v>
      </c>
      <c r="I60" s="1">
        <f t="shared" si="5"/>
        <v>4</v>
      </c>
      <c r="J60" s="1" t="str">
        <f>IF(LEN($A60)&gt;0,IF(LEN(Declarations!$F60)&gt;0,Declarations!$F60,conftype),"")</f>
        <v>QuadKids Primary</v>
      </c>
      <c r="M60" s="35" t="e">
        <f t="shared" si="21"/>
        <v>#REF!</v>
      </c>
      <c r="N60" s="35" t="e">
        <f t="shared" si="7"/>
        <v>#REF!</v>
      </c>
      <c r="O60" s="35" t="e">
        <f t="shared" si="8"/>
        <v>#REF!</v>
      </c>
      <c r="P60" s="35" t="e">
        <f t="shared" si="9"/>
        <v>#REF!</v>
      </c>
      <c r="Q60" s="214" t="e">
        <f t="shared" si="10"/>
        <v>#REF!</v>
      </c>
      <c r="R60" s="215" t="e">
        <f t="shared" si="11"/>
        <v>#REF!</v>
      </c>
      <c r="S60" s="214" t="e">
        <f t="shared" si="12"/>
        <v>#REF!</v>
      </c>
      <c r="T60" s="214" t="e">
        <f t="shared" si="13"/>
        <v>#REF!</v>
      </c>
      <c r="U60" t="e">
        <f t="shared" si="14"/>
        <v>#REF!</v>
      </c>
      <c r="V60" t="e">
        <f t="shared" si="15"/>
        <v>#REF!</v>
      </c>
      <c r="W60" t="e">
        <f t="shared" si="16"/>
        <v>#REF!</v>
      </c>
      <c r="X60" t="e">
        <f t="shared" si="17"/>
        <v>#REF!</v>
      </c>
      <c r="Y60" t="e">
        <f t="shared" si="18"/>
        <v>#REF!</v>
      </c>
      <c r="AA60" s="1">
        <f t="shared" si="19"/>
        <v>59</v>
      </c>
    </row>
    <row r="61" spans="1:27" x14ac:dyDescent="0.35">
      <c r="A61" s="184" t="str">
        <f>+Declarations!A61&amp;""</f>
        <v>60</v>
      </c>
      <c r="B61" t="str">
        <f>IF(LEN($A61),IF(LEN(Declarations!$B61)&gt;0,Declarations!$B61,"#"&amp;$A61),"")</f>
        <v>Eden Zarb</v>
      </c>
      <c r="C61" s="1" t="str">
        <f t="shared" si="0"/>
        <v>East Grinstead &amp; District AC</v>
      </c>
      <c r="D61" s="1" t="str">
        <f t="shared" si="20"/>
        <v>M</v>
      </c>
      <c r="E61" s="15">
        <f t="shared" si="1"/>
        <v>0</v>
      </c>
      <c r="F61" s="1">
        <f t="shared" si="2"/>
        <v>0</v>
      </c>
      <c r="G61" s="1" t="str">
        <f t="shared" si="3"/>
        <v>M</v>
      </c>
      <c r="H61" t="str">
        <f t="shared" si="4"/>
        <v>Eden Zarb</v>
      </c>
      <c r="I61" s="1">
        <f t="shared" si="5"/>
        <v>4</v>
      </c>
      <c r="J61" s="1" t="str">
        <f>IF(LEN($A61)&gt;0,IF(LEN(Declarations!$F61)&gt;0,Declarations!$F61,conftype),"")</f>
        <v>QuadKids Primary</v>
      </c>
      <c r="M61" s="35" t="e">
        <f t="shared" si="21"/>
        <v>#REF!</v>
      </c>
      <c r="N61" s="35" t="e">
        <f t="shared" si="7"/>
        <v>#REF!</v>
      </c>
      <c r="O61" s="35" t="e">
        <f t="shared" si="8"/>
        <v>#REF!</v>
      </c>
      <c r="P61" s="35" t="e">
        <f t="shared" si="9"/>
        <v>#REF!</v>
      </c>
      <c r="Q61" s="214" t="e">
        <f t="shared" si="10"/>
        <v>#REF!</v>
      </c>
      <c r="R61" s="215" t="e">
        <f t="shared" si="11"/>
        <v>#REF!</v>
      </c>
      <c r="S61" s="214" t="e">
        <f t="shared" si="12"/>
        <v>#REF!</v>
      </c>
      <c r="T61" s="214" t="e">
        <f t="shared" si="13"/>
        <v>#REF!</v>
      </c>
      <c r="U61" t="e">
        <f t="shared" si="14"/>
        <v>#REF!</v>
      </c>
      <c r="V61" t="e">
        <f t="shared" si="15"/>
        <v>#REF!</v>
      </c>
      <c r="W61" t="e">
        <f t="shared" si="16"/>
        <v>#REF!</v>
      </c>
      <c r="X61" t="e">
        <f t="shared" si="17"/>
        <v>#REF!</v>
      </c>
      <c r="Y61" t="e">
        <f t="shared" si="18"/>
        <v>#REF!</v>
      </c>
      <c r="AA61" s="1">
        <f t="shared" si="19"/>
        <v>60</v>
      </c>
    </row>
    <row r="62" spans="1:27" x14ac:dyDescent="0.35">
      <c r="A62" s="184" t="str">
        <f>+Declarations!A62&amp;""</f>
        <v>61</v>
      </c>
      <c r="B62" t="str">
        <f>IF(LEN($A62),IF(LEN(Declarations!$B62)&gt;0,Declarations!$B62,"#"&amp;$A62),"")</f>
        <v>Poppy Alden</v>
      </c>
      <c r="C62" s="1" t="str">
        <f t="shared" si="0"/>
        <v>Chichester Runners &amp; AC</v>
      </c>
      <c r="D62" s="1" t="str">
        <f t="shared" si="20"/>
        <v>F</v>
      </c>
      <c r="E62" s="15">
        <f t="shared" si="1"/>
        <v>0</v>
      </c>
      <c r="F62" s="1">
        <f t="shared" si="2"/>
        <v>0</v>
      </c>
      <c r="G62" s="1" t="str">
        <f t="shared" si="3"/>
        <v>F</v>
      </c>
      <c r="H62" t="str">
        <f t="shared" si="4"/>
        <v>Poppy Alden</v>
      </c>
      <c r="I62" s="1">
        <f t="shared" si="5"/>
        <v>4</v>
      </c>
      <c r="J62" s="1" t="str">
        <f>IF(LEN($A62)&gt;0,IF(LEN(Declarations!$F62)&gt;0,Declarations!$F62,conftype),"")</f>
        <v>QuadKids Primary</v>
      </c>
      <c r="M62" s="35" t="e">
        <f t="shared" si="21"/>
        <v>#REF!</v>
      </c>
      <c r="N62" s="35" t="e">
        <f t="shared" si="7"/>
        <v>#REF!</v>
      </c>
      <c r="O62" s="35" t="e">
        <f t="shared" si="8"/>
        <v>#REF!</v>
      </c>
      <c r="P62" s="35" t="e">
        <f t="shared" si="9"/>
        <v>#REF!</v>
      </c>
      <c r="Q62" s="214" t="e">
        <f t="shared" si="10"/>
        <v>#REF!</v>
      </c>
      <c r="R62" s="215" t="e">
        <f t="shared" si="11"/>
        <v>#REF!</v>
      </c>
      <c r="S62" s="214" t="e">
        <f t="shared" si="12"/>
        <v>#REF!</v>
      </c>
      <c r="T62" s="214" t="e">
        <f t="shared" si="13"/>
        <v>#REF!</v>
      </c>
      <c r="U62" t="e">
        <f t="shared" si="14"/>
        <v>#REF!</v>
      </c>
      <c r="V62" t="e">
        <f t="shared" si="15"/>
        <v>#REF!</v>
      </c>
      <c r="W62" t="e">
        <f t="shared" si="16"/>
        <v>#REF!</v>
      </c>
      <c r="X62" t="e">
        <f t="shared" si="17"/>
        <v>#REF!</v>
      </c>
      <c r="Y62" t="e">
        <f t="shared" si="18"/>
        <v>#REF!</v>
      </c>
      <c r="AA62" s="1">
        <f t="shared" si="19"/>
        <v>61</v>
      </c>
    </row>
    <row r="63" spans="1:27" x14ac:dyDescent="0.35">
      <c r="A63" s="184" t="str">
        <f>+Declarations!A63&amp;""</f>
        <v>62</v>
      </c>
      <c r="B63" t="str">
        <f>IF(LEN($A63),IF(LEN(Declarations!$B63)&gt;0,Declarations!$B63,"#"&amp;$A63),"")</f>
        <v>Willow Anderson</v>
      </c>
      <c r="C63" s="1" t="str">
        <f t="shared" si="0"/>
        <v>Eastbourne Rovers AC</v>
      </c>
      <c r="D63" s="1" t="str">
        <f t="shared" si="20"/>
        <v>F</v>
      </c>
      <c r="E63" s="15">
        <f t="shared" si="1"/>
        <v>0</v>
      </c>
      <c r="F63" s="1">
        <f t="shared" si="2"/>
        <v>0</v>
      </c>
      <c r="G63" s="1" t="str">
        <f t="shared" si="3"/>
        <v>F</v>
      </c>
      <c r="H63" t="str">
        <f t="shared" si="4"/>
        <v>Willow Anderson</v>
      </c>
      <c r="I63" s="1">
        <f t="shared" si="5"/>
        <v>4</v>
      </c>
      <c r="J63" s="1" t="str">
        <f>IF(LEN($A63)&gt;0,IF(LEN(Declarations!$F63)&gt;0,Declarations!$F63,conftype),"")</f>
        <v>QuadKids Primary</v>
      </c>
      <c r="M63" s="35" t="e">
        <f t="shared" si="21"/>
        <v>#REF!</v>
      </c>
      <c r="N63" s="35" t="e">
        <f t="shared" si="7"/>
        <v>#REF!</v>
      </c>
      <c r="O63" s="35" t="e">
        <f t="shared" si="8"/>
        <v>#REF!</v>
      </c>
      <c r="P63" s="35" t="e">
        <f t="shared" si="9"/>
        <v>#REF!</v>
      </c>
      <c r="Q63" s="214" t="e">
        <f t="shared" si="10"/>
        <v>#REF!</v>
      </c>
      <c r="R63" s="215" t="e">
        <f t="shared" si="11"/>
        <v>#REF!</v>
      </c>
      <c r="S63" s="214" t="e">
        <f t="shared" si="12"/>
        <v>#REF!</v>
      </c>
      <c r="T63" s="214" t="e">
        <f t="shared" si="13"/>
        <v>#REF!</v>
      </c>
      <c r="U63" t="e">
        <f t="shared" si="14"/>
        <v>#REF!</v>
      </c>
      <c r="V63" t="e">
        <f t="shared" si="15"/>
        <v>#REF!</v>
      </c>
      <c r="W63" t="e">
        <f t="shared" si="16"/>
        <v>#REF!</v>
      </c>
      <c r="X63" t="e">
        <f t="shared" si="17"/>
        <v>#REF!</v>
      </c>
      <c r="Y63" t="e">
        <f t="shared" si="18"/>
        <v>#REF!</v>
      </c>
      <c r="AA63" s="1">
        <f t="shared" si="19"/>
        <v>62</v>
      </c>
    </row>
    <row r="64" spans="1:27" x14ac:dyDescent="0.35">
      <c r="A64" s="184" t="str">
        <f>+Declarations!A64&amp;""</f>
        <v>63</v>
      </c>
      <c r="B64" t="str">
        <f>IF(LEN($A64),IF(LEN(Declarations!$B64)&gt;0,Declarations!$B64,"#"&amp;$A64),"")</f>
        <v>Isla Atwell</v>
      </c>
      <c r="C64" s="1" t="str">
        <f t="shared" si="0"/>
        <v>Crawley AC</v>
      </c>
      <c r="D64" s="1" t="str">
        <f t="shared" si="20"/>
        <v>F</v>
      </c>
      <c r="E64" s="15">
        <f t="shared" si="1"/>
        <v>0</v>
      </c>
      <c r="F64" s="1">
        <f t="shared" si="2"/>
        <v>0</v>
      </c>
      <c r="G64" s="1" t="str">
        <f t="shared" si="3"/>
        <v>F</v>
      </c>
      <c r="H64" t="str">
        <f t="shared" si="4"/>
        <v>Isla Atwell</v>
      </c>
      <c r="I64" s="1">
        <f t="shared" si="5"/>
        <v>4</v>
      </c>
      <c r="J64" s="1" t="str">
        <f>IF(LEN($A64)&gt;0,IF(LEN(Declarations!$F64)&gt;0,Declarations!$F64,conftype),"")</f>
        <v>QuadKids Primary</v>
      </c>
      <c r="M64" s="35" t="e">
        <f t="shared" si="21"/>
        <v>#REF!</v>
      </c>
      <c r="N64" s="35" t="e">
        <f t="shared" si="7"/>
        <v>#REF!</v>
      </c>
      <c r="O64" s="35" t="e">
        <f t="shared" si="8"/>
        <v>#REF!</v>
      </c>
      <c r="P64" s="35" t="e">
        <f t="shared" si="9"/>
        <v>#REF!</v>
      </c>
      <c r="Q64" s="214" t="e">
        <f t="shared" si="10"/>
        <v>#REF!</v>
      </c>
      <c r="R64" s="215" t="e">
        <f t="shared" si="11"/>
        <v>#REF!</v>
      </c>
      <c r="S64" s="214" t="e">
        <f t="shared" si="12"/>
        <v>#REF!</v>
      </c>
      <c r="T64" s="214" t="e">
        <f t="shared" si="13"/>
        <v>#REF!</v>
      </c>
      <c r="U64" t="e">
        <f t="shared" si="14"/>
        <v>#REF!</v>
      </c>
      <c r="V64" t="e">
        <f t="shared" si="15"/>
        <v>#REF!</v>
      </c>
      <c r="W64" t="e">
        <f t="shared" si="16"/>
        <v>#REF!</v>
      </c>
      <c r="X64" t="e">
        <f t="shared" si="17"/>
        <v>#REF!</v>
      </c>
      <c r="Y64" t="e">
        <f t="shared" si="18"/>
        <v>#REF!</v>
      </c>
      <c r="AA64" s="1">
        <f t="shared" si="19"/>
        <v>63</v>
      </c>
    </row>
    <row r="65" spans="1:27" x14ac:dyDescent="0.35">
      <c r="A65" s="184" t="str">
        <f>+Declarations!A65&amp;""</f>
        <v>64</v>
      </c>
      <c r="B65" t="str">
        <f>IF(LEN($A65),IF(LEN(Declarations!$B65)&gt;0,Declarations!$B65,"#"&amp;$A65),"")</f>
        <v>Nia Bushby-Docherty</v>
      </c>
      <c r="C65" s="1" t="str">
        <f t="shared" si="0"/>
        <v>Brighton and Hove Athletic Club</v>
      </c>
      <c r="D65" s="1" t="str">
        <f t="shared" si="20"/>
        <v>F</v>
      </c>
      <c r="E65" s="15">
        <f t="shared" si="1"/>
        <v>0</v>
      </c>
      <c r="F65" s="1">
        <f t="shared" si="2"/>
        <v>0</v>
      </c>
      <c r="G65" s="1" t="str">
        <f t="shared" si="3"/>
        <v>F</v>
      </c>
      <c r="H65" t="str">
        <f t="shared" si="4"/>
        <v>Nia Bushby-Docherty</v>
      </c>
      <c r="I65" s="1">
        <f t="shared" si="5"/>
        <v>4</v>
      </c>
      <c r="J65" s="1" t="str">
        <f>IF(LEN($A65)&gt;0,IF(LEN(Declarations!$F65)&gt;0,Declarations!$F65,conftype),"")</f>
        <v>QuadKids Primary</v>
      </c>
      <c r="M65" s="35" t="e">
        <f t="shared" si="21"/>
        <v>#REF!</v>
      </c>
      <c r="N65" s="35" t="e">
        <f t="shared" si="7"/>
        <v>#REF!</v>
      </c>
      <c r="O65" s="35" t="e">
        <f t="shared" si="8"/>
        <v>#REF!</v>
      </c>
      <c r="P65" s="35" t="e">
        <f t="shared" si="9"/>
        <v>#REF!</v>
      </c>
      <c r="Q65" s="214" t="e">
        <f t="shared" si="10"/>
        <v>#REF!</v>
      </c>
      <c r="R65" s="215" t="e">
        <f t="shared" si="11"/>
        <v>#REF!</v>
      </c>
      <c r="S65" s="214" t="e">
        <f t="shared" si="12"/>
        <v>#REF!</v>
      </c>
      <c r="T65" s="214" t="e">
        <f t="shared" si="13"/>
        <v>#REF!</v>
      </c>
      <c r="U65" t="e">
        <f t="shared" si="14"/>
        <v>#REF!</v>
      </c>
      <c r="V65" t="e">
        <f t="shared" si="15"/>
        <v>#REF!</v>
      </c>
      <c r="W65" t="e">
        <f t="shared" si="16"/>
        <v>#REF!</v>
      </c>
      <c r="X65" t="e">
        <f t="shared" si="17"/>
        <v>#REF!</v>
      </c>
      <c r="Y65" t="e">
        <f t="shared" si="18"/>
        <v>#REF!</v>
      </c>
      <c r="AA65" s="1">
        <f t="shared" si="19"/>
        <v>64</v>
      </c>
    </row>
    <row r="66" spans="1:27" x14ac:dyDescent="0.35">
      <c r="A66" s="184" t="str">
        <f>+Declarations!A66&amp;""</f>
        <v>65</v>
      </c>
      <c r="B66" t="str">
        <f>IF(LEN($A66),IF(LEN(Declarations!$B66)&gt;0,Declarations!$B66,"#"&amp;$A66),"")</f>
        <v>Marian Ddamba</v>
      </c>
      <c r="C66" s="1" t="str">
        <f t="shared" ref="C66:C129" si="22">IF(LEN(INDEX(DECLARATIONS,$AA66,3))&gt;0,INDEX(DECLARATIONS,$AA66,3),"...")</f>
        <v>Crawley AC</v>
      </c>
      <c r="D66" s="1" t="str">
        <f t="shared" si="20"/>
        <v>F</v>
      </c>
      <c r="E66" s="15">
        <f t="shared" ref="E66:E129" si="23">IF(ISNA($AA66),0,INDEX(DECLARATIONS,$AA66,5))</f>
        <v>0</v>
      </c>
      <c r="F66" s="1">
        <f t="shared" ref="F66:F129" si="24">IF(ISNA($AA66),0,INDEX(DECLARATIONS,$AA66,7))</f>
        <v>0</v>
      </c>
      <c r="G66" s="1" t="str">
        <f t="shared" ref="G66:G129" si="25">UPPER(IF(ISNA($AA66),"",INDEX(DECLARATIONS,$AA66,4)))</f>
        <v>F</v>
      </c>
      <c r="H66" t="str">
        <f t="shared" ref="H66:H129" si="26">IF(AND(A66&gt;0,ISTEXT(B66)),IF(SECNAME="YES",LEFT(B66&amp;" ",FIND(" ",B66&amp;" ")+2)&amp;IF(F66&gt;0," ("&amp;F66&amp;")",""), B66&amp;IF(F66&gt;0," ("&amp;F66&amp;")","")),"#"&amp;$A66)</f>
        <v>Marian Ddamba</v>
      </c>
      <c r="I66" s="1">
        <f t="shared" ref="I66:I129" si="27">IF(LEN($A66)&gt;0,IF(LEN($J66)&gt;0,MATCH(J66,MatchNames,0),EventIndex),0)</f>
        <v>4</v>
      </c>
      <c r="J66" s="1" t="str">
        <f>IF(LEN($A66)&gt;0,IF(LEN(Declarations!$F66)&gt;0,Declarations!$F66,conftype),"")</f>
        <v>QuadKids Primary</v>
      </c>
      <c r="M66" s="35" t="e">
        <f t="shared" si="21"/>
        <v>#REF!</v>
      </c>
      <c r="N66" s="35" t="e">
        <f t="shared" ref="N66:N129" si="28">IF(ISNA(VLOOKUP($A66,JumpData,2,FALSE)),0,VLOOKUP($A66,JumpData,2,FALSE))</f>
        <v>#REF!</v>
      </c>
      <c r="O66" s="35" t="e">
        <f t="shared" ref="O66:O129" si="29">IF(ISNA(VLOOKUP($A66,RunData,2,FALSE)),0,VLOOKUP($A66,RunData,2,FALSE))</f>
        <v>#REF!</v>
      </c>
      <c r="P66" s="35" t="e">
        <f t="shared" ref="P66:P129" si="30">IF(ISNA(VLOOKUP($A66,ThrowData,2,FALSE)),0,VLOOKUP($A66,ThrowData,2,FALSE))</f>
        <v>#REF!</v>
      </c>
      <c r="Q66" s="214" t="e">
        <f t="shared" ref="Q66:Q129" si="31">IF(ISNA(VLOOKUP($A66,SprintData,4,FALSE)),0,VLOOKUP($A66,SprintData,4,FALSE))+V66</f>
        <v>#REF!</v>
      </c>
      <c r="R66" s="215" t="e">
        <f t="shared" ref="R66:R129" si="32">IF(ISNA(VLOOKUP($A66,JumpData,4,FALSE)),0,VLOOKUP($A66,JumpData,4,FALSE))+W66</f>
        <v>#REF!</v>
      </c>
      <c r="S66" s="214" t="e">
        <f t="shared" ref="S66:S129" si="33">IF(ISNA(VLOOKUP($A66,RunData,4,FALSE)),0,VLOOKUP($A66,RunData,4,FALSE))+X66</f>
        <v>#REF!</v>
      </c>
      <c r="T66" s="214" t="e">
        <f t="shared" ref="T66:T129" si="34">IF(ISNA(VLOOKUP($A66,ThrowData,4,FALSE)),0,VLOOKUP($A66,ThrowData,4,FALSE))+Y66</f>
        <v>#REF!</v>
      </c>
      <c r="U66" t="e">
        <f t="shared" ref="U66:U129" si="35">+Q66+R66+S66+T66</f>
        <v>#REF!</v>
      </c>
      <c r="V66" t="e">
        <f t="shared" ref="V66:V129" si="36">IF(AND($F66&gt;0,NOT(M66),Flexing),FlexPC,0)</f>
        <v>#REF!</v>
      </c>
      <c r="W66" t="e">
        <f t="shared" ref="W66:W129" si="37">IF(AND($F66&gt;0,NOT(N66),Flexing),FlexPC,0)</f>
        <v>#REF!</v>
      </c>
      <c r="X66" t="e">
        <f t="shared" ref="X66:X129" si="38">IF(AND($F66&gt;0,NOT(O66),Flexing),FlexPC,0)</f>
        <v>#REF!</v>
      </c>
      <c r="Y66" t="e">
        <f t="shared" ref="Y66:Y129" si="39">IF(AND($F66&gt;0,NOT(P66),Flexing),FlexPC,0)</f>
        <v>#REF!</v>
      </c>
      <c r="AA66" s="1">
        <f t="shared" si="19"/>
        <v>65</v>
      </c>
    </row>
    <row r="67" spans="1:27" x14ac:dyDescent="0.35">
      <c r="A67" s="184" t="str">
        <f>+Declarations!A67&amp;""</f>
        <v>66</v>
      </c>
      <c r="B67" t="str">
        <f>IF(LEN($A67),IF(LEN(Declarations!$B67)&gt;0,Declarations!$B67,"#"&amp;$A67),"")</f>
        <v>Ruby Ellis</v>
      </c>
      <c r="C67" s="1" t="str">
        <f t="shared" si="22"/>
        <v>Crawley AC</v>
      </c>
      <c r="D67" s="1" t="str">
        <f t="shared" si="20"/>
        <v>F</v>
      </c>
      <c r="E67" s="15">
        <f t="shared" si="23"/>
        <v>0</v>
      </c>
      <c r="F67" s="1">
        <f t="shared" si="24"/>
        <v>0</v>
      </c>
      <c r="G67" s="1" t="str">
        <f t="shared" si="25"/>
        <v>F</v>
      </c>
      <c r="H67" t="str">
        <f t="shared" si="26"/>
        <v>Ruby Ellis</v>
      </c>
      <c r="I67" s="1">
        <f t="shared" si="27"/>
        <v>4</v>
      </c>
      <c r="J67" s="1" t="str">
        <f>IF(LEN($A67)&gt;0,IF(LEN(Declarations!$F67)&gt;0,Declarations!$F67,conftype),"")</f>
        <v>QuadKids Primary</v>
      </c>
      <c r="M67" s="35" t="e">
        <f t="shared" si="21"/>
        <v>#REF!</v>
      </c>
      <c r="N67" s="35" t="e">
        <f t="shared" si="28"/>
        <v>#REF!</v>
      </c>
      <c r="O67" s="35" t="e">
        <f t="shared" si="29"/>
        <v>#REF!</v>
      </c>
      <c r="P67" s="35" t="e">
        <f t="shared" si="30"/>
        <v>#REF!</v>
      </c>
      <c r="Q67" s="214" t="e">
        <f t="shared" si="31"/>
        <v>#REF!</v>
      </c>
      <c r="R67" s="215" t="e">
        <f t="shared" si="32"/>
        <v>#REF!</v>
      </c>
      <c r="S67" s="214" t="e">
        <f t="shared" si="33"/>
        <v>#REF!</v>
      </c>
      <c r="T67" s="214" t="e">
        <f t="shared" si="34"/>
        <v>#REF!</v>
      </c>
      <c r="U67" t="e">
        <f t="shared" si="35"/>
        <v>#REF!</v>
      </c>
      <c r="V67" t="e">
        <f t="shared" si="36"/>
        <v>#REF!</v>
      </c>
      <c r="W67" t="e">
        <f t="shared" si="37"/>
        <v>#REF!</v>
      </c>
      <c r="X67" t="e">
        <f t="shared" si="38"/>
        <v>#REF!</v>
      </c>
      <c r="Y67" t="e">
        <f t="shared" si="39"/>
        <v>#REF!</v>
      </c>
      <c r="AA67" s="1">
        <f t="shared" ref="AA67:AA130" si="40">ROW()-1</f>
        <v>66</v>
      </c>
    </row>
    <row r="68" spans="1:27" x14ac:dyDescent="0.35">
      <c r="A68" s="184" t="str">
        <f>+Declarations!A68&amp;""</f>
        <v>67</v>
      </c>
      <c r="B68" t="str">
        <f>IF(LEN($A68),IF(LEN(Declarations!$B68)&gt;0,Declarations!$B68,"#"&amp;$A68),"")</f>
        <v>Darcey Gilbert</v>
      </c>
      <c r="C68" s="1" t="str">
        <f t="shared" si="22"/>
        <v>...</v>
      </c>
      <c r="D68" s="1" t="str">
        <f t="shared" si="20"/>
        <v>F</v>
      </c>
      <c r="E68" s="15">
        <f t="shared" si="23"/>
        <v>0</v>
      </c>
      <c r="F68" s="1">
        <f t="shared" si="24"/>
        <v>0</v>
      </c>
      <c r="G68" s="1" t="str">
        <f t="shared" si="25"/>
        <v>F</v>
      </c>
      <c r="H68" t="str">
        <f t="shared" si="26"/>
        <v>Darcey Gilbert</v>
      </c>
      <c r="I68" s="1">
        <f t="shared" si="27"/>
        <v>4</v>
      </c>
      <c r="J68" s="1" t="str">
        <f>IF(LEN($A68)&gt;0,IF(LEN(Declarations!$F68)&gt;0,Declarations!$F68,conftype),"")</f>
        <v>QuadKids Primary</v>
      </c>
      <c r="M68" s="35" t="e">
        <f t="shared" si="21"/>
        <v>#REF!</v>
      </c>
      <c r="N68" s="35" t="e">
        <f t="shared" si="28"/>
        <v>#REF!</v>
      </c>
      <c r="O68" s="35" t="e">
        <f t="shared" si="29"/>
        <v>#REF!</v>
      </c>
      <c r="P68" s="35" t="e">
        <f t="shared" si="30"/>
        <v>#REF!</v>
      </c>
      <c r="Q68" s="214" t="e">
        <f t="shared" si="31"/>
        <v>#REF!</v>
      </c>
      <c r="R68" s="215" t="e">
        <f t="shared" si="32"/>
        <v>#REF!</v>
      </c>
      <c r="S68" s="214" t="e">
        <f t="shared" si="33"/>
        <v>#REF!</v>
      </c>
      <c r="T68" s="214" t="e">
        <f t="shared" si="34"/>
        <v>#REF!</v>
      </c>
      <c r="U68" t="e">
        <f t="shared" si="35"/>
        <v>#REF!</v>
      </c>
      <c r="V68" t="e">
        <f t="shared" si="36"/>
        <v>#REF!</v>
      </c>
      <c r="W68" t="e">
        <f t="shared" si="37"/>
        <v>#REF!</v>
      </c>
      <c r="X68" t="e">
        <f t="shared" si="38"/>
        <v>#REF!</v>
      </c>
      <c r="Y68" t="e">
        <f t="shared" si="39"/>
        <v>#REF!</v>
      </c>
      <c r="AA68" s="1">
        <f t="shared" si="40"/>
        <v>67</v>
      </c>
    </row>
    <row r="69" spans="1:27" x14ac:dyDescent="0.35">
      <c r="A69" s="184" t="str">
        <f>+Declarations!A69&amp;""</f>
        <v>68</v>
      </c>
      <c r="B69" t="str">
        <f>IF(LEN($A69),IF(LEN(Declarations!$B69)&gt;0,Declarations!$B69,"#"&amp;$A69),"")</f>
        <v>Nya-Cali Gordon</v>
      </c>
      <c r="C69" s="1" t="str">
        <f t="shared" si="22"/>
        <v>Crawley AC</v>
      </c>
      <c r="D69" s="1" t="str">
        <f t="shared" si="20"/>
        <v>F</v>
      </c>
      <c r="E69" s="15">
        <f t="shared" si="23"/>
        <v>0</v>
      </c>
      <c r="F69" s="1">
        <f t="shared" si="24"/>
        <v>0</v>
      </c>
      <c r="G69" s="1" t="str">
        <f t="shared" si="25"/>
        <v>F</v>
      </c>
      <c r="H69" t="str">
        <f t="shared" si="26"/>
        <v>Nya-Cali Gordon</v>
      </c>
      <c r="I69" s="1">
        <f t="shared" si="27"/>
        <v>4</v>
      </c>
      <c r="J69" s="1" t="str">
        <f>IF(LEN($A69)&gt;0,IF(LEN(Declarations!$F69)&gt;0,Declarations!$F69,conftype),"")</f>
        <v>QuadKids Primary</v>
      </c>
      <c r="M69" s="35" t="e">
        <f t="shared" si="21"/>
        <v>#REF!</v>
      </c>
      <c r="N69" s="35" t="e">
        <f t="shared" si="28"/>
        <v>#REF!</v>
      </c>
      <c r="O69" s="35" t="e">
        <f t="shared" si="29"/>
        <v>#REF!</v>
      </c>
      <c r="P69" s="35" t="e">
        <f t="shared" si="30"/>
        <v>#REF!</v>
      </c>
      <c r="Q69" s="214" t="e">
        <f t="shared" si="31"/>
        <v>#REF!</v>
      </c>
      <c r="R69" s="215" t="e">
        <f t="shared" si="32"/>
        <v>#REF!</v>
      </c>
      <c r="S69" s="214" t="e">
        <f t="shared" si="33"/>
        <v>#REF!</v>
      </c>
      <c r="T69" s="214" t="e">
        <f t="shared" si="34"/>
        <v>#REF!</v>
      </c>
      <c r="U69" t="e">
        <f t="shared" si="35"/>
        <v>#REF!</v>
      </c>
      <c r="V69" t="e">
        <f t="shared" si="36"/>
        <v>#REF!</v>
      </c>
      <c r="W69" t="e">
        <f t="shared" si="37"/>
        <v>#REF!</v>
      </c>
      <c r="X69" t="e">
        <f t="shared" si="38"/>
        <v>#REF!</v>
      </c>
      <c r="Y69" t="e">
        <f t="shared" si="39"/>
        <v>#REF!</v>
      </c>
      <c r="AA69" s="1">
        <f t="shared" si="40"/>
        <v>68</v>
      </c>
    </row>
    <row r="70" spans="1:27" x14ac:dyDescent="0.35">
      <c r="A70" s="184" t="str">
        <f>+Declarations!A70&amp;""</f>
        <v>69</v>
      </c>
      <c r="B70" t="str">
        <f>IF(LEN($A70),IF(LEN(Declarations!$B70)&gt;0,Declarations!$B70,"#"&amp;$A70),"")</f>
        <v>Ada Greenaway</v>
      </c>
      <c r="C70" s="1" t="str">
        <f t="shared" si="22"/>
        <v>Brighton and Hove Athletic Club</v>
      </c>
      <c r="D70" s="1" t="str">
        <f t="shared" si="20"/>
        <v>F</v>
      </c>
      <c r="E70" s="15">
        <f t="shared" si="23"/>
        <v>0</v>
      </c>
      <c r="F70" s="1">
        <f t="shared" si="24"/>
        <v>0</v>
      </c>
      <c r="G70" s="1" t="str">
        <f t="shared" si="25"/>
        <v>F</v>
      </c>
      <c r="H70" t="str">
        <f t="shared" si="26"/>
        <v>Ada Greenaway</v>
      </c>
      <c r="I70" s="1">
        <f t="shared" si="27"/>
        <v>4</v>
      </c>
      <c r="J70" s="1" t="str">
        <f>IF(LEN($A70)&gt;0,IF(LEN(Declarations!$F70)&gt;0,Declarations!$F70,conftype),"")</f>
        <v>QuadKids Primary</v>
      </c>
      <c r="M70" s="35" t="e">
        <f t="shared" si="21"/>
        <v>#REF!</v>
      </c>
      <c r="N70" s="35" t="e">
        <f t="shared" si="28"/>
        <v>#REF!</v>
      </c>
      <c r="O70" s="35" t="e">
        <f t="shared" si="29"/>
        <v>#REF!</v>
      </c>
      <c r="P70" s="35" t="e">
        <f t="shared" si="30"/>
        <v>#REF!</v>
      </c>
      <c r="Q70" s="214" t="e">
        <f t="shared" si="31"/>
        <v>#REF!</v>
      </c>
      <c r="R70" s="215" t="e">
        <f t="shared" si="32"/>
        <v>#REF!</v>
      </c>
      <c r="S70" s="214" t="e">
        <f t="shared" si="33"/>
        <v>#REF!</v>
      </c>
      <c r="T70" s="214" t="e">
        <f t="shared" si="34"/>
        <v>#REF!</v>
      </c>
      <c r="U70" t="e">
        <f t="shared" si="35"/>
        <v>#REF!</v>
      </c>
      <c r="V70" t="e">
        <f t="shared" si="36"/>
        <v>#REF!</v>
      </c>
      <c r="W70" t="e">
        <f t="shared" si="37"/>
        <v>#REF!</v>
      </c>
      <c r="X70" t="e">
        <f t="shared" si="38"/>
        <v>#REF!</v>
      </c>
      <c r="Y70" t="e">
        <f t="shared" si="39"/>
        <v>#REF!</v>
      </c>
      <c r="AA70" s="1">
        <f t="shared" si="40"/>
        <v>69</v>
      </c>
    </row>
    <row r="71" spans="1:27" x14ac:dyDescent="0.35">
      <c r="A71" s="184" t="str">
        <f>+Declarations!A71&amp;""</f>
        <v>70</v>
      </c>
      <c r="B71" t="str">
        <f>IF(LEN($A71),IF(LEN(Declarations!$B71)&gt;0,Declarations!$B71,"#"&amp;$A71),"")</f>
        <v>Anya Heffer</v>
      </c>
      <c r="C71" s="1" t="str">
        <f t="shared" si="22"/>
        <v>East Grinstead &amp; District AC</v>
      </c>
      <c r="D71" s="1" t="str">
        <f t="shared" ref="D71:D134" si="41">IF(OR(G71="G",G71="F"),"F",IF(OR(G71="B",G71="M"),"M",""))</f>
        <v>F</v>
      </c>
      <c r="E71" s="15">
        <f t="shared" si="23"/>
        <v>0</v>
      </c>
      <c r="F71" s="1">
        <f t="shared" si="24"/>
        <v>0</v>
      </c>
      <c r="G71" s="1" t="str">
        <f t="shared" si="25"/>
        <v>F</v>
      </c>
      <c r="H71" t="str">
        <f t="shared" si="26"/>
        <v>Anya Heffer</v>
      </c>
      <c r="I71" s="1">
        <f t="shared" si="27"/>
        <v>4</v>
      </c>
      <c r="J71" s="1" t="str">
        <f>IF(LEN($A71)&gt;0,IF(LEN(Declarations!$F71)&gt;0,Declarations!$F71,conftype),"")</f>
        <v>QuadKids Primary</v>
      </c>
      <c r="M71" s="35" t="e">
        <f t="shared" si="21"/>
        <v>#REF!</v>
      </c>
      <c r="N71" s="35" t="e">
        <f t="shared" si="28"/>
        <v>#REF!</v>
      </c>
      <c r="O71" s="35" t="e">
        <f t="shared" si="29"/>
        <v>#REF!</v>
      </c>
      <c r="P71" s="35" t="e">
        <f t="shared" si="30"/>
        <v>#REF!</v>
      </c>
      <c r="Q71" s="214" t="e">
        <f t="shared" si="31"/>
        <v>#REF!</v>
      </c>
      <c r="R71" s="215" t="e">
        <f t="shared" si="32"/>
        <v>#REF!</v>
      </c>
      <c r="S71" s="214" t="e">
        <f t="shared" si="33"/>
        <v>#REF!</v>
      </c>
      <c r="T71" s="214" t="e">
        <f t="shared" si="34"/>
        <v>#REF!</v>
      </c>
      <c r="U71" t="e">
        <f t="shared" si="35"/>
        <v>#REF!</v>
      </c>
      <c r="V71" t="e">
        <f t="shared" si="36"/>
        <v>#REF!</v>
      </c>
      <c r="W71" t="e">
        <f t="shared" si="37"/>
        <v>#REF!</v>
      </c>
      <c r="X71" t="e">
        <f t="shared" si="38"/>
        <v>#REF!</v>
      </c>
      <c r="Y71" t="e">
        <f t="shared" si="39"/>
        <v>#REF!</v>
      </c>
      <c r="AA71" s="1">
        <f t="shared" si="40"/>
        <v>70</v>
      </c>
    </row>
    <row r="72" spans="1:27" x14ac:dyDescent="0.35">
      <c r="A72" s="184" t="str">
        <f>+Declarations!A72&amp;""</f>
        <v>71</v>
      </c>
      <c r="B72" t="str">
        <f>IF(LEN($A72),IF(LEN(Declarations!$B72)&gt;0,Declarations!$B72,"#"&amp;$A72),"")</f>
        <v>Connie Jones</v>
      </c>
      <c r="C72" s="1" t="str">
        <f t="shared" si="22"/>
        <v>Chichester Runners &amp; AC</v>
      </c>
      <c r="D72" s="1" t="str">
        <f t="shared" si="41"/>
        <v>F</v>
      </c>
      <c r="E72" s="15">
        <f t="shared" si="23"/>
        <v>0</v>
      </c>
      <c r="F72" s="1">
        <f t="shared" si="24"/>
        <v>0</v>
      </c>
      <c r="G72" s="1" t="str">
        <f t="shared" si="25"/>
        <v>F</v>
      </c>
      <c r="H72" t="str">
        <f t="shared" si="26"/>
        <v>Connie Jones</v>
      </c>
      <c r="I72" s="1">
        <f t="shared" si="27"/>
        <v>4</v>
      </c>
      <c r="J72" s="1" t="str">
        <f>IF(LEN($A72)&gt;0,IF(LEN(Declarations!$F72)&gt;0,Declarations!$F72,conftype),"")</f>
        <v>QuadKids Primary</v>
      </c>
      <c r="M72" s="35" t="e">
        <f t="shared" si="21"/>
        <v>#REF!</v>
      </c>
      <c r="N72" s="35" t="e">
        <f t="shared" si="28"/>
        <v>#REF!</v>
      </c>
      <c r="O72" s="35" t="e">
        <f t="shared" si="29"/>
        <v>#REF!</v>
      </c>
      <c r="P72" s="35" t="e">
        <f t="shared" si="30"/>
        <v>#REF!</v>
      </c>
      <c r="Q72" s="214" t="e">
        <f t="shared" si="31"/>
        <v>#REF!</v>
      </c>
      <c r="R72" s="215" t="e">
        <f t="shared" si="32"/>
        <v>#REF!</v>
      </c>
      <c r="S72" s="214" t="e">
        <f t="shared" si="33"/>
        <v>#REF!</v>
      </c>
      <c r="T72" s="214" t="e">
        <f t="shared" si="34"/>
        <v>#REF!</v>
      </c>
      <c r="U72" t="e">
        <f t="shared" si="35"/>
        <v>#REF!</v>
      </c>
      <c r="V72" t="e">
        <f t="shared" si="36"/>
        <v>#REF!</v>
      </c>
      <c r="W72" t="e">
        <f t="shared" si="37"/>
        <v>#REF!</v>
      </c>
      <c r="X72" t="e">
        <f t="shared" si="38"/>
        <v>#REF!</v>
      </c>
      <c r="Y72" t="e">
        <f t="shared" si="39"/>
        <v>#REF!</v>
      </c>
      <c r="AA72" s="1">
        <f t="shared" si="40"/>
        <v>71</v>
      </c>
    </row>
    <row r="73" spans="1:27" x14ac:dyDescent="0.35">
      <c r="A73" s="184" t="str">
        <f>+Declarations!A73&amp;""</f>
        <v>72</v>
      </c>
      <c r="B73" t="str">
        <f>IF(LEN($A73),IF(LEN(Declarations!$B73)&gt;0,Declarations!$B73,"#"&amp;$A73),"")</f>
        <v>Rosa Knock</v>
      </c>
      <c r="C73" s="1" t="str">
        <f t="shared" si="22"/>
        <v>East Grinstead &amp; District AC</v>
      </c>
      <c r="D73" s="1" t="str">
        <f t="shared" si="41"/>
        <v>F</v>
      </c>
      <c r="E73" s="15">
        <f t="shared" si="23"/>
        <v>0</v>
      </c>
      <c r="F73" s="1">
        <f t="shared" si="24"/>
        <v>0</v>
      </c>
      <c r="G73" s="1" t="str">
        <f t="shared" si="25"/>
        <v>F</v>
      </c>
      <c r="H73" t="str">
        <f t="shared" si="26"/>
        <v>Rosa Knock</v>
      </c>
      <c r="I73" s="1">
        <f t="shared" si="27"/>
        <v>4</v>
      </c>
      <c r="J73" s="1" t="str">
        <f>IF(LEN($A73)&gt;0,IF(LEN(Declarations!$F73)&gt;0,Declarations!$F73,conftype),"")</f>
        <v>QuadKids Primary</v>
      </c>
      <c r="M73" s="35" t="e">
        <f t="shared" si="21"/>
        <v>#REF!</v>
      </c>
      <c r="N73" s="35" t="e">
        <f t="shared" si="28"/>
        <v>#REF!</v>
      </c>
      <c r="O73" s="35" t="e">
        <f t="shared" si="29"/>
        <v>#REF!</v>
      </c>
      <c r="P73" s="35" t="e">
        <f t="shared" si="30"/>
        <v>#REF!</v>
      </c>
      <c r="Q73" s="214" t="e">
        <f t="shared" si="31"/>
        <v>#REF!</v>
      </c>
      <c r="R73" s="215" t="e">
        <f t="shared" si="32"/>
        <v>#REF!</v>
      </c>
      <c r="S73" s="214" t="e">
        <f t="shared" si="33"/>
        <v>#REF!</v>
      </c>
      <c r="T73" s="214" t="e">
        <f t="shared" si="34"/>
        <v>#REF!</v>
      </c>
      <c r="U73" t="e">
        <f t="shared" si="35"/>
        <v>#REF!</v>
      </c>
      <c r="V73" t="e">
        <f t="shared" si="36"/>
        <v>#REF!</v>
      </c>
      <c r="W73" t="e">
        <f t="shared" si="37"/>
        <v>#REF!</v>
      </c>
      <c r="X73" t="e">
        <f t="shared" si="38"/>
        <v>#REF!</v>
      </c>
      <c r="Y73" t="e">
        <f t="shared" si="39"/>
        <v>#REF!</v>
      </c>
      <c r="AA73" s="1">
        <f t="shared" si="40"/>
        <v>72</v>
      </c>
    </row>
    <row r="74" spans="1:27" x14ac:dyDescent="0.35">
      <c r="A74" s="184" t="str">
        <f>+Declarations!A74&amp;""</f>
        <v>73</v>
      </c>
      <c r="B74" t="str">
        <f>IF(LEN($A74),IF(LEN(Declarations!$B74)&gt;0,Declarations!$B74,"#"&amp;$A74),"")</f>
        <v>Evalyn Langridge</v>
      </c>
      <c r="C74" s="1" t="str">
        <f t="shared" si="22"/>
        <v>Crawley AC</v>
      </c>
      <c r="D74" s="1" t="str">
        <f t="shared" si="41"/>
        <v>F</v>
      </c>
      <c r="E74" s="15">
        <f t="shared" si="23"/>
        <v>0</v>
      </c>
      <c r="F74" s="1">
        <f t="shared" si="24"/>
        <v>0</v>
      </c>
      <c r="G74" s="1" t="str">
        <f t="shared" si="25"/>
        <v>F</v>
      </c>
      <c r="H74" t="str">
        <f t="shared" si="26"/>
        <v>Evalyn Langridge</v>
      </c>
      <c r="I74" s="1">
        <f t="shared" si="27"/>
        <v>4</v>
      </c>
      <c r="J74" s="1" t="str">
        <f>IF(LEN($A74)&gt;0,IF(LEN(Declarations!$F74)&gt;0,Declarations!$F74,conftype),"")</f>
        <v>QuadKids Primary</v>
      </c>
      <c r="M74" s="35" t="e">
        <f t="shared" si="21"/>
        <v>#REF!</v>
      </c>
      <c r="N74" s="35" t="e">
        <f t="shared" si="28"/>
        <v>#REF!</v>
      </c>
      <c r="O74" s="35" t="e">
        <f t="shared" si="29"/>
        <v>#REF!</v>
      </c>
      <c r="P74" s="35" t="e">
        <f t="shared" si="30"/>
        <v>#REF!</v>
      </c>
      <c r="Q74" s="214" t="e">
        <f t="shared" si="31"/>
        <v>#REF!</v>
      </c>
      <c r="R74" s="215" t="e">
        <f t="shared" si="32"/>
        <v>#REF!</v>
      </c>
      <c r="S74" s="214" t="e">
        <f t="shared" si="33"/>
        <v>#REF!</v>
      </c>
      <c r="T74" s="214" t="e">
        <f t="shared" si="34"/>
        <v>#REF!</v>
      </c>
      <c r="U74" t="e">
        <f t="shared" si="35"/>
        <v>#REF!</v>
      </c>
      <c r="V74" t="e">
        <f t="shared" si="36"/>
        <v>#REF!</v>
      </c>
      <c r="W74" t="e">
        <f t="shared" si="37"/>
        <v>#REF!</v>
      </c>
      <c r="X74" t="e">
        <f t="shared" si="38"/>
        <v>#REF!</v>
      </c>
      <c r="Y74" t="e">
        <f t="shared" si="39"/>
        <v>#REF!</v>
      </c>
      <c r="AA74" s="1">
        <f t="shared" si="40"/>
        <v>73</v>
      </c>
    </row>
    <row r="75" spans="1:27" x14ac:dyDescent="0.35">
      <c r="A75" s="184" t="str">
        <f>+Declarations!A75&amp;""</f>
        <v>74</v>
      </c>
      <c r="B75" t="str">
        <f>IF(LEN($A75),IF(LEN(Declarations!$B75)&gt;0,Declarations!$B75,"#"&amp;$A75),"")</f>
        <v>Elizabeth Lawson</v>
      </c>
      <c r="C75" s="1" t="str">
        <f t="shared" si="22"/>
        <v>Lewes AC</v>
      </c>
      <c r="D75" s="1" t="str">
        <f t="shared" si="41"/>
        <v>F</v>
      </c>
      <c r="E75" s="15">
        <f t="shared" si="23"/>
        <v>0</v>
      </c>
      <c r="F75" s="1">
        <f t="shared" si="24"/>
        <v>0</v>
      </c>
      <c r="G75" s="1" t="str">
        <f t="shared" si="25"/>
        <v>F</v>
      </c>
      <c r="H75" t="str">
        <f t="shared" si="26"/>
        <v>Elizabeth Lawson</v>
      </c>
      <c r="I75" s="1">
        <f t="shared" si="27"/>
        <v>4</v>
      </c>
      <c r="J75" s="1" t="str">
        <f>IF(LEN($A75)&gt;0,IF(LEN(Declarations!$F75)&gt;0,Declarations!$F75,conftype),"")</f>
        <v>QuadKids Primary</v>
      </c>
      <c r="M75" s="35" t="e">
        <f t="shared" si="21"/>
        <v>#REF!</v>
      </c>
      <c r="N75" s="35" t="e">
        <f t="shared" si="28"/>
        <v>#REF!</v>
      </c>
      <c r="O75" s="35" t="e">
        <f t="shared" si="29"/>
        <v>#REF!</v>
      </c>
      <c r="P75" s="35" t="e">
        <f t="shared" si="30"/>
        <v>#REF!</v>
      </c>
      <c r="Q75" s="214" t="e">
        <f t="shared" si="31"/>
        <v>#REF!</v>
      </c>
      <c r="R75" s="215" t="e">
        <f t="shared" si="32"/>
        <v>#REF!</v>
      </c>
      <c r="S75" s="214" t="e">
        <f t="shared" si="33"/>
        <v>#REF!</v>
      </c>
      <c r="T75" s="214" t="e">
        <f t="shared" si="34"/>
        <v>#REF!</v>
      </c>
      <c r="U75" t="e">
        <f t="shared" si="35"/>
        <v>#REF!</v>
      </c>
      <c r="V75" t="e">
        <f t="shared" si="36"/>
        <v>#REF!</v>
      </c>
      <c r="W75" t="e">
        <f t="shared" si="37"/>
        <v>#REF!</v>
      </c>
      <c r="X75" t="e">
        <f t="shared" si="38"/>
        <v>#REF!</v>
      </c>
      <c r="Y75" t="e">
        <f t="shared" si="39"/>
        <v>#REF!</v>
      </c>
      <c r="AA75" s="1">
        <f t="shared" si="40"/>
        <v>74</v>
      </c>
    </row>
    <row r="76" spans="1:27" x14ac:dyDescent="0.35">
      <c r="A76" s="184" t="str">
        <f>+Declarations!A76&amp;""</f>
        <v>75</v>
      </c>
      <c r="B76" t="str">
        <f>IF(LEN($A76),IF(LEN(Declarations!$B76)&gt;0,Declarations!$B76,"#"&amp;$A76),"")</f>
        <v>Ella Leaver</v>
      </c>
      <c r="C76" s="1" t="str">
        <f t="shared" si="22"/>
        <v>Horsham Blue Star Harriers</v>
      </c>
      <c r="D76" s="1" t="str">
        <f t="shared" si="41"/>
        <v>F</v>
      </c>
      <c r="E76" s="15">
        <f t="shared" si="23"/>
        <v>0</v>
      </c>
      <c r="F76" s="1">
        <f t="shared" si="24"/>
        <v>0</v>
      </c>
      <c r="G76" s="1" t="str">
        <f t="shared" si="25"/>
        <v>F</v>
      </c>
      <c r="H76" t="str">
        <f t="shared" si="26"/>
        <v>Ella Leaver</v>
      </c>
      <c r="I76" s="1">
        <f t="shared" si="27"/>
        <v>4</v>
      </c>
      <c r="J76" s="1" t="str">
        <f>IF(LEN($A76)&gt;0,IF(LEN(Declarations!$F76)&gt;0,Declarations!$F76,conftype),"")</f>
        <v>QuadKids Primary</v>
      </c>
      <c r="M76" s="35" t="e">
        <f t="shared" si="21"/>
        <v>#REF!</v>
      </c>
      <c r="N76" s="35" t="e">
        <f t="shared" si="28"/>
        <v>#REF!</v>
      </c>
      <c r="O76" s="35" t="e">
        <f t="shared" si="29"/>
        <v>#REF!</v>
      </c>
      <c r="P76" s="35" t="e">
        <f t="shared" si="30"/>
        <v>#REF!</v>
      </c>
      <c r="Q76" s="214" t="e">
        <f t="shared" si="31"/>
        <v>#REF!</v>
      </c>
      <c r="R76" s="215" t="e">
        <f t="shared" si="32"/>
        <v>#REF!</v>
      </c>
      <c r="S76" s="214" t="e">
        <f t="shared" si="33"/>
        <v>#REF!</v>
      </c>
      <c r="T76" s="214" t="e">
        <f t="shared" si="34"/>
        <v>#REF!</v>
      </c>
      <c r="U76" t="e">
        <f t="shared" si="35"/>
        <v>#REF!</v>
      </c>
      <c r="V76" t="e">
        <f t="shared" si="36"/>
        <v>#REF!</v>
      </c>
      <c r="W76" t="e">
        <f t="shared" si="37"/>
        <v>#REF!</v>
      </c>
      <c r="X76" t="e">
        <f t="shared" si="38"/>
        <v>#REF!</v>
      </c>
      <c r="Y76" t="e">
        <f t="shared" si="39"/>
        <v>#REF!</v>
      </c>
      <c r="AA76" s="1">
        <f t="shared" si="40"/>
        <v>75</v>
      </c>
    </row>
    <row r="77" spans="1:27" x14ac:dyDescent="0.35">
      <c r="A77" s="184" t="str">
        <f>+Declarations!A77&amp;""</f>
        <v>76</v>
      </c>
      <c r="B77" t="str">
        <f>IF(LEN($A77),IF(LEN(Declarations!$B77)&gt;0,Declarations!$B77,"#"&amp;$A77),"")</f>
        <v>Amelie Levitt</v>
      </c>
      <c r="C77" s="1" t="str">
        <f t="shared" si="22"/>
        <v>East Grinstead &amp; District AC</v>
      </c>
      <c r="D77" s="1" t="str">
        <f t="shared" si="41"/>
        <v>F</v>
      </c>
      <c r="E77" s="15">
        <f t="shared" si="23"/>
        <v>0</v>
      </c>
      <c r="F77" s="1">
        <f t="shared" si="24"/>
        <v>0</v>
      </c>
      <c r="G77" s="1" t="str">
        <f t="shared" si="25"/>
        <v>F</v>
      </c>
      <c r="H77" t="str">
        <f t="shared" si="26"/>
        <v>Amelie Levitt</v>
      </c>
      <c r="I77" s="1">
        <f t="shared" si="27"/>
        <v>4</v>
      </c>
      <c r="J77" s="1" t="str">
        <f>IF(LEN($A77)&gt;0,IF(LEN(Declarations!$F77)&gt;0,Declarations!$F77,conftype),"")</f>
        <v>QuadKids Primary</v>
      </c>
      <c r="M77" s="35" t="e">
        <f t="shared" si="21"/>
        <v>#REF!</v>
      </c>
      <c r="N77" s="35" t="e">
        <f t="shared" si="28"/>
        <v>#REF!</v>
      </c>
      <c r="O77" s="35" t="e">
        <f t="shared" si="29"/>
        <v>#REF!</v>
      </c>
      <c r="P77" s="35" t="e">
        <f t="shared" si="30"/>
        <v>#REF!</v>
      </c>
      <c r="Q77" s="214" t="e">
        <f t="shared" si="31"/>
        <v>#REF!</v>
      </c>
      <c r="R77" s="215" t="e">
        <f t="shared" si="32"/>
        <v>#REF!</v>
      </c>
      <c r="S77" s="214" t="e">
        <f t="shared" si="33"/>
        <v>#REF!</v>
      </c>
      <c r="T77" s="214" t="e">
        <f t="shared" si="34"/>
        <v>#REF!</v>
      </c>
      <c r="U77" t="e">
        <f t="shared" si="35"/>
        <v>#REF!</v>
      </c>
      <c r="V77" t="e">
        <f t="shared" si="36"/>
        <v>#REF!</v>
      </c>
      <c r="W77" t="e">
        <f t="shared" si="37"/>
        <v>#REF!</v>
      </c>
      <c r="X77" t="e">
        <f t="shared" si="38"/>
        <v>#REF!</v>
      </c>
      <c r="Y77" t="e">
        <f t="shared" si="39"/>
        <v>#REF!</v>
      </c>
      <c r="AA77" s="1">
        <f t="shared" si="40"/>
        <v>76</v>
      </c>
    </row>
    <row r="78" spans="1:27" x14ac:dyDescent="0.35">
      <c r="A78" s="184" t="str">
        <f>+Declarations!A78&amp;""</f>
        <v>77</v>
      </c>
      <c r="B78" t="str">
        <f>IF(LEN($A78),IF(LEN(Declarations!$B78)&gt;0,Declarations!$B78,"#"&amp;$A78),"")</f>
        <v>Maya Litchfield</v>
      </c>
      <c r="C78" s="1" t="str">
        <f t="shared" si="22"/>
        <v>Horsham Blue Star Harriers</v>
      </c>
      <c r="D78" s="1" t="str">
        <f t="shared" si="41"/>
        <v>F</v>
      </c>
      <c r="E78" s="15">
        <f t="shared" si="23"/>
        <v>0</v>
      </c>
      <c r="F78" s="1">
        <f t="shared" si="24"/>
        <v>0</v>
      </c>
      <c r="G78" s="1" t="str">
        <f t="shared" si="25"/>
        <v>F</v>
      </c>
      <c r="H78" t="str">
        <f t="shared" si="26"/>
        <v>Maya Litchfield</v>
      </c>
      <c r="I78" s="1">
        <f t="shared" si="27"/>
        <v>4</v>
      </c>
      <c r="J78" s="1" t="str">
        <f>IF(LEN($A78)&gt;0,IF(LEN(Declarations!$F78)&gt;0,Declarations!$F78,conftype),"")</f>
        <v>QuadKids Primary</v>
      </c>
      <c r="M78" s="35" t="e">
        <f t="shared" si="21"/>
        <v>#REF!</v>
      </c>
      <c r="N78" s="35" t="e">
        <f t="shared" si="28"/>
        <v>#REF!</v>
      </c>
      <c r="O78" s="35" t="e">
        <f t="shared" si="29"/>
        <v>#REF!</v>
      </c>
      <c r="P78" s="35" t="e">
        <f t="shared" si="30"/>
        <v>#REF!</v>
      </c>
      <c r="Q78" s="214" t="e">
        <f t="shared" si="31"/>
        <v>#REF!</v>
      </c>
      <c r="R78" s="215" t="e">
        <f t="shared" si="32"/>
        <v>#REF!</v>
      </c>
      <c r="S78" s="214" t="e">
        <f t="shared" si="33"/>
        <v>#REF!</v>
      </c>
      <c r="T78" s="214" t="e">
        <f t="shared" si="34"/>
        <v>#REF!</v>
      </c>
      <c r="U78" t="e">
        <f t="shared" si="35"/>
        <v>#REF!</v>
      </c>
      <c r="V78" t="e">
        <f t="shared" si="36"/>
        <v>#REF!</v>
      </c>
      <c r="W78" t="e">
        <f t="shared" si="37"/>
        <v>#REF!</v>
      </c>
      <c r="X78" t="e">
        <f t="shared" si="38"/>
        <v>#REF!</v>
      </c>
      <c r="Y78" t="e">
        <f t="shared" si="39"/>
        <v>#REF!</v>
      </c>
      <c r="AA78" s="1">
        <f t="shared" si="40"/>
        <v>77</v>
      </c>
    </row>
    <row r="79" spans="1:27" x14ac:dyDescent="0.35">
      <c r="A79" s="184" t="str">
        <f>+Declarations!A79&amp;""</f>
        <v>78</v>
      </c>
      <c r="B79" t="str">
        <f>IF(LEN($A79),IF(LEN(Declarations!$B79)&gt;0,Declarations!$B79,"#"&amp;$A79),"")</f>
        <v>Fern Lock</v>
      </c>
      <c r="C79" s="1" t="str">
        <f t="shared" si="22"/>
        <v>East Grinstead &amp; District AC</v>
      </c>
      <c r="D79" s="1" t="str">
        <f t="shared" si="41"/>
        <v>F</v>
      </c>
      <c r="E79" s="15">
        <f t="shared" si="23"/>
        <v>0</v>
      </c>
      <c r="F79" s="1">
        <f t="shared" si="24"/>
        <v>0</v>
      </c>
      <c r="G79" s="1" t="str">
        <f t="shared" si="25"/>
        <v>F</v>
      </c>
      <c r="H79" t="str">
        <f t="shared" si="26"/>
        <v>Fern Lock</v>
      </c>
      <c r="I79" s="1">
        <f t="shared" si="27"/>
        <v>4</v>
      </c>
      <c r="J79" s="1" t="str">
        <f>IF(LEN($A79)&gt;0,IF(LEN(Declarations!$F79)&gt;0,Declarations!$F79,conftype),"")</f>
        <v>QuadKids Primary</v>
      </c>
      <c r="M79" s="35" t="e">
        <f t="shared" si="21"/>
        <v>#REF!</v>
      </c>
      <c r="N79" s="35" t="e">
        <f t="shared" si="28"/>
        <v>#REF!</v>
      </c>
      <c r="O79" s="35" t="e">
        <f t="shared" si="29"/>
        <v>#REF!</v>
      </c>
      <c r="P79" s="35" t="e">
        <f t="shared" si="30"/>
        <v>#REF!</v>
      </c>
      <c r="Q79" s="214" t="e">
        <f t="shared" si="31"/>
        <v>#REF!</v>
      </c>
      <c r="R79" s="215" t="e">
        <f t="shared" si="32"/>
        <v>#REF!</v>
      </c>
      <c r="S79" s="214" t="e">
        <f t="shared" si="33"/>
        <v>#REF!</v>
      </c>
      <c r="T79" s="214" t="e">
        <f t="shared" si="34"/>
        <v>#REF!</v>
      </c>
      <c r="U79" t="e">
        <f t="shared" si="35"/>
        <v>#REF!</v>
      </c>
      <c r="V79" t="e">
        <f t="shared" si="36"/>
        <v>#REF!</v>
      </c>
      <c r="W79" t="e">
        <f t="shared" si="37"/>
        <v>#REF!</v>
      </c>
      <c r="X79" t="e">
        <f t="shared" si="38"/>
        <v>#REF!</v>
      </c>
      <c r="Y79" t="e">
        <f t="shared" si="39"/>
        <v>#REF!</v>
      </c>
      <c r="AA79" s="1">
        <f t="shared" si="40"/>
        <v>78</v>
      </c>
    </row>
    <row r="80" spans="1:27" x14ac:dyDescent="0.35">
      <c r="A80" s="184" t="str">
        <f>+Declarations!A80&amp;""</f>
        <v>79</v>
      </c>
      <c r="B80" t="str">
        <f>IF(LEN($A80),IF(LEN(Declarations!$B80)&gt;0,Declarations!$B80,"#"&amp;$A80),"")</f>
        <v>Lily McLauchlan</v>
      </c>
      <c r="C80" s="1" t="str">
        <f t="shared" si="22"/>
        <v>Horsham Blue Star Harriers</v>
      </c>
      <c r="D80" s="1" t="str">
        <f t="shared" si="41"/>
        <v>F</v>
      </c>
      <c r="E80" s="15">
        <f t="shared" si="23"/>
        <v>0</v>
      </c>
      <c r="F80" s="1">
        <f t="shared" si="24"/>
        <v>0</v>
      </c>
      <c r="G80" s="1" t="str">
        <f t="shared" si="25"/>
        <v>F</v>
      </c>
      <c r="H80" t="str">
        <f t="shared" si="26"/>
        <v>Lily McLauchlan</v>
      </c>
      <c r="I80" s="1">
        <f t="shared" si="27"/>
        <v>4</v>
      </c>
      <c r="J80" s="1" t="str">
        <f>IF(LEN($A80)&gt;0,IF(LEN(Declarations!$F80)&gt;0,Declarations!$F80,conftype),"")</f>
        <v>QuadKids Primary</v>
      </c>
      <c r="M80" s="35" t="e">
        <f t="shared" si="21"/>
        <v>#REF!</v>
      </c>
      <c r="N80" s="35" t="e">
        <f t="shared" si="28"/>
        <v>#REF!</v>
      </c>
      <c r="O80" s="35" t="e">
        <f t="shared" si="29"/>
        <v>#REF!</v>
      </c>
      <c r="P80" s="35" t="e">
        <f t="shared" si="30"/>
        <v>#REF!</v>
      </c>
      <c r="Q80" s="214" t="e">
        <f t="shared" si="31"/>
        <v>#REF!</v>
      </c>
      <c r="R80" s="215" t="e">
        <f t="shared" si="32"/>
        <v>#REF!</v>
      </c>
      <c r="S80" s="214" t="e">
        <f t="shared" si="33"/>
        <v>#REF!</v>
      </c>
      <c r="T80" s="214" t="e">
        <f t="shared" si="34"/>
        <v>#REF!</v>
      </c>
      <c r="U80" t="e">
        <f t="shared" si="35"/>
        <v>#REF!</v>
      </c>
      <c r="V80" t="e">
        <f t="shared" si="36"/>
        <v>#REF!</v>
      </c>
      <c r="W80" t="e">
        <f t="shared" si="37"/>
        <v>#REF!</v>
      </c>
      <c r="X80" t="e">
        <f t="shared" si="38"/>
        <v>#REF!</v>
      </c>
      <c r="Y80" t="e">
        <f t="shared" si="39"/>
        <v>#REF!</v>
      </c>
      <c r="AA80" s="1">
        <f t="shared" si="40"/>
        <v>79</v>
      </c>
    </row>
    <row r="81" spans="1:27" x14ac:dyDescent="0.35">
      <c r="A81" s="184" t="str">
        <f>+Declarations!A81&amp;""</f>
        <v>80</v>
      </c>
      <c r="B81" t="str">
        <f>IF(LEN($A81),IF(LEN(Declarations!$B81)&gt;0,Declarations!$B81,"#"&amp;$A81),"")</f>
        <v>Sofia Mell Garcia</v>
      </c>
      <c r="C81" s="1" t="str">
        <f t="shared" si="22"/>
        <v>East Grinstead &amp; District AC</v>
      </c>
      <c r="D81" s="1" t="str">
        <f t="shared" si="41"/>
        <v>F</v>
      </c>
      <c r="E81" s="15">
        <f t="shared" si="23"/>
        <v>0</v>
      </c>
      <c r="F81" s="1">
        <f t="shared" si="24"/>
        <v>0</v>
      </c>
      <c r="G81" s="1" t="str">
        <f t="shared" si="25"/>
        <v>F</v>
      </c>
      <c r="H81" t="str">
        <f t="shared" si="26"/>
        <v>Sofia Mell Garcia</v>
      </c>
      <c r="I81" s="1">
        <f t="shared" si="27"/>
        <v>4</v>
      </c>
      <c r="J81" s="1" t="str">
        <f>IF(LEN($A81)&gt;0,IF(LEN(Declarations!$F81)&gt;0,Declarations!$F81,conftype),"")</f>
        <v>QuadKids Primary</v>
      </c>
      <c r="M81" s="35" t="e">
        <f t="shared" si="21"/>
        <v>#REF!</v>
      </c>
      <c r="N81" s="35" t="e">
        <f t="shared" si="28"/>
        <v>#REF!</v>
      </c>
      <c r="O81" s="35" t="e">
        <f t="shared" si="29"/>
        <v>#REF!</v>
      </c>
      <c r="P81" s="35" t="e">
        <f t="shared" si="30"/>
        <v>#REF!</v>
      </c>
      <c r="Q81" s="214" t="e">
        <f t="shared" si="31"/>
        <v>#REF!</v>
      </c>
      <c r="R81" s="215" t="e">
        <f t="shared" si="32"/>
        <v>#REF!</v>
      </c>
      <c r="S81" s="214" t="e">
        <f t="shared" si="33"/>
        <v>#REF!</v>
      </c>
      <c r="T81" s="214" t="e">
        <f t="shared" si="34"/>
        <v>#REF!</v>
      </c>
      <c r="U81" t="e">
        <f t="shared" si="35"/>
        <v>#REF!</v>
      </c>
      <c r="V81" t="e">
        <f t="shared" si="36"/>
        <v>#REF!</v>
      </c>
      <c r="W81" t="e">
        <f t="shared" si="37"/>
        <v>#REF!</v>
      </c>
      <c r="X81" t="e">
        <f t="shared" si="38"/>
        <v>#REF!</v>
      </c>
      <c r="Y81" t="e">
        <f t="shared" si="39"/>
        <v>#REF!</v>
      </c>
      <c r="AA81" s="1">
        <f t="shared" si="40"/>
        <v>80</v>
      </c>
    </row>
    <row r="82" spans="1:27" x14ac:dyDescent="0.35">
      <c r="A82" s="184" t="str">
        <f>+Declarations!A82&amp;""</f>
        <v>81</v>
      </c>
      <c r="B82" t="str">
        <f>IF(LEN($A82),IF(LEN(Declarations!$B82)&gt;0,Declarations!$B82,"#"&amp;$A82),"")</f>
        <v>Ada Messer</v>
      </c>
      <c r="C82" s="1" t="str">
        <f t="shared" si="22"/>
        <v>Eastbourne Rovers AC</v>
      </c>
      <c r="D82" s="1" t="str">
        <f t="shared" si="41"/>
        <v>F</v>
      </c>
      <c r="E82" s="15">
        <f t="shared" si="23"/>
        <v>0</v>
      </c>
      <c r="F82" s="1">
        <f t="shared" si="24"/>
        <v>0</v>
      </c>
      <c r="G82" s="1" t="str">
        <f t="shared" si="25"/>
        <v>F</v>
      </c>
      <c r="H82" t="str">
        <f t="shared" si="26"/>
        <v>Ada Messer</v>
      </c>
      <c r="I82" s="1">
        <f t="shared" si="27"/>
        <v>4</v>
      </c>
      <c r="J82" s="1" t="str">
        <f>IF(LEN($A82)&gt;0,IF(LEN(Declarations!$F82)&gt;0,Declarations!$F82,conftype),"")</f>
        <v>QuadKids Primary</v>
      </c>
      <c r="M82" s="35" t="e">
        <f t="shared" si="21"/>
        <v>#REF!</v>
      </c>
      <c r="N82" s="35" t="e">
        <f t="shared" si="28"/>
        <v>#REF!</v>
      </c>
      <c r="O82" s="35" t="e">
        <f t="shared" si="29"/>
        <v>#REF!</v>
      </c>
      <c r="P82" s="35" t="e">
        <f t="shared" si="30"/>
        <v>#REF!</v>
      </c>
      <c r="Q82" s="214" t="e">
        <f t="shared" si="31"/>
        <v>#REF!</v>
      </c>
      <c r="R82" s="215" t="e">
        <f t="shared" si="32"/>
        <v>#REF!</v>
      </c>
      <c r="S82" s="214" t="e">
        <f t="shared" si="33"/>
        <v>#REF!</v>
      </c>
      <c r="T82" s="214" t="e">
        <f t="shared" si="34"/>
        <v>#REF!</v>
      </c>
      <c r="U82" t="e">
        <f t="shared" si="35"/>
        <v>#REF!</v>
      </c>
      <c r="V82" t="e">
        <f t="shared" si="36"/>
        <v>#REF!</v>
      </c>
      <c r="W82" t="e">
        <f t="shared" si="37"/>
        <v>#REF!</v>
      </c>
      <c r="X82" t="e">
        <f t="shared" si="38"/>
        <v>#REF!</v>
      </c>
      <c r="Y82" t="e">
        <f t="shared" si="39"/>
        <v>#REF!</v>
      </c>
      <c r="AA82" s="1">
        <f t="shared" si="40"/>
        <v>81</v>
      </c>
    </row>
    <row r="83" spans="1:27" x14ac:dyDescent="0.35">
      <c r="A83" s="184" t="str">
        <f>+Declarations!A83&amp;""</f>
        <v>82</v>
      </c>
      <c r="B83" t="str">
        <f>IF(LEN($A83),IF(LEN(Declarations!$B83)&gt;0,Declarations!$B83,"#"&amp;$A83),"")</f>
        <v>Rose Mullans</v>
      </c>
      <c r="C83" s="1" t="str">
        <f t="shared" si="22"/>
        <v>Brighton and Hove Athletic Club</v>
      </c>
      <c r="D83" s="1" t="str">
        <f t="shared" si="41"/>
        <v>F</v>
      </c>
      <c r="E83" s="15">
        <f t="shared" si="23"/>
        <v>0</v>
      </c>
      <c r="F83" s="1">
        <f t="shared" si="24"/>
        <v>0</v>
      </c>
      <c r="G83" s="1" t="str">
        <f t="shared" si="25"/>
        <v>F</v>
      </c>
      <c r="H83" t="str">
        <f t="shared" si="26"/>
        <v>Rose Mullans</v>
      </c>
      <c r="I83" s="1">
        <f t="shared" si="27"/>
        <v>4</v>
      </c>
      <c r="J83" s="1" t="str">
        <f>IF(LEN($A83)&gt;0,IF(LEN(Declarations!$F83)&gt;0,Declarations!$F83,conftype),"")</f>
        <v>QuadKids Primary</v>
      </c>
      <c r="M83" s="35" t="e">
        <f t="shared" si="21"/>
        <v>#REF!</v>
      </c>
      <c r="N83" s="35" t="e">
        <f t="shared" si="28"/>
        <v>#REF!</v>
      </c>
      <c r="O83" s="35" t="e">
        <f t="shared" si="29"/>
        <v>#REF!</v>
      </c>
      <c r="P83" s="35" t="e">
        <f t="shared" si="30"/>
        <v>#REF!</v>
      </c>
      <c r="Q83" s="214" t="e">
        <f t="shared" si="31"/>
        <v>#REF!</v>
      </c>
      <c r="R83" s="215" t="e">
        <f t="shared" si="32"/>
        <v>#REF!</v>
      </c>
      <c r="S83" s="214" t="e">
        <f t="shared" si="33"/>
        <v>#REF!</v>
      </c>
      <c r="T83" s="214" t="e">
        <f t="shared" si="34"/>
        <v>#REF!</v>
      </c>
      <c r="U83" t="e">
        <f t="shared" si="35"/>
        <v>#REF!</v>
      </c>
      <c r="V83" t="e">
        <f t="shared" si="36"/>
        <v>#REF!</v>
      </c>
      <c r="W83" t="e">
        <f t="shared" si="37"/>
        <v>#REF!</v>
      </c>
      <c r="X83" t="e">
        <f t="shared" si="38"/>
        <v>#REF!</v>
      </c>
      <c r="Y83" t="e">
        <f t="shared" si="39"/>
        <v>#REF!</v>
      </c>
      <c r="AA83" s="1">
        <f t="shared" si="40"/>
        <v>82</v>
      </c>
    </row>
    <row r="84" spans="1:27" x14ac:dyDescent="0.35">
      <c r="A84" s="184" t="str">
        <f>+Declarations!A84&amp;""</f>
        <v>83</v>
      </c>
      <c r="B84" t="str">
        <f>IF(LEN($A84),IF(LEN(Declarations!$B84)&gt;0,Declarations!$B84,"#"&amp;$A84),"")</f>
        <v>Sophia Omoyinmi</v>
      </c>
      <c r="C84" s="1" t="str">
        <f t="shared" si="22"/>
        <v>Brighton and Hove Athletic Club</v>
      </c>
      <c r="D84" s="1" t="str">
        <f t="shared" si="41"/>
        <v>F</v>
      </c>
      <c r="E84" s="15">
        <f t="shared" si="23"/>
        <v>0</v>
      </c>
      <c r="F84" s="1">
        <f t="shared" si="24"/>
        <v>0</v>
      </c>
      <c r="G84" s="1" t="str">
        <f t="shared" si="25"/>
        <v>F</v>
      </c>
      <c r="H84" t="str">
        <f t="shared" si="26"/>
        <v>Sophia Omoyinmi</v>
      </c>
      <c r="I84" s="1">
        <f t="shared" si="27"/>
        <v>4</v>
      </c>
      <c r="J84" s="1" t="str">
        <f>IF(LEN($A84)&gt;0,IF(LEN(Declarations!$F84)&gt;0,Declarations!$F84,conftype),"")</f>
        <v>QuadKids Primary</v>
      </c>
      <c r="M84" s="35" t="e">
        <f t="shared" si="21"/>
        <v>#REF!</v>
      </c>
      <c r="N84" s="35" t="e">
        <f t="shared" si="28"/>
        <v>#REF!</v>
      </c>
      <c r="O84" s="35" t="e">
        <f t="shared" si="29"/>
        <v>#REF!</v>
      </c>
      <c r="P84" s="35" t="e">
        <f t="shared" si="30"/>
        <v>#REF!</v>
      </c>
      <c r="Q84" s="214" t="e">
        <f t="shared" si="31"/>
        <v>#REF!</v>
      </c>
      <c r="R84" s="215" t="e">
        <f t="shared" si="32"/>
        <v>#REF!</v>
      </c>
      <c r="S84" s="214" t="e">
        <f t="shared" si="33"/>
        <v>#REF!</v>
      </c>
      <c r="T84" s="214" t="e">
        <f t="shared" si="34"/>
        <v>#REF!</v>
      </c>
      <c r="U84" t="e">
        <f t="shared" si="35"/>
        <v>#REF!</v>
      </c>
      <c r="V84" t="e">
        <f t="shared" si="36"/>
        <v>#REF!</v>
      </c>
      <c r="W84" t="e">
        <f t="shared" si="37"/>
        <v>#REF!</v>
      </c>
      <c r="X84" t="e">
        <f t="shared" si="38"/>
        <v>#REF!</v>
      </c>
      <c r="Y84" t="e">
        <f t="shared" si="39"/>
        <v>#REF!</v>
      </c>
      <c r="AA84" s="1">
        <f t="shared" si="40"/>
        <v>83</v>
      </c>
    </row>
    <row r="85" spans="1:27" x14ac:dyDescent="0.35">
      <c r="A85" s="184" t="str">
        <f>+Declarations!A85&amp;""</f>
        <v>84</v>
      </c>
      <c r="B85" t="str">
        <f>IF(LEN($A85),IF(LEN(Declarations!$B85)&gt;0,Declarations!$B85,"#"&amp;$A85),"")</f>
        <v>Isabel Pashley</v>
      </c>
      <c r="C85" s="1" t="str">
        <f t="shared" si="22"/>
        <v>Brighton Phoenix</v>
      </c>
      <c r="D85" s="1" t="str">
        <f t="shared" si="41"/>
        <v>F</v>
      </c>
      <c r="E85" s="15">
        <f t="shared" si="23"/>
        <v>0</v>
      </c>
      <c r="F85" s="1">
        <f t="shared" si="24"/>
        <v>0</v>
      </c>
      <c r="G85" s="1" t="str">
        <f t="shared" si="25"/>
        <v>F</v>
      </c>
      <c r="H85" t="str">
        <f t="shared" si="26"/>
        <v>Isabel Pashley</v>
      </c>
      <c r="I85" s="1">
        <f t="shared" si="27"/>
        <v>4</v>
      </c>
      <c r="J85" s="1" t="str">
        <f>IF(LEN($A85)&gt;0,IF(LEN(Declarations!$F85)&gt;0,Declarations!$F85,conftype),"")</f>
        <v>QuadKids Primary</v>
      </c>
      <c r="M85" s="35" t="e">
        <f t="shared" si="21"/>
        <v>#REF!</v>
      </c>
      <c r="N85" s="35" t="e">
        <f t="shared" si="28"/>
        <v>#REF!</v>
      </c>
      <c r="O85" s="35" t="e">
        <f t="shared" si="29"/>
        <v>#REF!</v>
      </c>
      <c r="P85" s="35" t="e">
        <f t="shared" si="30"/>
        <v>#REF!</v>
      </c>
      <c r="Q85" s="214" t="e">
        <f t="shared" si="31"/>
        <v>#REF!</v>
      </c>
      <c r="R85" s="215" t="e">
        <f t="shared" si="32"/>
        <v>#REF!</v>
      </c>
      <c r="S85" s="214" t="e">
        <f t="shared" si="33"/>
        <v>#REF!</v>
      </c>
      <c r="T85" s="214" t="e">
        <f t="shared" si="34"/>
        <v>#REF!</v>
      </c>
      <c r="U85" t="e">
        <f t="shared" si="35"/>
        <v>#REF!</v>
      </c>
      <c r="V85" t="e">
        <f t="shared" si="36"/>
        <v>#REF!</v>
      </c>
      <c r="W85" t="e">
        <f t="shared" si="37"/>
        <v>#REF!</v>
      </c>
      <c r="X85" t="e">
        <f t="shared" si="38"/>
        <v>#REF!</v>
      </c>
      <c r="Y85" t="e">
        <f t="shared" si="39"/>
        <v>#REF!</v>
      </c>
      <c r="AA85" s="1">
        <f t="shared" si="40"/>
        <v>84</v>
      </c>
    </row>
    <row r="86" spans="1:27" x14ac:dyDescent="0.35">
      <c r="A86" s="184" t="str">
        <f>+Declarations!A86&amp;""</f>
        <v>85</v>
      </c>
      <c r="B86" t="str">
        <f>IF(LEN($A86),IF(LEN(Declarations!$B86)&gt;0,Declarations!$B86,"#"&amp;$A86),"")</f>
        <v>Rosalie Phillips</v>
      </c>
      <c r="C86" s="1" t="str">
        <f t="shared" si="22"/>
        <v>Brighton and Hove Athletic Club</v>
      </c>
      <c r="D86" s="1" t="str">
        <f t="shared" si="41"/>
        <v>F</v>
      </c>
      <c r="E86" s="15">
        <f t="shared" si="23"/>
        <v>0</v>
      </c>
      <c r="F86" s="1">
        <f t="shared" si="24"/>
        <v>0</v>
      </c>
      <c r="G86" s="1" t="str">
        <f t="shared" si="25"/>
        <v>F</v>
      </c>
      <c r="H86" t="str">
        <f t="shared" si="26"/>
        <v>Rosalie Phillips</v>
      </c>
      <c r="I86" s="1">
        <f t="shared" si="27"/>
        <v>4</v>
      </c>
      <c r="J86" s="1" t="str">
        <f>IF(LEN($A86)&gt;0,IF(LEN(Declarations!$F86)&gt;0,Declarations!$F86,conftype),"")</f>
        <v>QuadKids Primary</v>
      </c>
      <c r="M86" s="35" t="e">
        <f t="shared" si="21"/>
        <v>#REF!</v>
      </c>
      <c r="N86" s="35" t="e">
        <f t="shared" si="28"/>
        <v>#REF!</v>
      </c>
      <c r="O86" s="35" t="e">
        <f t="shared" si="29"/>
        <v>#REF!</v>
      </c>
      <c r="P86" s="35" t="e">
        <f t="shared" si="30"/>
        <v>#REF!</v>
      </c>
      <c r="Q86" s="214" t="e">
        <f t="shared" si="31"/>
        <v>#REF!</v>
      </c>
      <c r="R86" s="215" t="e">
        <f t="shared" si="32"/>
        <v>#REF!</v>
      </c>
      <c r="S86" s="214" t="e">
        <f t="shared" si="33"/>
        <v>#REF!</v>
      </c>
      <c r="T86" s="214" t="e">
        <f t="shared" si="34"/>
        <v>#REF!</v>
      </c>
      <c r="U86" t="e">
        <f t="shared" si="35"/>
        <v>#REF!</v>
      </c>
      <c r="V86" t="e">
        <f t="shared" si="36"/>
        <v>#REF!</v>
      </c>
      <c r="W86" t="e">
        <f t="shared" si="37"/>
        <v>#REF!</v>
      </c>
      <c r="X86" t="e">
        <f t="shared" si="38"/>
        <v>#REF!</v>
      </c>
      <c r="Y86" t="e">
        <f t="shared" si="39"/>
        <v>#REF!</v>
      </c>
      <c r="AA86" s="1">
        <f t="shared" si="40"/>
        <v>85</v>
      </c>
    </row>
    <row r="87" spans="1:27" x14ac:dyDescent="0.35">
      <c r="A87" s="184" t="str">
        <f>+Declarations!A87&amp;""</f>
        <v>86</v>
      </c>
      <c r="B87" t="str">
        <f>IF(LEN($A87),IF(LEN(Declarations!$B87)&gt;0,Declarations!$B87,"#"&amp;$A87),"")</f>
        <v>Victoria Ridley</v>
      </c>
      <c r="C87" s="1" t="str">
        <f t="shared" si="22"/>
        <v>Brighton and Hove Athletic Club</v>
      </c>
      <c r="D87" s="1" t="str">
        <f t="shared" si="41"/>
        <v>F</v>
      </c>
      <c r="E87" s="15">
        <f t="shared" si="23"/>
        <v>0</v>
      </c>
      <c r="F87" s="1">
        <f t="shared" si="24"/>
        <v>0</v>
      </c>
      <c r="G87" s="1" t="str">
        <f t="shared" si="25"/>
        <v>F</v>
      </c>
      <c r="H87" t="str">
        <f t="shared" si="26"/>
        <v>Victoria Ridley</v>
      </c>
      <c r="I87" s="1">
        <f t="shared" si="27"/>
        <v>4</v>
      </c>
      <c r="J87" s="1" t="str">
        <f>IF(LEN($A87)&gt;0,IF(LEN(Declarations!$F87)&gt;0,Declarations!$F87,conftype),"")</f>
        <v>QuadKids Primary</v>
      </c>
      <c r="M87" s="35" t="e">
        <f t="shared" si="21"/>
        <v>#REF!</v>
      </c>
      <c r="N87" s="35" t="e">
        <f t="shared" si="28"/>
        <v>#REF!</v>
      </c>
      <c r="O87" s="35" t="e">
        <f t="shared" si="29"/>
        <v>#REF!</v>
      </c>
      <c r="P87" s="35" t="e">
        <f t="shared" si="30"/>
        <v>#REF!</v>
      </c>
      <c r="Q87" s="214" t="e">
        <f t="shared" si="31"/>
        <v>#REF!</v>
      </c>
      <c r="R87" s="215" t="e">
        <f t="shared" si="32"/>
        <v>#REF!</v>
      </c>
      <c r="S87" s="214" t="e">
        <f t="shared" si="33"/>
        <v>#REF!</v>
      </c>
      <c r="T87" s="214" t="e">
        <f t="shared" si="34"/>
        <v>#REF!</v>
      </c>
      <c r="U87" t="e">
        <f t="shared" si="35"/>
        <v>#REF!</v>
      </c>
      <c r="V87" t="e">
        <f t="shared" si="36"/>
        <v>#REF!</v>
      </c>
      <c r="W87" t="e">
        <f t="shared" si="37"/>
        <v>#REF!</v>
      </c>
      <c r="X87" t="e">
        <f t="shared" si="38"/>
        <v>#REF!</v>
      </c>
      <c r="Y87" t="e">
        <f t="shared" si="39"/>
        <v>#REF!</v>
      </c>
      <c r="AA87" s="1">
        <f t="shared" si="40"/>
        <v>86</v>
      </c>
    </row>
    <row r="88" spans="1:27" x14ac:dyDescent="0.35">
      <c r="A88" s="184" t="str">
        <f>+Declarations!A88&amp;""</f>
        <v>87</v>
      </c>
      <c r="B88" t="str">
        <f>IF(LEN($A88),IF(LEN(Declarations!$B88)&gt;0,Declarations!$B88,"#"&amp;$A88),"")</f>
        <v>Tilly Rodgers</v>
      </c>
      <c r="C88" s="1" t="str">
        <f t="shared" si="22"/>
        <v>Worthing &amp; District Harriers</v>
      </c>
      <c r="D88" s="1" t="str">
        <f t="shared" si="41"/>
        <v>F</v>
      </c>
      <c r="E88" s="15">
        <f t="shared" si="23"/>
        <v>0</v>
      </c>
      <c r="F88" s="1">
        <f t="shared" si="24"/>
        <v>0</v>
      </c>
      <c r="G88" s="1" t="str">
        <f t="shared" si="25"/>
        <v>F</v>
      </c>
      <c r="H88" t="str">
        <f t="shared" si="26"/>
        <v>Tilly Rodgers</v>
      </c>
      <c r="I88" s="1">
        <f t="shared" si="27"/>
        <v>4</v>
      </c>
      <c r="J88" s="1" t="str">
        <f>IF(LEN($A88)&gt;0,IF(LEN(Declarations!$F88)&gt;0,Declarations!$F88,conftype),"")</f>
        <v>QuadKids Primary</v>
      </c>
      <c r="M88" s="35" t="e">
        <f t="shared" si="21"/>
        <v>#REF!</v>
      </c>
      <c r="N88" s="35" t="e">
        <f t="shared" si="28"/>
        <v>#REF!</v>
      </c>
      <c r="O88" s="35" t="e">
        <f t="shared" si="29"/>
        <v>#REF!</v>
      </c>
      <c r="P88" s="35" t="e">
        <f t="shared" si="30"/>
        <v>#REF!</v>
      </c>
      <c r="Q88" s="214" t="e">
        <f t="shared" si="31"/>
        <v>#REF!</v>
      </c>
      <c r="R88" s="215" t="e">
        <f t="shared" si="32"/>
        <v>#REF!</v>
      </c>
      <c r="S88" s="214" t="e">
        <f t="shared" si="33"/>
        <v>#REF!</v>
      </c>
      <c r="T88" s="214" t="e">
        <f t="shared" si="34"/>
        <v>#REF!</v>
      </c>
      <c r="U88" t="e">
        <f t="shared" si="35"/>
        <v>#REF!</v>
      </c>
      <c r="V88" t="e">
        <f t="shared" si="36"/>
        <v>#REF!</v>
      </c>
      <c r="W88" t="e">
        <f t="shared" si="37"/>
        <v>#REF!</v>
      </c>
      <c r="X88" t="e">
        <f t="shared" si="38"/>
        <v>#REF!</v>
      </c>
      <c r="Y88" t="e">
        <f t="shared" si="39"/>
        <v>#REF!</v>
      </c>
      <c r="AA88" s="1">
        <f t="shared" si="40"/>
        <v>87</v>
      </c>
    </row>
    <row r="89" spans="1:27" x14ac:dyDescent="0.35">
      <c r="A89" s="184" t="str">
        <f>+Declarations!A89&amp;""</f>
        <v>88</v>
      </c>
      <c r="B89" t="str">
        <f>IF(LEN($A89),IF(LEN(Declarations!$B89)&gt;0,Declarations!$B89,"#"&amp;$A89),"")</f>
        <v>Chloe Slaughter</v>
      </c>
      <c r="C89" s="1" t="str">
        <f t="shared" si="22"/>
        <v>East Grinstead &amp; District AC</v>
      </c>
      <c r="D89" s="1" t="str">
        <f t="shared" si="41"/>
        <v>F</v>
      </c>
      <c r="E89" s="15">
        <f t="shared" si="23"/>
        <v>0</v>
      </c>
      <c r="F89" s="1">
        <f t="shared" si="24"/>
        <v>0</v>
      </c>
      <c r="G89" s="1" t="str">
        <f t="shared" si="25"/>
        <v>F</v>
      </c>
      <c r="H89" t="str">
        <f t="shared" si="26"/>
        <v>Chloe Slaughter</v>
      </c>
      <c r="I89" s="1">
        <f t="shared" si="27"/>
        <v>4</v>
      </c>
      <c r="J89" s="1" t="str">
        <f>IF(LEN($A89)&gt;0,IF(LEN(Declarations!$F89)&gt;0,Declarations!$F89,conftype),"")</f>
        <v>QuadKids Primary</v>
      </c>
      <c r="M89" s="35" t="e">
        <f t="shared" si="21"/>
        <v>#REF!</v>
      </c>
      <c r="N89" s="35" t="e">
        <f t="shared" si="28"/>
        <v>#REF!</v>
      </c>
      <c r="O89" s="35" t="e">
        <f t="shared" si="29"/>
        <v>#REF!</v>
      </c>
      <c r="P89" s="35" t="e">
        <f t="shared" si="30"/>
        <v>#REF!</v>
      </c>
      <c r="Q89" s="214" t="e">
        <f t="shared" si="31"/>
        <v>#REF!</v>
      </c>
      <c r="R89" s="215" t="e">
        <f t="shared" si="32"/>
        <v>#REF!</v>
      </c>
      <c r="S89" s="214" t="e">
        <f t="shared" si="33"/>
        <v>#REF!</v>
      </c>
      <c r="T89" s="214" t="e">
        <f t="shared" si="34"/>
        <v>#REF!</v>
      </c>
      <c r="U89" t="e">
        <f t="shared" si="35"/>
        <v>#REF!</v>
      </c>
      <c r="V89" t="e">
        <f t="shared" si="36"/>
        <v>#REF!</v>
      </c>
      <c r="W89" t="e">
        <f t="shared" si="37"/>
        <v>#REF!</v>
      </c>
      <c r="X89" t="e">
        <f t="shared" si="38"/>
        <v>#REF!</v>
      </c>
      <c r="Y89" t="e">
        <f t="shared" si="39"/>
        <v>#REF!</v>
      </c>
      <c r="AA89" s="1">
        <f t="shared" si="40"/>
        <v>88</v>
      </c>
    </row>
    <row r="90" spans="1:27" x14ac:dyDescent="0.35">
      <c r="A90" s="184" t="str">
        <f>+Declarations!A90&amp;""</f>
        <v>89</v>
      </c>
      <c r="B90" t="str">
        <f>IF(LEN($A90),IF(LEN(Declarations!$B90)&gt;0,Declarations!$B90,"#"&amp;$A90),"")</f>
        <v>Bashra Sserenko</v>
      </c>
      <c r="C90" s="1" t="str">
        <f t="shared" si="22"/>
        <v>Crawley AC</v>
      </c>
      <c r="D90" s="1" t="str">
        <f t="shared" si="41"/>
        <v>F</v>
      </c>
      <c r="E90" s="15">
        <f t="shared" si="23"/>
        <v>0</v>
      </c>
      <c r="F90" s="1">
        <f t="shared" si="24"/>
        <v>0</v>
      </c>
      <c r="G90" s="1" t="str">
        <f t="shared" si="25"/>
        <v>F</v>
      </c>
      <c r="H90" t="str">
        <f t="shared" si="26"/>
        <v>Bashra Sserenko</v>
      </c>
      <c r="I90" s="1">
        <f t="shared" si="27"/>
        <v>4</v>
      </c>
      <c r="J90" s="1" t="str">
        <f>IF(LEN($A90)&gt;0,IF(LEN(Declarations!$F90)&gt;0,Declarations!$F90,conftype),"")</f>
        <v>QuadKids Primary</v>
      </c>
      <c r="M90" s="35" t="e">
        <f t="shared" si="21"/>
        <v>#REF!</v>
      </c>
      <c r="N90" s="35" t="e">
        <f t="shared" si="28"/>
        <v>#REF!</v>
      </c>
      <c r="O90" s="35" t="e">
        <f t="shared" si="29"/>
        <v>#REF!</v>
      </c>
      <c r="P90" s="35" t="e">
        <f t="shared" si="30"/>
        <v>#REF!</v>
      </c>
      <c r="Q90" s="214" t="e">
        <f t="shared" si="31"/>
        <v>#REF!</v>
      </c>
      <c r="R90" s="215" t="e">
        <f t="shared" si="32"/>
        <v>#REF!</v>
      </c>
      <c r="S90" s="214" t="e">
        <f t="shared" si="33"/>
        <v>#REF!</v>
      </c>
      <c r="T90" s="214" t="e">
        <f t="shared" si="34"/>
        <v>#REF!</v>
      </c>
      <c r="U90" t="e">
        <f t="shared" si="35"/>
        <v>#REF!</v>
      </c>
      <c r="V90" t="e">
        <f t="shared" si="36"/>
        <v>#REF!</v>
      </c>
      <c r="W90" t="e">
        <f t="shared" si="37"/>
        <v>#REF!</v>
      </c>
      <c r="X90" t="e">
        <f t="shared" si="38"/>
        <v>#REF!</v>
      </c>
      <c r="Y90" t="e">
        <f t="shared" si="39"/>
        <v>#REF!</v>
      </c>
      <c r="AA90" s="1">
        <f t="shared" si="40"/>
        <v>89</v>
      </c>
    </row>
    <row r="91" spans="1:27" x14ac:dyDescent="0.35">
      <c r="A91" s="184" t="str">
        <f>+Declarations!A91&amp;""</f>
        <v>90</v>
      </c>
      <c r="B91" t="str">
        <f>IF(LEN($A91),IF(LEN(Declarations!$B91)&gt;0,Declarations!$B91,"#"&amp;$A91),"")</f>
        <v>Zara Thompson</v>
      </c>
      <c r="C91" s="1" t="str">
        <f t="shared" si="22"/>
        <v>East Grinstead &amp; District AC</v>
      </c>
      <c r="D91" s="1" t="str">
        <f t="shared" si="41"/>
        <v>F</v>
      </c>
      <c r="E91" s="15">
        <f t="shared" si="23"/>
        <v>0</v>
      </c>
      <c r="F91" s="1">
        <f t="shared" si="24"/>
        <v>0</v>
      </c>
      <c r="G91" s="1" t="str">
        <f t="shared" si="25"/>
        <v>F</v>
      </c>
      <c r="H91" t="str">
        <f t="shared" si="26"/>
        <v>Zara Thompson</v>
      </c>
      <c r="I91" s="1">
        <f t="shared" si="27"/>
        <v>4</v>
      </c>
      <c r="J91" s="1" t="str">
        <f>IF(LEN($A91)&gt;0,IF(LEN(Declarations!$F91)&gt;0,Declarations!$F91,conftype),"")</f>
        <v>QuadKids Primary</v>
      </c>
      <c r="M91" s="35" t="e">
        <f t="shared" si="21"/>
        <v>#REF!</v>
      </c>
      <c r="N91" s="35" t="e">
        <f t="shared" si="28"/>
        <v>#REF!</v>
      </c>
      <c r="O91" s="35" t="e">
        <f t="shared" si="29"/>
        <v>#REF!</v>
      </c>
      <c r="P91" s="35" t="e">
        <f t="shared" si="30"/>
        <v>#REF!</v>
      </c>
      <c r="Q91" s="214" t="e">
        <f t="shared" si="31"/>
        <v>#REF!</v>
      </c>
      <c r="R91" s="215" t="e">
        <f t="shared" si="32"/>
        <v>#REF!</v>
      </c>
      <c r="S91" s="214" t="e">
        <f t="shared" si="33"/>
        <v>#REF!</v>
      </c>
      <c r="T91" s="214" t="e">
        <f t="shared" si="34"/>
        <v>#REF!</v>
      </c>
      <c r="U91" t="e">
        <f t="shared" si="35"/>
        <v>#REF!</v>
      </c>
      <c r="V91" t="e">
        <f t="shared" si="36"/>
        <v>#REF!</v>
      </c>
      <c r="W91" t="e">
        <f t="shared" si="37"/>
        <v>#REF!</v>
      </c>
      <c r="X91" t="e">
        <f t="shared" si="38"/>
        <v>#REF!</v>
      </c>
      <c r="Y91" t="e">
        <f t="shared" si="39"/>
        <v>#REF!</v>
      </c>
      <c r="AA91" s="1">
        <f t="shared" si="40"/>
        <v>90</v>
      </c>
    </row>
    <row r="92" spans="1:27" x14ac:dyDescent="0.35">
      <c r="A92" s="184" t="str">
        <f>+Declarations!A92&amp;""</f>
        <v>91</v>
      </c>
      <c r="B92" t="str">
        <f>IF(LEN($A92),IF(LEN(Declarations!$B92)&gt;0,Declarations!$B92,"#"&amp;$A92),"")</f>
        <v>Alice Timbrell</v>
      </c>
      <c r="C92" s="1" t="str">
        <f t="shared" si="22"/>
        <v>East Grinstead &amp; District AC</v>
      </c>
      <c r="D92" s="1" t="str">
        <f t="shared" si="41"/>
        <v>F</v>
      </c>
      <c r="E92" s="15">
        <f t="shared" si="23"/>
        <v>0</v>
      </c>
      <c r="F92" s="1">
        <f t="shared" si="24"/>
        <v>0</v>
      </c>
      <c r="G92" s="1" t="str">
        <f t="shared" si="25"/>
        <v>F</v>
      </c>
      <c r="H92" t="str">
        <f t="shared" si="26"/>
        <v>Alice Timbrell</v>
      </c>
      <c r="I92" s="1">
        <f t="shared" si="27"/>
        <v>4</v>
      </c>
      <c r="J92" s="1" t="str">
        <f>IF(LEN($A92)&gt;0,IF(LEN(Declarations!$F92)&gt;0,Declarations!$F92,conftype),"")</f>
        <v>QuadKids Primary</v>
      </c>
      <c r="M92" s="35" t="e">
        <f t="shared" si="21"/>
        <v>#REF!</v>
      </c>
      <c r="N92" s="35" t="e">
        <f t="shared" si="28"/>
        <v>#REF!</v>
      </c>
      <c r="O92" s="35" t="e">
        <f t="shared" si="29"/>
        <v>#REF!</v>
      </c>
      <c r="P92" s="35" t="e">
        <f t="shared" si="30"/>
        <v>#REF!</v>
      </c>
      <c r="Q92" s="214" t="e">
        <f t="shared" si="31"/>
        <v>#REF!</v>
      </c>
      <c r="R92" s="215" t="e">
        <f t="shared" si="32"/>
        <v>#REF!</v>
      </c>
      <c r="S92" s="214" t="e">
        <f t="shared" si="33"/>
        <v>#REF!</v>
      </c>
      <c r="T92" s="214" t="e">
        <f t="shared" si="34"/>
        <v>#REF!</v>
      </c>
      <c r="U92" t="e">
        <f t="shared" si="35"/>
        <v>#REF!</v>
      </c>
      <c r="V92" t="e">
        <f t="shared" si="36"/>
        <v>#REF!</v>
      </c>
      <c r="W92" t="e">
        <f t="shared" si="37"/>
        <v>#REF!</v>
      </c>
      <c r="X92" t="e">
        <f t="shared" si="38"/>
        <v>#REF!</v>
      </c>
      <c r="Y92" t="e">
        <f t="shared" si="39"/>
        <v>#REF!</v>
      </c>
      <c r="AA92" s="1">
        <f t="shared" si="40"/>
        <v>91</v>
      </c>
    </row>
    <row r="93" spans="1:27" x14ac:dyDescent="0.35">
      <c r="A93" s="184" t="str">
        <f>+Declarations!A93&amp;""</f>
        <v>92</v>
      </c>
      <c r="B93" t="str">
        <f>IF(LEN($A93),IF(LEN(Declarations!$B93)&gt;0,Declarations!$B93,"#"&amp;$A93),"")</f>
        <v>Cecily Trotman</v>
      </c>
      <c r="C93" s="1" t="str">
        <f t="shared" si="22"/>
        <v>Lewes AC</v>
      </c>
      <c r="D93" s="1" t="str">
        <f t="shared" si="41"/>
        <v>F</v>
      </c>
      <c r="E93" s="15">
        <f t="shared" si="23"/>
        <v>0</v>
      </c>
      <c r="F93" s="1">
        <f t="shared" si="24"/>
        <v>0</v>
      </c>
      <c r="G93" s="1" t="str">
        <f t="shared" si="25"/>
        <v>F</v>
      </c>
      <c r="H93" t="str">
        <f t="shared" si="26"/>
        <v>Cecily Trotman</v>
      </c>
      <c r="I93" s="1">
        <f t="shared" si="27"/>
        <v>4</v>
      </c>
      <c r="J93" s="1" t="str">
        <f>IF(LEN($A93)&gt;0,IF(LEN(Declarations!$F93)&gt;0,Declarations!$F93,conftype),"")</f>
        <v>QuadKids Primary</v>
      </c>
      <c r="M93" s="35" t="e">
        <f t="shared" si="21"/>
        <v>#REF!</v>
      </c>
      <c r="N93" s="35" t="e">
        <f t="shared" si="28"/>
        <v>#REF!</v>
      </c>
      <c r="O93" s="35" t="e">
        <f t="shared" si="29"/>
        <v>#REF!</v>
      </c>
      <c r="P93" s="35" t="e">
        <f t="shared" si="30"/>
        <v>#REF!</v>
      </c>
      <c r="Q93" s="214" t="e">
        <f t="shared" si="31"/>
        <v>#REF!</v>
      </c>
      <c r="R93" s="215" t="e">
        <f t="shared" si="32"/>
        <v>#REF!</v>
      </c>
      <c r="S93" s="214" t="e">
        <f t="shared" si="33"/>
        <v>#REF!</v>
      </c>
      <c r="T93" s="214" t="e">
        <f t="shared" si="34"/>
        <v>#REF!</v>
      </c>
      <c r="U93" t="e">
        <f t="shared" si="35"/>
        <v>#REF!</v>
      </c>
      <c r="V93" t="e">
        <f t="shared" si="36"/>
        <v>#REF!</v>
      </c>
      <c r="W93" t="e">
        <f t="shared" si="37"/>
        <v>#REF!</v>
      </c>
      <c r="X93" t="e">
        <f t="shared" si="38"/>
        <v>#REF!</v>
      </c>
      <c r="Y93" t="e">
        <f t="shared" si="39"/>
        <v>#REF!</v>
      </c>
      <c r="AA93" s="1">
        <f t="shared" si="40"/>
        <v>92</v>
      </c>
    </row>
    <row r="94" spans="1:27" x14ac:dyDescent="0.35">
      <c r="A94" s="184" t="str">
        <f>+Declarations!A94&amp;""</f>
        <v>93</v>
      </c>
      <c r="B94" t="str">
        <f>IF(LEN($A94),IF(LEN(Declarations!$B94)&gt;0,Declarations!$B94,"#"&amp;$A94),"")</f>
        <v>Evie Tyler</v>
      </c>
      <c r="C94" s="1" t="str">
        <f t="shared" si="22"/>
        <v>East Grinstead &amp; District AC</v>
      </c>
      <c r="D94" s="1" t="str">
        <f t="shared" si="41"/>
        <v>F</v>
      </c>
      <c r="E94" s="15">
        <f t="shared" si="23"/>
        <v>0</v>
      </c>
      <c r="F94" s="1">
        <f t="shared" si="24"/>
        <v>0</v>
      </c>
      <c r="G94" s="1" t="str">
        <f t="shared" si="25"/>
        <v>F</v>
      </c>
      <c r="H94" t="str">
        <f t="shared" si="26"/>
        <v>Evie Tyler</v>
      </c>
      <c r="I94" s="1">
        <f t="shared" si="27"/>
        <v>4</v>
      </c>
      <c r="J94" s="1" t="str">
        <f>IF(LEN($A94)&gt;0,IF(LEN(Declarations!$F94)&gt;0,Declarations!$F94,conftype),"")</f>
        <v>QuadKids Primary</v>
      </c>
      <c r="M94" s="35" t="e">
        <f t="shared" si="21"/>
        <v>#REF!</v>
      </c>
      <c r="N94" s="35" t="e">
        <f t="shared" si="28"/>
        <v>#REF!</v>
      </c>
      <c r="O94" s="35" t="e">
        <f t="shared" si="29"/>
        <v>#REF!</v>
      </c>
      <c r="P94" s="35" t="e">
        <f t="shared" si="30"/>
        <v>#REF!</v>
      </c>
      <c r="Q94" s="214" t="e">
        <f t="shared" si="31"/>
        <v>#REF!</v>
      </c>
      <c r="R94" s="215" t="e">
        <f t="shared" si="32"/>
        <v>#REF!</v>
      </c>
      <c r="S94" s="214" t="e">
        <f t="shared" si="33"/>
        <v>#REF!</v>
      </c>
      <c r="T94" s="214" t="e">
        <f t="shared" si="34"/>
        <v>#REF!</v>
      </c>
      <c r="U94" t="e">
        <f t="shared" si="35"/>
        <v>#REF!</v>
      </c>
      <c r="V94" t="e">
        <f t="shared" si="36"/>
        <v>#REF!</v>
      </c>
      <c r="W94" t="e">
        <f t="shared" si="37"/>
        <v>#REF!</v>
      </c>
      <c r="X94" t="e">
        <f t="shared" si="38"/>
        <v>#REF!</v>
      </c>
      <c r="Y94" t="e">
        <f t="shared" si="39"/>
        <v>#REF!</v>
      </c>
      <c r="AA94" s="1">
        <f t="shared" si="40"/>
        <v>93</v>
      </c>
    </row>
    <row r="95" spans="1:27" x14ac:dyDescent="0.35">
      <c r="A95" s="184" t="str">
        <f>+Declarations!A95&amp;""</f>
        <v>94</v>
      </c>
      <c r="B95" t="str">
        <f>IF(LEN($A95),IF(LEN(Declarations!$B95)&gt;0,Declarations!$B95,"#"&amp;$A95),"")</f>
        <v>Niamh Verity</v>
      </c>
      <c r="C95" s="1" t="str">
        <f t="shared" si="22"/>
        <v>Eastbourne Rovers AC</v>
      </c>
      <c r="D95" s="1" t="str">
        <f t="shared" si="41"/>
        <v>F</v>
      </c>
      <c r="E95" s="15">
        <f t="shared" si="23"/>
        <v>0</v>
      </c>
      <c r="F95" s="1">
        <f t="shared" si="24"/>
        <v>0</v>
      </c>
      <c r="G95" s="1" t="str">
        <f t="shared" si="25"/>
        <v>F</v>
      </c>
      <c r="H95" t="str">
        <f t="shared" si="26"/>
        <v>Niamh Verity</v>
      </c>
      <c r="I95" s="1">
        <f t="shared" si="27"/>
        <v>4</v>
      </c>
      <c r="J95" s="1" t="str">
        <f>IF(LEN($A95)&gt;0,IF(LEN(Declarations!$F95)&gt;0,Declarations!$F95,conftype),"")</f>
        <v>QuadKids Primary</v>
      </c>
      <c r="M95" s="35" t="e">
        <f t="shared" si="21"/>
        <v>#REF!</v>
      </c>
      <c r="N95" s="35" t="e">
        <f t="shared" si="28"/>
        <v>#REF!</v>
      </c>
      <c r="O95" s="35" t="e">
        <f t="shared" si="29"/>
        <v>#REF!</v>
      </c>
      <c r="P95" s="35" t="e">
        <f t="shared" si="30"/>
        <v>#REF!</v>
      </c>
      <c r="Q95" s="214" t="e">
        <f t="shared" si="31"/>
        <v>#REF!</v>
      </c>
      <c r="R95" s="215" t="e">
        <f t="shared" si="32"/>
        <v>#REF!</v>
      </c>
      <c r="S95" s="214" t="e">
        <f t="shared" si="33"/>
        <v>#REF!</v>
      </c>
      <c r="T95" s="214" t="e">
        <f t="shared" si="34"/>
        <v>#REF!</v>
      </c>
      <c r="U95" t="e">
        <f t="shared" si="35"/>
        <v>#REF!</v>
      </c>
      <c r="V95" t="e">
        <f t="shared" si="36"/>
        <v>#REF!</v>
      </c>
      <c r="W95" t="e">
        <f t="shared" si="37"/>
        <v>#REF!</v>
      </c>
      <c r="X95" t="e">
        <f t="shared" si="38"/>
        <v>#REF!</v>
      </c>
      <c r="Y95" t="e">
        <f t="shared" si="39"/>
        <v>#REF!</v>
      </c>
      <c r="AA95" s="1">
        <f t="shared" si="40"/>
        <v>94</v>
      </c>
    </row>
    <row r="96" spans="1:27" x14ac:dyDescent="0.35">
      <c r="A96" s="184" t="str">
        <f>+Declarations!A96&amp;""</f>
        <v>95</v>
      </c>
      <c r="B96" t="str">
        <f>IF(LEN($A96),IF(LEN(Declarations!$B96)&gt;0,Declarations!$B96,"#"&amp;$A96),"")</f>
        <v>Evie Walker</v>
      </c>
      <c r="C96" s="1" t="str">
        <f t="shared" si="22"/>
        <v>East Grinstead &amp; District AC</v>
      </c>
      <c r="D96" s="1" t="str">
        <f t="shared" si="41"/>
        <v>F</v>
      </c>
      <c r="E96" s="15">
        <f t="shared" si="23"/>
        <v>0</v>
      </c>
      <c r="F96" s="1">
        <f t="shared" si="24"/>
        <v>0</v>
      </c>
      <c r="G96" s="1" t="str">
        <f t="shared" si="25"/>
        <v>F</v>
      </c>
      <c r="H96" t="str">
        <f t="shared" si="26"/>
        <v>Evie Walker</v>
      </c>
      <c r="I96" s="1">
        <f t="shared" si="27"/>
        <v>4</v>
      </c>
      <c r="J96" s="1" t="str">
        <f>IF(LEN($A96)&gt;0,IF(LEN(Declarations!$F96)&gt;0,Declarations!$F96,conftype),"")</f>
        <v>QuadKids Primary</v>
      </c>
      <c r="M96" s="35" t="e">
        <f t="shared" si="21"/>
        <v>#REF!</v>
      </c>
      <c r="N96" s="35" t="e">
        <f t="shared" si="28"/>
        <v>#REF!</v>
      </c>
      <c r="O96" s="35" t="e">
        <f t="shared" si="29"/>
        <v>#REF!</v>
      </c>
      <c r="P96" s="35" t="e">
        <f t="shared" si="30"/>
        <v>#REF!</v>
      </c>
      <c r="Q96" s="214" t="e">
        <f t="shared" si="31"/>
        <v>#REF!</v>
      </c>
      <c r="R96" s="215" t="e">
        <f t="shared" si="32"/>
        <v>#REF!</v>
      </c>
      <c r="S96" s="214" t="e">
        <f t="shared" si="33"/>
        <v>#REF!</v>
      </c>
      <c r="T96" s="214" t="e">
        <f t="shared" si="34"/>
        <v>#REF!</v>
      </c>
      <c r="U96" t="e">
        <f t="shared" si="35"/>
        <v>#REF!</v>
      </c>
      <c r="V96" t="e">
        <f t="shared" si="36"/>
        <v>#REF!</v>
      </c>
      <c r="W96" t="e">
        <f t="shared" si="37"/>
        <v>#REF!</v>
      </c>
      <c r="X96" t="e">
        <f t="shared" si="38"/>
        <v>#REF!</v>
      </c>
      <c r="Y96" t="e">
        <f t="shared" si="39"/>
        <v>#REF!</v>
      </c>
      <c r="AA96" s="1">
        <f t="shared" si="40"/>
        <v>95</v>
      </c>
    </row>
    <row r="97" spans="1:27" x14ac:dyDescent="0.35">
      <c r="A97" s="184" t="str">
        <f>+Declarations!A97&amp;""</f>
        <v>96</v>
      </c>
      <c r="B97" t="str">
        <f>IF(LEN($A97),IF(LEN(Declarations!$B97)&gt;0,Declarations!$B97,"#"&amp;$A97),"")</f>
        <v>Jessica Webster</v>
      </c>
      <c r="C97" s="1" t="str">
        <f t="shared" si="22"/>
        <v>Eastbourne Rovers AC</v>
      </c>
      <c r="D97" s="1" t="str">
        <f t="shared" si="41"/>
        <v>F</v>
      </c>
      <c r="E97" s="15">
        <f t="shared" si="23"/>
        <v>0</v>
      </c>
      <c r="F97" s="1">
        <f t="shared" si="24"/>
        <v>0</v>
      </c>
      <c r="G97" s="1" t="str">
        <f t="shared" si="25"/>
        <v>F</v>
      </c>
      <c r="H97" t="str">
        <f t="shared" si="26"/>
        <v>Jessica Webster</v>
      </c>
      <c r="I97" s="1">
        <f t="shared" si="27"/>
        <v>4</v>
      </c>
      <c r="J97" s="1" t="str">
        <f>IF(LEN($A97)&gt;0,IF(LEN(Declarations!$F97)&gt;0,Declarations!$F97,conftype),"")</f>
        <v>QuadKids Primary</v>
      </c>
      <c r="M97" s="35" t="e">
        <f t="shared" si="21"/>
        <v>#REF!</v>
      </c>
      <c r="N97" s="35" t="e">
        <f t="shared" si="28"/>
        <v>#REF!</v>
      </c>
      <c r="O97" s="35" t="e">
        <f t="shared" si="29"/>
        <v>#REF!</v>
      </c>
      <c r="P97" s="35" t="e">
        <f t="shared" si="30"/>
        <v>#REF!</v>
      </c>
      <c r="Q97" s="214" t="e">
        <f t="shared" si="31"/>
        <v>#REF!</v>
      </c>
      <c r="R97" s="215" t="e">
        <f t="shared" si="32"/>
        <v>#REF!</v>
      </c>
      <c r="S97" s="214" t="e">
        <f t="shared" si="33"/>
        <v>#REF!</v>
      </c>
      <c r="T97" s="214" t="e">
        <f t="shared" si="34"/>
        <v>#REF!</v>
      </c>
      <c r="U97" t="e">
        <f t="shared" si="35"/>
        <v>#REF!</v>
      </c>
      <c r="V97" t="e">
        <f t="shared" si="36"/>
        <v>#REF!</v>
      </c>
      <c r="W97" t="e">
        <f t="shared" si="37"/>
        <v>#REF!</v>
      </c>
      <c r="X97" t="e">
        <f t="shared" si="38"/>
        <v>#REF!</v>
      </c>
      <c r="Y97" t="e">
        <f t="shared" si="39"/>
        <v>#REF!</v>
      </c>
      <c r="AA97" s="1">
        <f t="shared" si="40"/>
        <v>96</v>
      </c>
    </row>
    <row r="98" spans="1:27" x14ac:dyDescent="0.35">
      <c r="A98" s="184" t="str">
        <f>+Declarations!A98&amp;""</f>
        <v>97</v>
      </c>
      <c r="B98" t="str">
        <f>IF(LEN($A98),IF(LEN(Declarations!$B98)&gt;0,Declarations!$B98,"#"&amp;$A98),"")</f>
        <v>Imogen Younghusband</v>
      </c>
      <c r="C98" s="1" t="str">
        <f t="shared" si="22"/>
        <v>Chichester Runners &amp; AC</v>
      </c>
      <c r="D98" s="1" t="str">
        <f t="shared" si="41"/>
        <v>F</v>
      </c>
      <c r="E98" s="15">
        <f t="shared" si="23"/>
        <v>0</v>
      </c>
      <c r="F98" s="1">
        <f t="shared" si="24"/>
        <v>0</v>
      </c>
      <c r="G98" s="1" t="str">
        <f t="shared" si="25"/>
        <v>F</v>
      </c>
      <c r="H98" t="str">
        <f t="shared" si="26"/>
        <v>Imogen Younghusband</v>
      </c>
      <c r="I98" s="1">
        <f t="shared" si="27"/>
        <v>4</v>
      </c>
      <c r="J98" s="1" t="str">
        <f>IF(LEN($A98)&gt;0,IF(LEN(Declarations!$F98)&gt;0,Declarations!$F98,conftype),"")</f>
        <v>QuadKids Primary</v>
      </c>
      <c r="M98" s="35" t="e">
        <f t="shared" si="21"/>
        <v>#REF!</v>
      </c>
      <c r="N98" s="35" t="e">
        <f t="shared" si="28"/>
        <v>#REF!</v>
      </c>
      <c r="O98" s="35" t="e">
        <f t="shared" si="29"/>
        <v>#REF!</v>
      </c>
      <c r="P98" s="35" t="e">
        <f t="shared" si="30"/>
        <v>#REF!</v>
      </c>
      <c r="Q98" s="214" t="e">
        <f t="shared" si="31"/>
        <v>#REF!</v>
      </c>
      <c r="R98" s="215" t="e">
        <f t="shared" si="32"/>
        <v>#REF!</v>
      </c>
      <c r="S98" s="214" t="e">
        <f t="shared" si="33"/>
        <v>#REF!</v>
      </c>
      <c r="T98" s="214" t="e">
        <f t="shared" si="34"/>
        <v>#REF!</v>
      </c>
      <c r="U98" t="e">
        <f t="shared" si="35"/>
        <v>#REF!</v>
      </c>
      <c r="V98" t="e">
        <f t="shared" si="36"/>
        <v>#REF!</v>
      </c>
      <c r="W98" t="e">
        <f t="shared" si="37"/>
        <v>#REF!</v>
      </c>
      <c r="X98" t="e">
        <f t="shared" si="38"/>
        <v>#REF!</v>
      </c>
      <c r="Y98" t="e">
        <f t="shared" si="39"/>
        <v>#REF!</v>
      </c>
      <c r="AA98" s="1">
        <f t="shared" si="40"/>
        <v>97</v>
      </c>
    </row>
    <row r="99" spans="1:27" x14ac:dyDescent="0.35">
      <c r="A99" s="184" t="str">
        <f>+Declarations!A99&amp;""</f>
        <v/>
      </c>
      <c r="B99" t="str">
        <f>IF(LEN($A99),IF(LEN(Declarations!$B99)&gt;0,Declarations!$B99,"#"&amp;$A99),"")</f>
        <v/>
      </c>
      <c r="C99" s="1" t="str">
        <f t="shared" si="22"/>
        <v>...</v>
      </c>
      <c r="D99" s="1" t="str">
        <f t="shared" si="41"/>
        <v/>
      </c>
      <c r="E99" s="15">
        <f t="shared" si="23"/>
        <v>0</v>
      </c>
      <c r="F99" s="1">
        <f t="shared" si="24"/>
        <v>0</v>
      </c>
      <c r="G99" s="1" t="str">
        <f t="shared" si="25"/>
        <v/>
      </c>
      <c r="H99" t="str">
        <f t="shared" si="26"/>
        <v/>
      </c>
      <c r="I99" s="1">
        <f t="shared" si="27"/>
        <v>0</v>
      </c>
      <c r="J99" s="1" t="str">
        <f>IF(LEN($A99)&gt;0,IF(LEN(Declarations!$F99)&gt;0,Declarations!$F99,conftype),"")</f>
        <v/>
      </c>
      <c r="M99" s="35" t="e">
        <f t="shared" si="21"/>
        <v>#REF!</v>
      </c>
      <c r="N99" s="35" t="e">
        <f t="shared" si="28"/>
        <v>#REF!</v>
      </c>
      <c r="O99" s="35" t="e">
        <f t="shared" si="29"/>
        <v>#REF!</v>
      </c>
      <c r="P99" s="35" t="e">
        <f t="shared" si="30"/>
        <v>#REF!</v>
      </c>
      <c r="Q99" s="214" t="e">
        <f t="shared" si="31"/>
        <v>#REF!</v>
      </c>
      <c r="R99" s="215" t="e">
        <f t="shared" si="32"/>
        <v>#REF!</v>
      </c>
      <c r="S99" s="214" t="e">
        <f t="shared" si="33"/>
        <v>#REF!</v>
      </c>
      <c r="T99" s="214" t="e">
        <f t="shared" si="34"/>
        <v>#REF!</v>
      </c>
      <c r="U99" t="e">
        <f t="shared" si="35"/>
        <v>#REF!</v>
      </c>
      <c r="V99" t="e">
        <f t="shared" si="36"/>
        <v>#REF!</v>
      </c>
      <c r="W99" t="e">
        <f t="shared" si="37"/>
        <v>#REF!</v>
      </c>
      <c r="X99" t="e">
        <f t="shared" si="38"/>
        <v>#REF!</v>
      </c>
      <c r="Y99" t="e">
        <f t="shared" si="39"/>
        <v>#REF!</v>
      </c>
      <c r="AA99" s="1">
        <f t="shared" si="40"/>
        <v>98</v>
      </c>
    </row>
    <row r="100" spans="1:27" x14ac:dyDescent="0.35">
      <c r="A100" s="184" t="str">
        <f>+Declarations!A100&amp;""</f>
        <v/>
      </c>
      <c r="B100" t="str">
        <f>IF(LEN($A100),IF(LEN(Declarations!$B100)&gt;0,Declarations!$B100,"#"&amp;$A100),"")</f>
        <v/>
      </c>
      <c r="C100" s="1" t="str">
        <f t="shared" si="22"/>
        <v>...</v>
      </c>
      <c r="D100" s="1" t="str">
        <f t="shared" si="41"/>
        <v/>
      </c>
      <c r="E100" s="15">
        <f t="shared" si="23"/>
        <v>0</v>
      </c>
      <c r="F100" s="1">
        <f t="shared" si="24"/>
        <v>0</v>
      </c>
      <c r="G100" s="1" t="str">
        <f t="shared" si="25"/>
        <v/>
      </c>
      <c r="H100" t="str">
        <f t="shared" si="26"/>
        <v/>
      </c>
      <c r="I100" s="1">
        <f t="shared" si="27"/>
        <v>0</v>
      </c>
      <c r="J100" s="1" t="str">
        <f>IF(LEN($A100)&gt;0,IF(LEN(Declarations!$F100)&gt;0,Declarations!$F100,conftype),"")</f>
        <v/>
      </c>
      <c r="M100" s="35" t="e">
        <f t="shared" si="21"/>
        <v>#REF!</v>
      </c>
      <c r="N100" s="35" t="e">
        <f t="shared" si="28"/>
        <v>#REF!</v>
      </c>
      <c r="O100" s="35" t="e">
        <f t="shared" si="29"/>
        <v>#REF!</v>
      </c>
      <c r="P100" s="35" t="e">
        <f t="shared" si="30"/>
        <v>#REF!</v>
      </c>
      <c r="Q100" s="214" t="e">
        <f t="shared" si="31"/>
        <v>#REF!</v>
      </c>
      <c r="R100" s="215" t="e">
        <f t="shared" si="32"/>
        <v>#REF!</v>
      </c>
      <c r="S100" s="214" t="e">
        <f t="shared" si="33"/>
        <v>#REF!</v>
      </c>
      <c r="T100" s="214" t="e">
        <f t="shared" si="34"/>
        <v>#REF!</v>
      </c>
      <c r="U100" t="e">
        <f t="shared" si="35"/>
        <v>#REF!</v>
      </c>
      <c r="V100" t="e">
        <f t="shared" si="36"/>
        <v>#REF!</v>
      </c>
      <c r="W100" t="e">
        <f t="shared" si="37"/>
        <v>#REF!</v>
      </c>
      <c r="X100" t="e">
        <f t="shared" si="38"/>
        <v>#REF!</v>
      </c>
      <c r="Y100" t="e">
        <f t="shared" si="39"/>
        <v>#REF!</v>
      </c>
      <c r="AA100" s="1">
        <f t="shared" si="40"/>
        <v>99</v>
      </c>
    </row>
    <row r="101" spans="1:27" x14ac:dyDescent="0.35">
      <c r="A101" s="184" t="str">
        <f>+Declarations!A101&amp;""</f>
        <v/>
      </c>
      <c r="B101" t="str">
        <f>IF(LEN($A101),IF(LEN(Declarations!$B101)&gt;0,Declarations!$B101,"#"&amp;$A101),"")</f>
        <v/>
      </c>
      <c r="C101" s="1" t="str">
        <f t="shared" si="22"/>
        <v>...</v>
      </c>
      <c r="D101" s="1" t="str">
        <f t="shared" si="41"/>
        <v/>
      </c>
      <c r="E101" s="15">
        <f t="shared" si="23"/>
        <v>0</v>
      </c>
      <c r="F101" s="1">
        <f t="shared" si="24"/>
        <v>0</v>
      </c>
      <c r="G101" s="1" t="str">
        <f t="shared" si="25"/>
        <v/>
      </c>
      <c r="H101" t="str">
        <f t="shared" si="26"/>
        <v/>
      </c>
      <c r="I101" s="1">
        <f t="shared" si="27"/>
        <v>0</v>
      </c>
      <c r="J101" s="1" t="str">
        <f>IF(LEN($A101)&gt;0,IF(LEN(Declarations!$F101)&gt;0,Declarations!$F101,conftype),"")</f>
        <v/>
      </c>
      <c r="M101" s="35" t="e">
        <f t="shared" si="21"/>
        <v>#REF!</v>
      </c>
      <c r="N101" s="35" t="e">
        <f t="shared" si="28"/>
        <v>#REF!</v>
      </c>
      <c r="O101" s="35" t="e">
        <f t="shared" si="29"/>
        <v>#REF!</v>
      </c>
      <c r="P101" s="35" t="e">
        <f t="shared" si="30"/>
        <v>#REF!</v>
      </c>
      <c r="Q101" s="214" t="e">
        <f t="shared" si="31"/>
        <v>#REF!</v>
      </c>
      <c r="R101" s="215" t="e">
        <f t="shared" si="32"/>
        <v>#REF!</v>
      </c>
      <c r="S101" s="214" t="e">
        <f t="shared" si="33"/>
        <v>#REF!</v>
      </c>
      <c r="T101" s="214" t="e">
        <f t="shared" si="34"/>
        <v>#REF!</v>
      </c>
      <c r="U101" t="e">
        <f t="shared" si="35"/>
        <v>#REF!</v>
      </c>
      <c r="V101" t="e">
        <f t="shared" si="36"/>
        <v>#REF!</v>
      </c>
      <c r="W101" t="e">
        <f t="shared" si="37"/>
        <v>#REF!</v>
      </c>
      <c r="X101" t="e">
        <f t="shared" si="38"/>
        <v>#REF!</v>
      </c>
      <c r="Y101" t="e">
        <f t="shared" si="39"/>
        <v>#REF!</v>
      </c>
      <c r="AA101" s="1">
        <f t="shared" si="40"/>
        <v>100</v>
      </c>
    </row>
    <row r="102" spans="1:27" x14ac:dyDescent="0.35">
      <c r="A102" s="184" t="str">
        <f>+Declarations!A102&amp;""</f>
        <v/>
      </c>
      <c r="B102" t="str">
        <f>IF(LEN($A102),IF(LEN(Declarations!$B102)&gt;0,Declarations!$B102,"#"&amp;$A102),"")</f>
        <v/>
      </c>
      <c r="C102" s="1" t="str">
        <f t="shared" si="22"/>
        <v>...</v>
      </c>
      <c r="D102" s="1" t="str">
        <f t="shared" si="41"/>
        <v/>
      </c>
      <c r="E102" s="15">
        <f t="shared" si="23"/>
        <v>0</v>
      </c>
      <c r="F102" s="1">
        <f t="shared" si="24"/>
        <v>0</v>
      </c>
      <c r="G102" s="1" t="str">
        <f t="shared" si="25"/>
        <v/>
      </c>
      <c r="H102" t="str">
        <f t="shared" si="26"/>
        <v/>
      </c>
      <c r="I102" s="1">
        <f t="shared" si="27"/>
        <v>0</v>
      </c>
      <c r="J102" s="1" t="str">
        <f>IF(LEN($A102)&gt;0,IF(LEN(Declarations!$F102)&gt;0,Declarations!$F102,conftype),"")</f>
        <v/>
      </c>
      <c r="M102" s="35" t="e">
        <f t="shared" si="21"/>
        <v>#REF!</v>
      </c>
      <c r="N102" s="35" t="e">
        <f t="shared" si="28"/>
        <v>#REF!</v>
      </c>
      <c r="O102" s="35" t="e">
        <f t="shared" si="29"/>
        <v>#REF!</v>
      </c>
      <c r="P102" s="35" t="e">
        <f t="shared" si="30"/>
        <v>#REF!</v>
      </c>
      <c r="Q102" s="214" t="e">
        <f t="shared" si="31"/>
        <v>#REF!</v>
      </c>
      <c r="R102" s="215" t="e">
        <f t="shared" si="32"/>
        <v>#REF!</v>
      </c>
      <c r="S102" s="214" t="e">
        <f t="shared" si="33"/>
        <v>#REF!</v>
      </c>
      <c r="T102" s="214" t="e">
        <f t="shared" si="34"/>
        <v>#REF!</v>
      </c>
      <c r="U102" t="e">
        <f t="shared" si="35"/>
        <v>#REF!</v>
      </c>
      <c r="V102" t="e">
        <f t="shared" si="36"/>
        <v>#REF!</v>
      </c>
      <c r="W102" t="e">
        <f t="shared" si="37"/>
        <v>#REF!</v>
      </c>
      <c r="X102" t="e">
        <f t="shared" si="38"/>
        <v>#REF!</v>
      </c>
      <c r="Y102" t="e">
        <f t="shared" si="39"/>
        <v>#REF!</v>
      </c>
      <c r="AA102" s="1">
        <f t="shared" si="40"/>
        <v>101</v>
      </c>
    </row>
    <row r="103" spans="1:27" x14ac:dyDescent="0.35">
      <c r="A103" s="184" t="str">
        <f>+Declarations!A103&amp;""</f>
        <v/>
      </c>
      <c r="B103" t="str">
        <f>IF(LEN($A103),IF(LEN(Declarations!$B103)&gt;0,Declarations!$B103,"#"&amp;$A103),"")</f>
        <v/>
      </c>
      <c r="C103" s="1" t="str">
        <f t="shared" si="22"/>
        <v>...</v>
      </c>
      <c r="D103" s="1" t="str">
        <f t="shared" si="41"/>
        <v/>
      </c>
      <c r="E103" s="15">
        <f t="shared" si="23"/>
        <v>0</v>
      </c>
      <c r="F103" s="1">
        <f t="shared" si="24"/>
        <v>0</v>
      </c>
      <c r="G103" s="1" t="str">
        <f t="shared" si="25"/>
        <v/>
      </c>
      <c r="H103" t="str">
        <f t="shared" si="26"/>
        <v/>
      </c>
      <c r="I103" s="1">
        <f t="shared" si="27"/>
        <v>0</v>
      </c>
      <c r="J103" s="1" t="str">
        <f>IF(LEN($A103)&gt;0,IF(LEN(Declarations!$F103)&gt;0,Declarations!$F103,conftype),"")</f>
        <v/>
      </c>
      <c r="M103" s="35" t="e">
        <f t="shared" si="21"/>
        <v>#REF!</v>
      </c>
      <c r="N103" s="35" t="e">
        <f t="shared" si="28"/>
        <v>#REF!</v>
      </c>
      <c r="O103" s="35" t="e">
        <f t="shared" si="29"/>
        <v>#REF!</v>
      </c>
      <c r="P103" s="35" t="e">
        <f t="shared" si="30"/>
        <v>#REF!</v>
      </c>
      <c r="Q103" s="214" t="e">
        <f t="shared" si="31"/>
        <v>#REF!</v>
      </c>
      <c r="R103" s="215" t="e">
        <f t="shared" si="32"/>
        <v>#REF!</v>
      </c>
      <c r="S103" s="214" t="e">
        <f t="shared" si="33"/>
        <v>#REF!</v>
      </c>
      <c r="T103" s="214" t="e">
        <f t="shared" si="34"/>
        <v>#REF!</v>
      </c>
      <c r="U103" t="e">
        <f t="shared" si="35"/>
        <v>#REF!</v>
      </c>
      <c r="V103" t="e">
        <f t="shared" si="36"/>
        <v>#REF!</v>
      </c>
      <c r="W103" t="e">
        <f t="shared" si="37"/>
        <v>#REF!</v>
      </c>
      <c r="X103" t="e">
        <f t="shared" si="38"/>
        <v>#REF!</v>
      </c>
      <c r="Y103" t="e">
        <f t="shared" si="39"/>
        <v>#REF!</v>
      </c>
      <c r="AA103" s="1">
        <f t="shared" si="40"/>
        <v>102</v>
      </c>
    </row>
    <row r="104" spans="1:27" x14ac:dyDescent="0.35">
      <c r="A104" s="184" t="str">
        <f>+Declarations!A104&amp;""</f>
        <v/>
      </c>
      <c r="B104" t="str">
        <f>IF(LEN($A104),IF(LEN(Declarations!$B104)&gt;0,Declarations!$B104,"#"&amp;$A104),"")</f>
        <v/>
      </c>
      <c r="C104" s="1" t="str">
        <f t="shared" si="22"/>
        <v>...</v>
      </c>
      <c r="D104" s="1" t="str">
        <f t="shared" si="41"/>
        <v/>
      </c>
      <c r="E104" s="15">
        <f t="shared" si="23"/>
        <v>0</v>
      </c>
      <c r="F104" s="1">
        <f t="shared" si="24"/>
        <v>0</v>
      </c>
      <c r="G104" s="1" t="str">
        <f t="shared" si="25"/>
        <v/>
      </c>
      <c r="H104" t="str">
        <f t="shared" si="26"/>
        <v/>
      </c>
      <c r="I104" s="1">
        <f t="shared" si="27"/>
        <v>0</v>
      </c>
      <c r="J104" s="1" t="str">
        <f>IF(LEN($A104)&gt;0,IF(LEN(Declarations!$F104)&gt;0,Declarations!$F104,conftype),"")</f>
        <v/>
      </c>
      <c r="M104" s="35" t="e">
        <f t="shared" si="21"/>
        <v>#REF!</v>
      </c>
      <c r="N104" s="35" t="e">
        <f t="shared" si="28"/>
        <v>#REF!</v>
      </c>
      <c r="O104" s="35" t="e">
        <f t="shared" si="29"/>
        <v>#REF!</v>
      </c>
      <c r="P104" s="35" t="e">
        <f t="shared" si="30"/>
        <v>#REF!</v>
      </c>
      <c r="Q104" s="214" t="e">
        <f t="shared" si="31"/>
        <v>#REF!</v>
      </c>
      <c r="R104" s="215" t="e">
        <f t="shared" si="32"/>
        <v>#REF!</v>
      </c>
      <c r="S104" s="214" t="e">
        <f t="shared" si="33"/>
        <v>#REF!</v>
      </c>
      <c r="T104" s="214" t="e">
        <f t="shared" si="34"/>
        <v>#REF!</v>
      </c>
      <c r="U104" t="e">
        <f t="shared" si="35"/>
        <v>#REF!</v>
      </c>
      <c r="V104" t="e">
        <f t="shared" si="36"/>
        <v>#REF!</v>
      </c>
      <c r="W104" t="e">
        <f t="shared" si="37"/>
        <v>#REF!</v>
      </c>
      <c r="X104" t="e">
        <f t="shared" si="38"/>
        <v>#REF!</v>
      </c>
      <c r="Y104" t="e">
        <f t="shared" si="39"/>
        <v>#REF!</v>
      </c>
      <c r="AA104" s="1">
        <f t="shared" si="40"/>
        <v>103</v>
      </c>
    </row>
    <row r="105" spans="1:27" x14ac:dyDescent="0.35">
      <c r="A105" s="184" t="str">
        <f>+Declarations!A105&amp;""</f>
        <v/>
      </c>
      <c r="B105" t="str">
        <f>IF(LEN($A105),IF(LEN(Declarations!$B105)&gt;0,Declarations!$B105,"#"&amp;$A105),"")</f>
        <v/>
      </c>
      <c r="C105" s="1" t="str">
        <f t="shared" si="22"/>
        <v>...</v>
      </c>
      <c r="D105" s="1" t="str">
        <f t="shared" si="41"/>
        <v/>
      </c>
      <c r="E105" s="15">
        <f t="shared" si="23"/>
        <v>0</v>
      </c>
      <c r="F105" s="1">
        <f t="shared" si="24"/>
        <v>0</v>
      </c>
      <c r="G105" s="1" t="str">
        <f t="shared" si="25"/>
        <v/>
      </c>
      <c r="H105" t="str">
        <f t="shared" si="26"/>
        <v/>
      </c>
      <c r="I105" s="1">
        <f t="shared" si="27"/>
        <v>0</v>
      </c>
      <c r="J105" s="1" t="str">
        <f>IF(LEN($A105)&gt;0,IF(LEN(Declarations!$F105)&gt;0,Declarations!$F105,conftype),"")</f>
        <v/>
      </c>
      <c r="M105" s="35" t="e">
        <f t="shared" si="21"/>
        <v>#REF!</v>
      </c>
      <c r="N105" s="35" t="e">
        <f t="shared" si="28"/>
        <v>#REF!</v>
      </c>
      <c r="O105" s="35" t="e">
        <f t="shared" si="29"/>
        <v>#REF!</v>
      </c>
      <c r="P105" s="35" t="e">
        <f t="shared" si="30"/>
        <v>#REF!</v>
      </c>
      <c r="Q105" s="214" t="e">
        <f t="shared" si="31"/>
        <v>#REF!</v>
      </c>
      <c r="R105" s="215" t="e">
        <f t="shared" si="32"/>
        <v>#REF!</v>
      </c>
      <c r="S105" s="214" t="e">
        <f t="shared" si="33"/>
        <v>#REF!</v>
      </c>
      <c r="T105" s="214" t="e">
        <f t="shared" si="34"/>
        <v>#REF!</v>
      </c>
      <c r="U105" t="e">
        <f t="shared" si="35"/>
        <v>#REF!</v>
      </c>
      <c r="V105" t="e">
        <f t="shared" si="36"/>
        <v>#REF!</v>
      </c>
      <c r="W105" t="e">
        <f t="shared" si="37"/>
        <v>#REF!</v>
      </c>
      <c r="X105" t="e">
        <f t="shared" si="38"/>
        <v>#REF!</v>
      </c>
      <c r="Y105" t="e">
        <f t="shared" si="39"/>
        <v>#REF!</v>
      </c>
      <c r="AA105" s="1">
        <f t="shared" si="40"/>
        <v>104</v>
      </c>
    </row>
    <row r="106" spans="1:27" x14ac:dyDescent="0.35">
      <c r="A106" s="184" t="str">
        <f>+Declarations!A106&amp;""</f>
        <v/>
      </c>
      <c r="B106" t="str">
        <f>IF(LEN($A106),IF(LEN(Declarations!$B106)&gt;0,Declarations!$B106,"#"&amp;$A106),"")</f>
        <v/>
      </c>
      <c r="C106" s="1" t="str">
        <f t="shared" si="22"/>
        <v>...</v>
      </c>
      <c r="D106" s="1" t="str">
        <f t="shared" si="41"/>
        <v/>
      </c>
      <c r="E106" s="15">
        <f t="shared" si="23"/>
        <v>0</v>
      </c>
      <c r="F106" s="1">
        <f t="shared" si="24"/>
        <v>0</v>
      </c>
      <c r="G106" s="1" t="str">
        <f t="shared" si="25"/>
        <v/>
      </c>
      <c r="H106" t="str">
        <f t="shared" si="26"/>
        <v/>
      </c>
      <c r="I106" s="1">
        <f t="shared" si="27"/>
        <v>0</v>
      </c>
      <c r="J106" s="1" t="str">
        <f>IF(LEN($A106)&gt;0,IF(LEN(Declarations!$F106)&gt;0,Declarations!$F106,conftype),"")</f>
        <v/>
      </c>
      <c r="M106" s="35" t="e">
        <f t="shared" si="21"/>
        <v>#REF!</v>
      </c>
      <c r="N106" s="35" t="e">
        <f t="shared" si="28"/>
        <v>#REF!</v>
      </c>
      <c r="O106" s="35" t="e">
        <f t="shared" si="29"/>
        <v>#REF!</v>
      </c>
      <c r="P106" s="35" t="e">
        <f t="shared" si="30"/>
        <v>#REF!</v>
      </c>
      <c r="Q106" s="214" t="e">
        <f t="shared" si="31"/>
        <v>#REF!</v>
      </c>
      <c r="R106" s="215" t="e">
        <f t="shared" si="32"/>
        <v>#REF!</v>
      </c>
      <c r="S106" s="214" t="e">
        <f t="shared" si="33"/>
        <v>#REF!</v>
      </c>
      <c r="T106" s="214" t="e">
        <f t="shared" si="34"/>
        <v>#REF!</v>
      </c>
      <c r="U106" t="e">
        <f t="shared" si="35"/>
        <v>#REF!</v>
      </c>
      <c r="V106" t="e">
        <f t="shared" si="36"/>
        <v>#REF!</v>
      </c>
      <c r="W106" t="e">
        <f t="shared" si="37"/>
        <v>#REF!</v>
      </c>
      <c r="X106" t="e">
        <f t="shared" si="38"/>
        <v>#REF!</v>
      </c>
      <c r="Y106" t="e">
        <f t="shared" si="39"/>
        <v>#REF!</v>
      </c>
      <c r="AA106" s="1">
        <f t="shared" si="40"/>
        <v>105</v>
      </c>
    </row>
    <row r="107" spans="1:27" x14ac:dyDescent="0.35">
      <c r="A107" s="184" t="str">
        <f>+Declarations!A107&amp;""</f>
        <v/>
      </c>
      <c r="B107" t="str">
        <f>IF(LEN($A107),IF(LEN(Declarations!$B107)&gt;0,Declarations!$B107,"#"&amp;$A107),"")</f>
        <v/>
      </c>
      <c r="C107" s="1" t="str">
        <f t="shared" si="22"/>
        <v>...</v>
      </c>
      <c r="D107" s="1" t="str">
        <f t="shared" si="41"/>
        <v/>
      </c>
      <c r="E107" s="15">
        <f t="shared" si="23"/>
        <v>0</v>
      </c>
      <c r="F107" s="1">
        <f t="shared" si="24"/>
        <v>0</v>
      </c>
      <c r="G107" s="1" t="str">
        <f t="shared" si="25"/>
        <v/>
      </c>
      <c r="H107" t="str">
        <f t="shared" si="26"/>
        <v/>
      </c>
      <c r="I107" s="1">
        <f t="shared" si="27"/>
        <v>0</v>
      </c>
      <c r="J107" s="1" t="str">
        <f>IF(LEN($A107)&gt;0,IF(LEN(Declarations!$F107)&gt;0,Declarations!$F107,conftype),"")</f>
        <v/>
      </c>
      <c r="M107" s="35" t="e">
        <f t="shared" si="21"/>
        <v>#REF!</v>
      </c>
      <c r="N107" s="35" t="e">
        <f t="shared" si="28"/>
        <v>#REF!</v>
      </c>
      <c r="O107" s="35" t="e">
        <f t="shared" si="29"/>
        <v>#REF!</v>
      </c>
      <c r="P107" s="35" t="e">
        <f t="shared" si="30"/>
        <v>#REF!</v>
      </c>
      <c r="Q107" s="214" t="e">
        <f t="shared" si="31"/>
        <v>#REF!</v>
      </c>
      <c r="R107" s="215" t="e">
        <f t="shared" si="32"/>
        <v>#REF!</v>
      </c>
      <c r="S107" s="214" t="e">
        <f t="shared" si="33"/>
        <v>#REF!</v>
      </c>
      <c r="T107" s="214" t="e">
        <f t="shared" si="34"/>
        <v>#REF!</v>
      </c>
      <c r="U107" t="e">
        <f t="shared" si="35"/>
        <v>#REF!</v>
      </c>
      <c r="V107" t="e">
        <f t="shared" si="36"/>
        <v>#REF!</v>
      </c>
      <c r="W107" t="e">
        <f t="shared" si="37"/>
        <v>#REF!</v>
      </c>
      <c r="X107" t="e">
        <f t="shared" si="38"/>
        <v>#REF!</v>
      </c>
      <c r="Y107" t="e">
        <f t="shared" si="39"/>
        <v>#REF!</v>
      </c>
      <c r="AA107" s="1">
        <f t="shared" si="40"/>
        <v>106</v>
      </c>
    </row>
    <row r="108" spans="1:27" x14ac:dyDescent="0.35">
      <c r="A108" s="184" t="str">
        <f>+Declarations!A108&amp;""</f>
        <v/>
      </c>
      <c r="B108" t="str">
        <f>IF(LEN($A108),IF(LEN(Declarations!$B108)&gt;0,Declarations!$B108,"#"&amp;$A108),"")</f>
        <v/>
      </c>
      <c r="C108" s="1" t="str">
        <f t="shared" si="22"/>
        <v>...</v>
      </c>
      <c r="D108" s="1" t="str">
        <f t="shared" si="41"/>
        <v/>
      </c>
      <c r="E108" s="15">
        <f t="shared" si="23"/>
        <v>0</v>
      </c>
      <c r="F108" s="1">
        <f t="shared" si="24"/>
        <v>0</v>
      </c>
      <c r="G108" s="1" t="str">
        <f t="shared" si="25"/>
        <v/>
      </c>
      <c r="H108" t="str">
        <f t="shared" si="26"/>
        <v/>
      </c>
      <c r="I108" s="1">
        <f t="shared" si="27"/>
        <v>0</v>
      </c>
      <c r="J108" s="1" t="str">
        <f>IF(LEN($A108)&gt;0,IF(LEN(Declarations!$F108)&gt;0,Declarations!$F108,conftype),"")</f>
        <v/>
      </c>
      <c r="M108" s="35" t="e">
        <f t="shared" si="21"/>
        <v>#REF!</v>
      </c>
      <c r="N108" s="35" t="e">
        <f t="shared" si="28"/>
        <v>#REF!</v>
      </c>
      <c r="O108" s="35" t="e">
        <f t="shared" si="29"/>
        <v>#REF!</v>
      </c>
      <c r="P108" s="35" t="e">
        <f t="shared" si="30"/>
        <v>#REF!</v>
      </c>
      <c r="Q108" s="214" t="e">
        <f t="shared" si="31"/>
        <v>#REF!</v>
      </c>
      <c r="R108" s="215" t="e">
        <f t="shared" si="32"/>
        <v>#REF!</v>
      </c>
      <c r="S108" s="214" t="e">
        <f t="shared" si="33"/>
        <v>#REF!</v>
      </c>
      <c r="T108" s="214" t="e">
        <f t="shared" si="34"/>
        <v>#REF!</v>
      </c>
      <c r="U108" t="e">
        <f t="shared" si="35"/>
        <v>#REF!</v>
      </c>
      <c r="V108" t="e">
        <f t="shared" si="36"/>
        <v>#REF!</v>
      </c>
      <c r="W108" t="e">
        <f t="shared" si="37"/>
        <v>#REF!</v>
      </c>
      <c r="X108" t="e">
        <f t="shared" si="38"/>
        <v>#REF!</v>
      </c>
      <c r="Y108" t="e">
        <f t="shared" si="39"/>
        <v>#REF!</v>
      </c>
      <c r="AA108" s="1">
        <f t="shared" si="40"/>
        <v>107</v>
      </c>
    </row>
    <row r="109" spans="1:27" x14ac:dyDescent="0.35">
      <c r="A109" s="184" t="str">
        <f>+Declarations!A109&amp;""</f>
        <v/>
      </c>
      <c r="B109" t="str">
        <f>IF(LEN($A109),IF(LEN(Declarations!$B109)&gt;0,Declarations!$B109,"#"&amp;$A109),"")</f>
        <v/>
      </c>
      <c r="C109" s="1" t="str">
        <f t="shared" si="22"/>
        <v>...</v>
      </c>
      <c r="D109" s="1" t="str">
        <f t="shared" si="41"/>
        <v/>
      </c>
      <c r="E109" s="15">
        <f t="shared" si="23"/>
        <v>0</v>
      </c>
      <c r="F109" s="1">
        <f t="shared" si="24"/>
        <v>0</v>
      </c>
      <c r="G109" s="1" t="str">
        <f t="shared" si="25"/>
        <v/>
      </c>
      <c r="H109" t="str">
        <f t="shared" si="26"/>
        <v/>
      </c>
      <c r="I109" s="1">
        <f t="shared" si="27"/>
        <v>0</v>
      </c>
      <c r="J109" s="1" t="str">
        <f>IF(LEN($A109)&gt;0,IF(LEN(Declarations!$F109)&gt;0,Declarations!$F109,conftype),"")</f>
        <v/>
      </c>
      <c r="M109" s="35" t="e">
        <f t="shared" si="21"/>
        <v>#REF!</v>
      </c>
      <c r="N109" s="35" t="e">
        <f t="shared" si="28"/>
        <v>#REF!</v>
      </c>
      <c r="O109" s="35" t="e">
        <f t="shared" si="29"/>
        <v>#REF!</v>
      </c>
      <c r="P109" s="35" t="e">
        <f t="shared" si="30"/>
        <v>#REF!</v>
      </c>
      <c r="Q109" s="214" t="e">
        <f t="shared" si="31"/>
        <v>#REF!</v>
      </c>
      <c r="R109" s="215" t="e">
        <f t="shared" si="32"/>
        <v>#REF!</v>
      </c>
      <c r="S109" s="214" t="e">
        <f t="shared" si="33"/>
        <v>#REF!</v>
      </c>
      <c r="T109" s="214" t="e">
        <f t="shared" si="34"/>
        <v>#REF!</v>
      </c>
      <c r="U109" t="e">
        <f t="shared" si="35"/>
        <v>#REF!</v>
      </c>
      <c r="V109" t="e">
        <f t="shared" si="36"/>
        <v>#REF!</v>
      </c>
      <c r="W109" t="e">
        <f t="shared" si="37"/>
        <v>#REF!</v>
      </c>
      <c r="X109" t="e">
        <f t="shared" si="38"/>
        <v>#REF!</v>
      </c>
      <c r="Y109" t="e">
        <f t="shared" si="39"/>
        <v>#REF!</v>
      </c>
      <c r="AA109" s="1">
        <f t="shared" si="40"/>
        <v>108</v>
      </c>
    </row>
    <row r="110" spans="1:27" x14ac:dyDescent="0.35">
      <c r="A110" s="184" t="str">
        <f>+Declarations!A110&amp;""</f>
        <v/>
      </c>
      <c r="B110" t="str">
        <f>IF(LEN($A110),IF(LEN(Declarations!$B110)&gt;0,Declarations!$B110,"#"&amp;$A110),"")</f>
        <v/>
      </c>
      <c r="C110" s="1" t="str">
        <f t="shared" si="22"/>
        <v>...</v>
      </c>
      <c r="D110" s="1" t="str">
        <f t="shared" si="41"/>
        <v/>
      </c>
      <c r="E110" s="15">
        <f t="shared" si="23"/>
        <v>0</v>
      </c>
      <c r="F110" s="1">
        <f t="shared" si="24"/>
        <v>0</v>
      </c>
      <c r="G110" s="1" t="str">
        <f t="shared" si="25"/>
        <v/>
      </c>
      <c r="H110" t="str">
        <f t="shared" si="26"/>
        <v/>
      </c>
      <c r="I110" s="1">
        <f t="shared" si="27"/>
        <v>0</v>
      </c>
      <c r="J110" s="1" t="str">
        <f>IF(LEN($A110)&gt;0,IF(LEN(Declarations!$F110)&gt;0,Declarations!$F110,conftype),"")</f>
        <v/>
      </c>
      <c r="M110" s="35" t="e">
        <f t="shared" si="21"/>
        <v>#REF!</v>
      </c>
      <c r="N110" s="35" t="e">
        <f t="shared" si="28"/>
        <v>#REF!</v>
      </c>
      <c r="O110" s="35" t="e">
        <f t="shared" si="29"/>
        <v>#REF!</v>
      </c>
      <c r="P110" s="35" t="e">
        <f t="shared" si="30"/>
        <v>#REF!</v>
      </c>
      <c r="Q110" s="214" t="e">
        <f t="shared" si="31"/>
        <v>#REF!</v>
      </c>
      <c r="R110" s="215" t="e">
        <f t="shared" si="32"/>
        <v>#REF!</v>
      </c>
      <c r="S110" s="214" t="e">
        <f t="shared" si="33"/>
        <v>#REF!</v>
      </c>
      <c r="T110" s="214" t="e">
        <f t="shared" si="34"/>
        <v>#REF!</v>
      </c>
      <c r="U110" t="e">
        <f t="shared" si="35"/>
        <v>#REF!</v>
      </c>
      <c r="V110" t="e">
        <f t="shared" si="36"/>
        <v>#REF!</v>
      </c>
      <c r="W110" t="e">
        <f t="shared" si="37"/>
        <v>#REF!</v>
      </c>
      <c r="X110" t="e">
        <f t="shared" si="38"/>
        <v>#REF!</v>
      </c>
      <c r="Y110" t="e">
        <f t="shared" si="39"/>
        <v>#REF!</v>
      </c>
      <c r="AA110" s="1">
        <f t="shared" si="40"/>
        <v>109</v>
      </c>
    </row>
    <row r="111" spans="1:27" x14ac:dyDescent="0.35">
      <c r="A111" s="184" t="str">
        <f>+Declarations!A111&amp;""</f>
        <v/>
      </c>
      <c r="B111" t="str">
        <f>IF(LEN($A111),IF(LEN(Declarations!$B111)&gt;0,Declarations!$B111,"#"&amp;$A111),"")</f>
        <v/>
      </c>
      <c r="C111" s="1" t="str">
        <f t="shared" si="22"/>
        <v>...</v>
      </c>
      <c r="D111" s="1" t="str">
        <f t="shared" si="41"/>
        <v/>
      </c>
      <c r="E111" s="15">
        <f t="shared" si="23"/>
        <v>0</v>
      </c>
      <c r="F111" s="1">
        <f t="shared" si="24"/>
        <v>0</v>
      </c>
      <c r="G111" s="1" t="str">
        <f t="shared" si="25"/>
        <v/>
      </c>
      <c r="H111" t="str">
        <f t="shared" si="26"/>
        <v/>
      </c>
      <c r="I111" s="1">
        <f t="shared" si="27"/>
        <v>0</v>
      </c>
      <c r="J111" s="1" t="str">
        <f>IF(LEN($A111)&gt;0,IF(LEN(Declarations!$F111)&gt;0,Declarations!$F111,conftype),"")</f>
        <v/>
      </c>
      <c r="M111" s="35" t="e">
        <f t="shared" ref="M111:M174" si="42">IF(ISNA(VLOOKUP($A111,SprintData,2,FALSE)),0,VLOOKUP($A111,SprintData,2,FALSE))</f>
        <v>#REF!</v>
      </c>
      <c r="N111" s="35" t="e">
        <f t="shared" si="28"/>
        <v>#REF!</v>
      </c>
      <c r="O111" s="35" t="e">
        <f t="shared" si="29"/>
        <v>#REF!</v>
      </c>
      <c r="P111" s="35" t="e">
        <f t="shared" si="30"/>
        <v>#REF!</v>
      </c>
      <c r="Q111" s="214" t="e">
        <f t="shared" si="31"/>
        <v>#REF!</v>
      </c>
      <c r="R111" s="215" t="e">
        <f t="shared" si="32"/>
        <v>#REF!</v>
      </c>
      <c r="S111" s="214" t="e">
        <f t="shared" si="33"/>
        <v>#REF!</v>
      </c>
      <c r="T111" s="214" t="e">
        <f t="shared" si="34"/>
        <v>#REF!</v>
      </c>
      <c r="U111" t="e">
        <f t="shared" si="35"/>
        <v>#REF!</v>
      </c>
      <c r="V111" t="e">
        <f t="shared" si="36"/>
        <v>#REF!</v>
      </c>
      <c r="W111" t="e">
        <f t="shared" si="37"/>
        <v>#REF!</v>
      </c>
      <c r="X111" t="e">
        <f t="shared" si="38"/>
        <v>#REF!</v>
      </c>
      <c r="Y111" t="e">
        <f t="shared" si="39"/>
        <v>#REF!</v>
      </c>
      <c r="AA111" s="1">
        <f t="shared" si="40"/>
        <v>110</v>
      </c>
    </row>
    <row r="112" spans="1:27" x14ac:dyDescent="0.35">
      <c r="A112" s="184" t="str">
        <f>+Declarations!A112&amp;""</f>
        <v/>
      </c>
      <c r="B112" t="str">
        <f>IF(LEN($A112),IF(LEN(Declarations!$B112)&gt;0,Declarations!$B112,"#"&amp;$A112),"")</f>
        <v/>
      </c>
      <c r="C112" s="1" t="str">
        <f t="shared" si="22"/>
        <v>...</v>
      </c>
      <c r="D112" s="1" t="str">
        <f t="shared" si="41"/>
        <v/>
      </c>
      <c r="E112" s="15">
        <f t="shared" si="23"/>
        <v>0</v>
      </c>
      <c r="F112" s="1">
        <f t="shared" si="24"/>
        <v>0</v>
      </c>
      <c r="G112" s="1" t="str">
        <f t="shared" si="25"/>
        <v/>
      </c>
      <c r="H112" t="str">
        <f t="shared" si="26"/>
        <v/>
      </c>
      <c r="I112" s="1">
        <f t="shared" si="27"/>
        <v>0</v>
      </c>
      <c r="J112" s="1" t="str">
        <f>IF(LEN($A112)&gt;0,IF(LEN(Declarations!$F112)&gt;0,Declarations!$F112,conftype),"")</f>
        <v/>
      </c>
      <c r="M112" s="35" t="e">
        <f t="shared" si="42"/>
        <v>#REF!</v>
      </c>
      <c r="N112" s="35" t="e">
        <f t="shared" si="28"/>
        <v>#REF!</v>
      </c>
      <c r="O112" s="35" t="e">
        <f t="shared" si="29"/>
        <v>#REF!</v>
      </c>
      <c r="P112" s="35" t="e">
        <f t="shared" si="30"/>
        <v>#REF!</v>
      </c>
      <c r="Q112" s="214" t="e">
        <f t="shared" si="31"/>
        <v>#REF!</v>
      </c>
      <c r="R112" s="215" t="e">
        <f t="shared" si="32"/>
        <v>#REF!</v>
      </c>
      <c r="S112" s="214" t="e">
        <f t="shared" si="33"/>
        <v>#REF!</v>
      </c>
      <c r="T112" s="214" t="e">
        <f t="shared" si="34"/>
        <v>#REF!</v>
      </c>
      <c r="U112" t="e">
        <f t="shared" si="35"/>
        <v>#REF!</v>
      </c>
      <c r="V112" t="e">
        <f t="shared" si="36"/>
        <v>#REF!</v>
      </c>
      <c r="W112" t="e">
        <f t="shared" si="37"/>
        <v>#REF!</v>
      </c>
      <c r="X112" t="e">
        <f t="shared" si="38"/>
        <v>#REF!</v>
      </c>
      <c r="Y112" t="e">
        <f t="shared" si="39"/>
        <v>#REF!</v>
      </c>
      <c r="AA112" s="1">
        <f t="shared" si="40"/>
        <v>111</v>
      </c>
    </row>
    <row r="113" spans="1:27" x14ac:dyDescent="0.35">
      <c r="A113" s="184" t="str">
        <f>+Declarations!A113&amp;""</f>
        <v/>
      </c>
      <c r="B113" t="str">
        <f>IF(LEN($A113),IF(LEN(Declarations!$B113)&gt;0,Declarations!$B113,"#"&amp;$A113),"")</f>
        <v/>
      </c>
      <c r="C113" s="1" t="str">
        <f t="shared" si="22"/>
        <v>...</v>
      </c>
      <c r="D113" s="1" t="str">
        <f t="shared" si="41"/>
        <v/>
      </c>
      <c r="E113" s="15">
        <f t="shared" si="23"/>
        <v>0</v>
      </c>
      <c r="F113" s="1">
        <f t="shared" si="24"/>
        <v>0</v>
      </c>
      <c r="G113" s="1" t="str">
        <f t="shared" si="25"/>
        <v/>
      </c>
      <c r="H113" t="str">
        <f t="shared" si="26"/>
        <v/>
      </c>
      <c r="I113" s="1">
        <f t="shared" si="27"/>
        <v>0</v>
      </c>
      <c r="J113" s="1" t="str">
        <f>IF(LEN($A113)&gt;0,IF(LEN(Declarations!$F113)&gt;0,Declarations!$F113,conftype),"")</f>
        <v/>
      </c>
      <c r="M113" s="35" t="e">
        <f t="shared" si="42"/>
        <v>#REF!</v>
      </c>
      <c r="N113" s="35" t="e">
        <f t="shared" si="28"/>
        <v>#REF!</v>
      </c>
      <c r="O113" s="35" t="e">
        <f t="shared" si="29"/>
        <v>#REF!</v>
      </c>
      <c r="P113" s="35" t="e">
        <f t="shared" si="30"/>
        <v>#REF!</v>
      </c>
      <c r="Q113" s="214" t="e">
        <f t="shared" si="31"/>
        <v>#REF!</v>
      </c>
      <c r="R113" s="215" t="e">
        <f t="shared" si="32"/>
        <v>#REF!</v>
      </c>
      <c r="S113" s="214" t="e">
        <f t="shared" si="33"/>
        <v>#REF!</v>
      </c>
      <c r="T113" s="214" t="e">
        <f t="shared" si="34"/>
        <v>#REF!</v>
      </c>
      <c r="U113" t="e">
        <f t="shared" si="35"/>
        <v>#REF!</v>
      </c>
      <c r="V113" t="e">
        <f t="shared" si="36"/>
        <v>#REF!</v>
      </c>
      <c r="W113" t="e">
        <f t="shared" si="37"/>
        <v>#REF!</v>
      </c>
      <c r="X113" t="e">
        <f t="shared" si="38"/>
        <v>#REF!</v>
      </c>
      <c r="Y113" t="e">
        <f t="shared" si="39"/>
        <v>#REF!</v>
      </c>
      <c r="AA113" s="1">
        <f t="shared" si="40"/>
        <v>112</v>
      </c>
    </row>
    <row r="114" spans="1:27" x14ac:dyDescent="0.35">
      <c r="A114" s="184" t="str">
        <f>+Declarations!A114&amp;""</f>
        <v/>
      </c>
      <c r="B114" t="str">
        <f>IF(LEN($A114),IF(LEN(Declarations!$B114)&gt;0,Declarations!$B114,"#"&amp;$A114),"")</f>
        <v/>
      </c>
      <c r="C114" s="1" t="str">
        <f t="shared" si="22"/>
        <v>...</v>
      </c>
      <c r="D114" s="1" t="str">
        <f t="shared" si="41"/>
        <v/>
      </c>
      <c r="E114" s="15">
        <f t="shared" si="23"/>
        <v>0</v>
      </c>
      <c r="F114" s="1">
        <f t="shared" si="24"/>
        <v>0</v>
      </c>
      <c r="G114" s="1" t="str">
        <f t="shared" si="25"/>
        <v/>
      </c>
      <c r="H114" t="str">
        <f t="shared" si="26"/>
        <v/>
      </c>
      <c r="I114" s="1">
        <f t="shared" si="27"/>
        <v>0</v>
      </c>
      <c r="J114" s="1" t="str">
        <f>IF(LEN($A114)&gt;0,IF(LEN(Declarations!$F114)&gt;0,Declarations!$F114,conftype),"")</f>
        <v/>
      </c>
      <c r="M114" s="35" t="e">
        <f t="shared" si="42"/>
        <v>#REF!</v>
      </c>
      <c r="N114" s="35" t="e">
        <f t="shared" si="28"/>
        <v>#REF!</v>
      </c>
      <c r="O114" s="35" t="e">
        <f t="shared" si="29"/>
        <v>#REF!</v>
      </c>
      <c r="P114" s="35" t="e">
        <f t="shared" si="30"/>
        <v>#REF!</v>
      </c>
      <c r="Q114" s="214" t="e">
        <f t="shared" si="31"/>
        <v>#REF!</v>
      </c>
      <c r="R114" s="215" t="e">
        <f t="shared" si="32"/>
        <v>#REF!</v>
      </c>
      <c r="S114" s="214" t="e">
        <f t="shared" si="33"/>
        <v>#REF!</v>
      </c>
      <c r="T114" s="214" t="e">
        <f t="shared" si="34"/>
        <v>#REF!</v>
      </c>
      <c r="U114" t="e">
        <f t="shared" si="35"/>
        <v>#REF!</v>
      </c>
      <c r="V114" t="e">
        <f t="shared" si="36"/>
        <v>#REF!</v>
      </c>
      <c r="W114" t="e">
        <f t="shared" si="37"/>
        <v>#REF!</v>
      </c>
      <c r="X114" t="e">
        <f t="shared" si="38"/>
        <v>#REF!</v>
      </c>
      <c r="Y114" t="e">
        <f t="shared" si="39"/>
        <v>#REF!</v>
      </c>
      <c r="AA114" s="1">
        <f t="shared" si="40"/>
        <v>113</v>
      </c>
    </row>
    <row r="115" spans="1:27" x14ac:dyDescent="0.35">
      <c r="A115" s="184" t="str">
        <f>+Declarations!A115&amp;""</f>
        <v/>
      </c>
      <c r="B115" t="str">
        <f>IF(LEN($A115),IF(LEN(Declarations!$B115)&gt;0,Declarations!$B115,"#"&amp;$A115),"")</f>
        <v/>
      </c>
      <c r="C115" s="1" t="str">
        <f t="shared" si="22"/>
        <v>...</v>
      </c>
      <c r="D115" s="1" t="str">
        <f t="shared" si="41"/>
        <v/>
      </c>
      <c r="E115" s="15">
        <f t="shared" si="23"/>
        <v>0</v>
      </c>
      <c r="F115" s="1">
        <f t="shared" si="24"/>
        <v>0</v>
      </c>
      <c r="G115" s="1" t="str">
        <f t="shared" si="25"/>
        <v/>
      </c>
      <c r="H115" t="str">
        <f t="shared" si="26"/>
        <v/>
      </c>
      <c r="I115" s="1">
        <f t="shared" si="27"/>
        <v>0</v>
      </c>
      <c r="J115" s="1" t="str">
        <f>IF(LEN($A115)&gt;0,IF(LEN(Declarations!$F115)&gt;0,Declarations!$F115,conftype),"")</f>
        <v/>
      </c>
      <c r="M115" s="35" t="e">
        <f t="shared" si="42"/>
        <v>#REF!</v>
      </c>
      <c r="N115" s="35" t="e">
        <f t="shared" si="28"/>
        <v>#REF!</v>
      </c>
      <c r="O115" s="35" t="e">
        <f t="shared" si="29"/>
        <v>#REF!</v>
      </c>
      <c r="P115" s="35" t="e">
        <f t="shared" si="30"/>
        <v>#REF!</v>
      </c>
      <c r="Q115" s="214" t="e">
        <f t="shared" si="31"/>
        <v>#REF!</v>
      </c>
      <c r="R115" s="215" t="e">
        <f t="shared" si="32"/>
        <v>#REF!</v>
      </c>
      <c r="S115" s="214" t="e">
        <f t="shared" si="33"/>
        <v>#REF!</v>
      </c>
      <c r="T115" s="214" t="e">
        <f t="shared" si="34"/>
        <v>#REF!</v>
      </c>
      <c r="U115" t="e">
        <f t="shared" si="35"/>
        <v>#REF!</v>
      </c>
      <c r="V115" t="e">
        <f t="shared" si="36"/>
        <v>#REF!</v>
      </c>
      <c r="W115" t="e">
        <f t="shared" si="37"/>
        <v>#REF!</v>
      </c>
      <c r="X115" t="e">
        <f t="shared" si="38"/>
        <v>#REF!</v>
      </c>
      <c r="Y115" t="e">
        <f t="shared" si="39"/>
        <v>#REF!</v>
      </c>
      <c r="AA115" s="1">
        <f t="shared" si="40"/>
        <v>114</v>
      </c>
    </row>
    <row r="116" spans="1:27" x14ac:dyDescent="0.35">
      <c r="A116" s="184" t="str">
        <f>+Declarations!A116&amp;""</f>
        <v/>
      </c>
      <c r="B116" t="str">
        <f>IF(LEN($A116),IF(LEN(Declarations!$B116)&gt;0,Declarations!$B116,"#"&amp;$A116),"")</f>
        <v/>
      </c>
      <c r="C116" s="1" t="str">
        <f t="shared" si="22"/>
        <v>...</v>
      </c>
      <c r="D116" s="1" t="str">
        <f t="shared" si="41"/>
        <v/>
      </c>
      <c r="E116" s="15">
        <f t="shared" si="23"/>
        <v>0</v>
      </c>
      <c r="F116" s="1">
        <f t="shared" si="24"/>
        <v>0</v>
      </c>
      <c r="G116" s="1" t="str">
        <f t="shared" si="25"/>
        <v/>
      </c>
      <c r="H116" t="str">
        <f t="shared" si="26"/>
        <v/>
      </c>
      <c r="I116" s="1">
        <f t="shared" si="27"/>
        <v>0</v>
      </c>
      <c r="J116" s="1" t="str">
        <f>IF(LEN($A116)&gt;0,IF(LEN(Declarations!$F116)&gt;0,Declarations!$F116,conftype),"")</f>
        <v/>
      </c>
      <c r="M116" s="35" t="e">
        <f t="shared" si="42"/>
        <v>#REF!</v>
      </c>
      <c r="N116" s="35" t="e">
        <f t="shared" si="28"/>
        <v>#REF!</v>
      </c>
      <c r="O116" s="35" t="e">
        <f t="shared" si="29"/>
        <v>#REF!</v>
      </c>
      <c r="P116" s="35" t="e">
        <f t="shared" si="30"/>
        <v>#REF!</v>
      </c>
      <c r="Q116" s="214" t="e">
        <f t="shared" si="31"/>
        <v>#REF!</v>
      </c>
      <c r="R116" s="215" t="e">
        <f t="shared" si="32"/>
        <v>#REF!</v>
      </c>
      <c r="S116" s="214" t="e">
        <f t="shared" si="33"/>
        <v>#REF!</v>
      </c>
      <c r="T116" s="214" t="e">
        <f t="shared" si="34"/>
        <v>#REF!</v>
      </c>
      <c r="U116" t="e">
        <f t="shared" si="35"/>
        <v>#REF!</v>
      </c>
      <c r="V116" t="e">
        <f t="shared" si="36"/>
        <v>#REF!</v>
      </c>
      <c r="W116" t="e">
        <f t="shared" si="37"/>
        <v>#REF!</v>
      </c>
      <c r="X116" t="e">
        <f t="shared" si="38"/>
        <v>#REF!</v>
      </c>
      <c r="Y116" t="e">
        <f t="shared" si="39"/>
        <v>#REF!</v>
      </c>
      <c r="AA116" s="1">
        <f t="shared" si="40"/>
        <v>115</v>
      </c>
    </row>
    <row r="117" spans="1:27" x14ac:dyDescent="0.35">
      <c r="A117" s="184" t="str">
        <f>+Declarations!A117&amp;""</f>
        <v/>
      </c>
      <c r="B117" t="str">
        <f>IF(LEN($A117),IF(LEN(Declarations!$B117)&gt;0,Declarations!$B117,"#"&amp;$A117),"")</f>
        <v/>
      </c>
      <c r="C117" s="1" t="str">
        <f t="shared" si="22"/>
        <v>...</v>
      </c>
      <c r="D117" s="1" t="str">
        <f t="shared" si="41"/>
        <v/>
      </c>
      <c r="E117" s="15">
        <f t="shared" si="23"/>
        <v>0</v>
      </c>
      <c r="F117" s="1">
        <f t="shared" si="24"/>
        <v>0</v>
      </c>
      <c r="G117" s="1" t="str">
        <f t="shared" si="25"/>
        <v/>
      </c>
      <c r="H117" t="str">
        <f t="shared" si="26"/>
        <v/>
      </c>
      <c r="I117" s="1">
        <f t="shared" si="27"/>
        <v>0</v>
      </c>
      <c r="J117" s="1" t="str">
        <f>IF(LEN($A117)&gt;0,IF(LEN(Declarations!$F117)&gt;0,Declarations!$F117,conftype),"")</f>
        <v/>
      </c>
      <c r="M117" s="35" t="e">
        <f t="shared" si="42"/>
        <v>#REF!</v>
      </c>
      <c r="N117" s="35" t="e">
        <f t="shared" si="28"/>
        <v>#REF!</v>
      </c>
      <c r="O117" s="35" t="e">
        <f t="shared" si="29"/>
        <v>#REF!</v>
      </c>
      <c r="P117" s="35" t="e">
        <f t="shared" si="30"/>
        <v>#REF!</v>
      </c>
      <c r="Q117" s="214" t="e">
        <f t="shared" si="31"/>
        <v>#REF!</v>
      </c>
      <c r="R117" s="215" t="e">
        <f t="shared" si="32"/>
        <v>#REF!</v>
      </c>
      <c r="S117" s="214" t="e">
        <f t="shared" si="33"/>
        <v>#REF!</v>
      </c>
      <c r="T117" s="214" t="e">
        <f t="shared" si="34"/>
        <v>#REF!</v>
      </c>
      <c r="U117" t="e">
        <f t="shared" si="35"/>
        <v>#REF!</v>
      </c>
      <c r="V117" t="e">
        <f t="shared" si="36"/>
        <v>#REF!</v>
      </c>
      <c r="W117" t="e">
        <f t="shared" si="37"/>
        <v>#REF!</v>
      </c>
      <c r="X117" t="e">
        <f t="shared" si="38"/>
        <v>#REF!</v>
      </c>
      <c r="Y117" t="e">
        <f t="shared" si="39"/>
        <v>#REF!</v>
      </c>
      <c r="AA117" s="1">
        <f t="shared" si="40"/>
        <v>116</v>
      </c>
    </row>
    <row r="118" spans="1:27" x14ac:dyDescent="0.35">
      <c r="A118" s="184" t="str">
        <f>+Declarations!A118&amp;""</f>
        <v/>
      </c>
      <c r="B118" t="str">
        <f>IF(LEN($A118),IF(LEN(Declarations!$B118)&gt;0,Declarations!$B118,"#"&amp;$A118),"")</f>
        <v/>
      </c>
      <c r="C118" s="1" t="str">
        <f t="shared" si="22"/>
        <v>...</v>
      </c>
      <c r="D118" s="1" t="str">
        <f t="shared" si="41"/>
        <v/>
      </c>
      <c r="E118" s="15">
        <f t="shared" si="23"/>
        <v>0</v>
      </c>
      <c r="F118" s="1">
        <f t="shared" si="24"/>
        <v>0</v>
      </c>
      <c r="G118" s="1" t="str">
        <f t="shared" si="25"/>
        <v/>
      </c>
      <c r="H118" t="str">
        <f t="shared" si="26"/>
        <v/>
      </c>
      <c r="I118" s="1">
        <f t="shared" si="27"/>
        <v>0</v>
      </c>
      <c r="J118" s="1" t="str">
        <f>IF(LEN($A118)&gt;0,IF(LEN(Declarations!$F118)&gt;0,Declarations!$F118,conftype),"")</f>
        <v/>
      </c>
      <c r="M118" s="35" t="e">
        <f t="shared" si="42"/>
        <v>#REF!</v>
      </c>
      <c r="N118" s="35" t="e">
        <f t="shared" si="28"/>
        <v>#REF!</v>
      </c>
      <c r="O118" s="35" t="e">
        <f t="shared" si="29"/>
        <v>#REF!</v>
      </c>
      <c r="P118" s="35" t="e">
        <f t="shared" si="30"/>
        <v>#REF!</v>
      </c>
      <c r="Q118" s="214" t="e">
        <f t="shared" si="31"/>
        <v>#REF!</v>
      </c>
      <c r="R118" s="215" t="e">
        <f t="shared" si="32"/>
        <v>#REF!</v>
      </c>
      <c r="S118" s="214" t="e">
        <f t="shared" si="33"/>
        <v>#REF!</v>
      </c>
      <c r="T118" s="214" t="e">
        <f t="shared" si="34"/>
        <v>#REF!</v>
      </c>
      <c r="U118" t="e">
        <f t="shared" si="35"/>
        <v>#REF!</v>
      </c>
      <c r="V118" t="e">
        <f t="shared" si="36"/>
        <v>#REF!</v>
      </c>
      <c r="W118" t="e">
        <f t="shared" si="37"/>
        <v>#REF!</v>
      </c>
      <c r="X118" t="e">
        <f t="shared" si="38"/>
        <v>#REF!</v>
      </c>
      <c r="Y118" t="e">
        <f t="shared" si="39"/>
        <v>#REF!</v>
      </c>
      <c r="AA118" s="1">
        <f t="shared" si="40"/>
        <v>117</v>
      </c>
    </row>
    <row r="119" spans="1:27" x14ac:dyDescent="0.35">
      <c r="A119" s="184" t="str">
        <f>+Declarations!A119&amp;""</f>
        <v/>
      </c>
      <c r="B119" t="str">
        <f>IF(LEN($A119),IF(LEN(Declarations!$B119)&gt;0,Declarations!$B119,"#"&amp;$A119),"")</f>
        <v/>
      </c>
      <c r="C119" s="1" t="str">
        <f t="shared" si="22"/>
        <v>...</v>
      </c>
      <c r="D119" s="1" t="str">
        <f t="shared" si="41"/>
        <v/>
      </c>
      <c r="E119" s="15">
        <f t="shared" si="23"/>
        <v>0</v>
      </c>
      <c r="F119" s="1">
        <f t="shared" si="24"/>
        <v>0</v>
      </c>
      <c r="G119" s="1" t="str">
        <f t="shared" si="25"/>
        <v/>
      </c>
      <c r="H119" t="str">
        <f t="shared" si="26"/>
        <v/>
      </c>
      <c r="I119" s="1">
        <f t="shared" si="27"/>
        <v>0</v>
      </c>
      <c r="J119" s="1" t="str">
        <f>IF(LEN($A119)&gt;0,IF(LEN(Declarations!$F119)&gt;0,Declarations!$F119,conftype),"")</f>
        <v/>
      </c>
      <c r="M119" s="35" t="e">
        <f t="shared" si="42"/>
        <v>#REF!</v>
      </c>
      <c r="N119" s="35" t="e">
        <f t="shared" si="28"/>
        <v>#REF!</v>
      </c>
      <c r="O119" s="35" t="e">
        <f t="shared" si="29"/>
        <v>#REF!</v>
      </c>
      <c r="P119" s="35" t="e">
        <f t="shared" si="30"/>
        <v>#REF!</v>
      </c>
      <c r="Q119" s="214" t="e">
        <f t="shared" si="31"/>
        <v>#REF!</v>
      </c>
      <c r="R119" s="215" t="e">
        <f t="shared" si="32"/>
        <v>#REF!</v>
      </c>
      <c r="S119" s="214" t="e">
        <f t="shared" si="33"/>
        <v>#REF!</v>
      </c>
      <c r="T119" s="214" t="e">
        <f t="shared" si="34"/>
        <v>#REF!</v>
      </c>
      <c r="U119" t="e">
        <f t="shared" si="35"/>
        <v>#REF!</v>
      </c>
      <c r="V119" t="e">
        <f t="shared" si="36"/>
        <v>#REF!</v>
      </c>
      <c r="W119" t="e">
        <f t="shared" si="37"/>
        <v>#REF!</v>
      </c>
      <c r="X119" t="e">
        <f t="shared" si="38"/>
        <v>#REF!</v>
      </c>
      <c r="Y119" t="e">
        <f t="shared" si="39"/>
        <v>#REF!</v>
      </c>
      <c r="AA119" s="1">
        <f t="shared" si="40"/>
        <v>118</v>
      </c>
    </row>
    <row r="120" spans="1:27" x14ac:dyDescent="0.35">
      <c r="A120" s="184" t="str">
        <f>+Declarations!A120&amp;""</f>
        <v/>
      </c>
      <c r="B120" t="str">
        <f>IF(LEN($A120),IF(LEN(Declarations!$B120)&gt;0,Declarations!$B120,"#"&amp;$A120),"")</f>
        <v/>
      </c>
      <c r="C120" s="1" t="str">
        <f t="shared" si="22"/>
        <v>...</v>
      </c>
      <c r="D120" s="1" t="str">
        <f t="shared" si="41"/>
        <v/>
      </c>
      <c r="E120" s="15">
        <f t="shared" si="23"/>
        <v>0</v>
      </c>
      <c r="F120" s="1">
        <f t="shared" si="24"/>
        <v>0</v>
      </c>
      <c r="G120" s="1" t="str">
        <f t="shared" si="25"/>
        <v/>
      </c>
      <c r="H120" t="str">
        <f t="shared" si="26"/>
        <v/>
      </c>
      <c r="I120" s="1">
        <f t="shared" si="27"/>
        <v>0</v>
      </c>
      <c r="J120" s="1" t="str">
        <f>IF(LEN($A120)&gt;0,IF(LEN(Declarations!$F120)&gt;0,Declarations!$F120,conftype),"")</f>
        <v/>
      </c>
      <c r="M120" s="35" t="e">
        <f t="shared" si="42"/>
        <v>#REF!</v>
      </c>
      <c r="N120" s="35" t="e">
        <f t="shared" si="28"/>
        <v>#REF!</v>
      </c>
      <c r="O120" s="35" t="e">
        <f t="shared" si="29"/>
        <v>#REF!</v>
      </c>
      <c r="P120" s="35" t="e">
        <f t="shared" si="30"/>
        <v>#REF!</v>
      </c>
      <c r="Q120" s="214" t="e">
        <f t="shared" si="31"/>
        <v>#REF!</v>
      </c>
      <c r="R120" s="215" t="e">
        <f t="shared" si="32"/>
        <v>#REF!</v>
      </c>
      <c r="S120" s="214" t="e">
        <f t="shared" si="33"/>
        <v>#REF!</v>
      </c>
      <c r="T120" s="214" t="e">
        <f t="shared" si="34"/>
        <v>#REF!</v>
      </c>
      <c r="U120" t="e">
        <f t="shared" si="35"/>
        <v>#REF!</v>
      </c>
      <c r="V120" t="e">
        <f t="shared" si="36"/>
        <v>#REF!</v>
      </c>
      <c r="W120" t="e">
        <f t="shared" si="37"/>
        <v>#REF!</v>
      </c>
      <c r="X120" t="e">
        <f t="shared" si="38"/>
        <v>#REF!</v>
      </c>
      <c r="Y120" t="e">
        <f t="shared" si="39"/>
        <v>#REF!</v>
      </c>
      <c r="AA120" s="1">
        <f t="shared" si="40"/>
        <v>119</v>
      </c>
    </row>
    <row r="121" spans="1:27" x14ac:dyDescent="0.35">
      <c r="A121" s="184" t="str">
        <f>+Declarations!A121&amp;""</f>
        <v/>
      </c>
      <c r="B121" t="str">
        <f>IF(LEN($A121),IF(LEN(Declarations!$B121)&gt;0,Declarations!$B121,"#"&amp;$A121),"")</f>
        <v/>
      </c>
      <c r="C121" s="1" t="str">
        <f t="shared" si="22"/>
        <v>...</v>
      </c>
      <c r="D121" s="1" t="str">
        <f t="shared" si="41"/>
        <v/>
      </c>
      <c r="E121" s="15">
        <f t="shared" si="23"/>
        <v>0</v>
      </c>
      <c r="F121" s="1">
        <f t="shared" si="24"/>
        <v>0</v>
      </c>
      <c r="G121" s="1" t="str">
        <f t="shared" si="25"/>
        <v/>
      </c>
      <c r="H121" t="str">
        <f t="shared" si="26"/>
        <v/>
      </c>
      <c r="I121" s="1">
        <f t="shared" si="27"/>
        <v>0</v>
      </c>
      <c r="J121" s="1" t="str">
        <f>IF(LEN($A121)&gt;0,IF(LEN(Declarations!$F121)&gt;0,Declarations!$F121,conftype),"")</f>
        <v/>
      </c>
      <c r="M121" s="35" t="e">
        <f t="shared" si="42"/>
        <v>#REF!</v>
      </c>
      <c r="N121" s="35" t="e">
        <f t="shared" si="28"/>
        <v>#REF!</v>
      </c>
      <c r="O121" s="35" t="e">
        <f t="shared" si="29"/>
        <v>#REF!</v>
      </c>
      <c r="P121" s="35" t="e">
        <f t="shared" si="30"/>
        <v>#REF!</v>
      </c>
      <c r="Q121" s="214" t="e">
        <f t="shared" si="31"/>
        <v>#REF!</v>
      </c>
      <c r="R121" s="215" t="e">
        <f t="shared" si="32"/>
        <v>#REF!</v>
      </c>
      <c r="S121" s="214" t="e">
        <f t="shared" si="33"/>
        <v>#REF!</v>
      </c>
      <c r="T121" s="214" t="e">
        <f t="shared" si="34"/>
        <v>#REF!</v>
      </c>
      <c r="U121" t="e">
        <f t="shared" si="35"/>
        <v>#REF!</v>
      </c>
      <c r="V121" t="e">
        <f t="shared" si="36"/>
        <v>#REF!</v>
      </c>
      <c r="W121" t="e">
        <f t="shared" si="37"/>
        <v>#REF!</v>
      </c>
      <c r="X121" t="e">
        <f t="shared" si="38"/>
        <v>#REF!</v>
      </c>
      <c r="Y121" t="e">
        <f t="shared" si="39"/>
        <v>#REF!</v>
      </c>
      <c r="AA121" s="1">
        <f t="shared" si="40"/>
        <v>120</v>
      </c>
    </row>
    <row r="122" spans="1:27" x14ac:dyDescent="0.35">
      <c r="A122" s="184" t="str">
        <f>+Declarations!A122&amp;""</f>
        <v/>
      </c>
      <c r="B122" t="str">
        <f>IF(LEN($A122),IF(LEN(Declarations!$B122)&gt;0,Declarations!$B122,"#"&amp;$A122),"")</f>
        <v/>
      </c>
      <c r="C122" s="1" t="str">
        <f t="shared" si="22"/>
        <v>...</v>
      </c>
      <c r="D122" s="1" t="str">
        <f t="shared" si="41"/>
        <v/>
      </c>
      <c r="E122" s="15">
        <f t="shared" si="23"/>
        <v>0</v>
      </c>
      <c r="F122" s="1">
        <f t="shared" si="24"/>
        <v>0</v>
      </c>
      <c r="G122" s="1" t="str">
        <f t="shared" si="25"/>
        <v/>
      </c>
      <c r="H122" t="str">
        <f t="shared" si="26"/>
        <v/>
      </c>
      <c r="I122" s="1">
        <f t="shared" si="27"/>
        <v>0</v>
      </c>
      <c r="J122" s="1" t="str">
        <f>IF(LEN($A122)&gt;0,IF(LEN(Declarations!$F122)&gt;0,Declarations!$F122,conftype),"")</f>
        <v/>
      </c>
      <c r="M122" s="35" t="e">
        <f t="shared" si="42"/>
        <v>#REF!</v>
      </c>
      <c r="N122" s="35" t="e">
        <f t="shared" si="28"/>
        <v>#REF!</v>
      </c>
      <c r="O122" s="35" t="e">
        <f t="shared" si="29"/>
        <v>#REF!</v>
      </c>
      <c r="P122" s="35" t="e">
        <f t="shared" si="30"/>
        <v>#REF!</v>
      </c>
      <c r="Q122" s="214" t="e">
        <f t="shared" si="31"/>
        <v>#REF!</v>
      </c>
      <c r="R122" s="215" t="e">
        <f t="shared" si="32"/>
        <v>#REF!</v>
      </c>
      <c r="S122" s="214" t="e">
        <f t="shared" si="33"/>
        <v>#REF!</v>
      </c>
      <c r="T122" s="214" t="e">
        <f t="shared" si="34"/>
        <v>#REF!</v>
      </c>
      <c r="U122" t="e">
        <f t="shared" si="35"/>
        <v>#REF!</v>
      </c>
      <c r="V122" t="e">
        <f t="shared" si="36"/>
        <v>#REF!</v>
      </c>
      <c r="W122" t="e">
        <f t="shared" si="37"/>
        <v>#REF!</v>
      </c>
      <c r="X122" t="e">
        <f t="shared" si="38"/>
        <v>#REF!</v>
      </c>
      <c r="Y122" t="e">
        <f t="shared" si="39"/>
        <v>#REF!</v>
      </c>
      <c r="AA122" s="1">
        <f t="shared" si="40"/>
        <v>121</v>
      </c>
    </row>
    <row r="123" spans="1:27" x14ac:dyDescent="0.35">
      <c r="A123" s="184" t="str">
        <f>+Declarations!A123&amp;""</f>
        <v/>
      </c>
      <c r="B123" t="str">
        <f>IF(LEN($A123),IF(LEN(Declarations!$B123)&gt;0,Declarations!$B123,"#"&amp;$A123),"")</f>
        <v/>
      </c>
      <c r="C123" s="1" t="str">
        <f t="shared" si="22"/>
        <v>...</v>
      </c>
      <c r="D123" s="1" t="str">
        <f t="shared" si="41"/>
        <v/>
      </c>
      <c r="E123" s="15">
        <f t="shared" si="23"/>
        <v>0</v>
      </c>
      <c r="F123" s="1">
        <f t="shared" si="24"/>
        <v>0</v>
      </c>
      <c r="G123" s="1" t="str">
        <f t="shared" si="25"/>
        <v/>
      </c>
      <c r="H123" t="str">
        <f t="shared" si="26"/>
        <v/>
      </c>
      <c r="I123" s="1">
        <f t="shared" si="27"/>
        <v>0</v>
      </c>
      <c r="J123" s="1" t="str">
        <f>IF(LEN($A123)&gt;0,IF(LEN(Declarations!$F123)&gt;0,Declarations!$F123,conftype),"")</f>
        <v/>
      </c>
      <c r="M123" s="35" t="e">
        <f t="shared" si="42"/>
        <v>#REF!</v>
      </c>
      <c r="N123" s="35" t="e">
        <f t="shared" si="28"/>
        <v>#REF!</v>
      </c>
      <c r="O123" s="35" t="e">
        <f t="shared" si="29"/>
        <v>#REF!</v>
      </c>
      <c r="P123" s="35" t="e">
        <f t="shared" si="30"/>
        <v>#REF!</v>
      </c>
      <c r="Q123" s="214" t="e">
        <f t="shared" si="31"/>
        <v>#REF!</v>
      </c>
      <c r="R123" s="215" t="e">
        <f t="shared" si="32"/>
        <v>#REF!</v>
      </c>
      <c r="S123" s="214" t="e">
        <f t="shared" si="33"/>
        <v>#REF!</v>
      </c>
      <c r="T123" s="214" t="e">
        <f t="shared" si="34"/>
        <v>#REF!</v>
      </c>
      <c r="U123" t="e">
        <f t="shared" si="35"/>
        <v>#REF!</v>
      </c>
      <c r="V123" t="e">
        <f t="shared" si="36"/>
        <v>#REF!</v>
      </c>
      <c r="W123" t="e">
        <f t="shared" si="37"/>
        <v>#REF!</v>
      </c>
      <c r="X123" t="e">
        <f t="shared" si="38"/>
        <v>#REF!</v>
      </c>
      <c r="Y123" t="e">
        <f t="shared" si="39"/>
        <v>#REF!</v>
      </c>
      <c r="AA123" s="1">
        <f t="shared" si="40"/>
        <v>122</v>
      </c>
    </row>
    <row r="124" spans="1:27" x14ac:dyDescent="0.35">
      <c r="A124" s="184" t="str">
        <f>+Declarations!A124&amp;""</f>
        <v/>
      </c>
      <c r="B124" t="str">
        <f>IF(LEN($A124),IF(LEN(Declarations!$B124)&gt;0,Declarations!$B124,"#"&amp;$A124),"")</f>
        <v/>
      </c>
      <c r="C124" s="1" t="str">
        <f t="shared" si="22"/>
        <v>...</v>
      </c>
      <c r="D124" s="1" t="str">
        <f t="shared" si="41"/>
        <v/>
      </c>
      <c r="E124" s="15">
        <f t="shared" si="23"/>
        <v>0</v>
      </c>
      <c r="F124" s="1">
        <f t="shared" si="24"/>
        <v>0</v>
      </c>
      <c r="G124" s="1" t="str">
        <f t="shared" si="25"/>
        <v/>
      </c>
      <c r="H124" t="str">
        <f t="shared" si="26"/>
        <v/>
      </c>
      <c r="I124" s="1">
        <f t="shared" si="27"/>
        <v>0</v>
      </c>
      <c r="J124" s="1" t="str">
        <f>IF(LEN($A124)&gt;0,IF(LEN(Declarations!$F124)&gt;0,Declarations!$F124,conftype),"")</f>
        <v/>
      </c>
      <c r="M124" s="35" t="e">
        <f t="shared" si="42"/>
        <v>#REF!</v>
      </c>
      <c r="N124" s="35" t="e">
        <f t="shared" si="28"/>
        <v>#REF!</v>
      </c>
      <c r="O124" s="35" t="e">
        <f t="shared" si="29"/>
        <v>#REF!</v>
      </c>
      <c r="P124" s="35" t="e">
        <f t="shared" si="30"/>
        <v>#REF!</v>
      </c>
      <c r="Q124" s="214" t="e">
        <f t="shared" si="31"/>
        <v>#REF!</v>
      </c>
      <c r="R124" s="215" t="e">
        <f t="shared" si="32"/>
        <v>#REF!</v>
      </c>
      <c r="S124" s="214" t="e">
        <f t="shared" si="33"/>
        <v>#REF!</v>
      </c>
      <c r="T124" s="214" t="e">
        <f t="shared" si="34"/>
        <v>#REF!</v>
      </c>
      <c r="U124" t="e">
        <f t="shared" si="35"/>
        <v>#REF!</v>
      </c>
      <c r="V124" t="e">
        <f t="shared" si="36"/>
        <v>#REF!</v>
      </c>
      <c r="W124" t="e">
        <f t="shared" si="37"/>
        <v>#REF!</v>
      </c>
      <c r="X124" t="e">
        <f t="shared" si="38"/>
        <v>#REF!</v>
      </c>
      <c r="Y124" t="e">
        <f t="shared" si="39"/>
        <v>#REF!</v>
      </c>
      <c r="AA124" s="1">
        <f t="shared" si="40"/>
        <v>123</v>
      </c>
    </row>
    <row r="125" spans="1:27" x14ac:dyDescent="0.35">
      <c r="A125" s="184" t="str">
        <f>+Declarations!A125&amp;""</f>
        <v/>
      </c>
      <c r="B125" t="str">
        <f>IF(LEN($A125),IF(LEN(Declarations!$B125)&gt;0,Declarations!$B125,"#"&amp;$A125),"")</f>
        <v/>
      </c>
      <c r="C125" s="1" t="str">
        <f t="shared" si="22"/>
        <v>...</v>
      </c>
      <c r="D125" s="1" t="str">
        <f t="shared" si="41"/>
        <v/>
      </c>
      <c r="E125" s="15">
        <f t="shared" si="23"/>
        <v>0</v>
      </c>
      <c r="F125" s="1">
        <f t="shared" si="24"/>
        <v>0</v>
      </c>
      <c r="G125" s="1" t="str">
        <f t="shared" si="25"/>
        <v/>
      </c>
      <c r="H125" t="str">
        <f t="shared" si="26"/>
        <v/>
      </c>
      <c r="I125" s="1">
        <f t="shared" si="27"/>
        <v>0</v>
      </c>
      <c r="J125" s="1" t="str">
        <f>IF(LEN($A125)&gt;0,IF(LEN(Declarations!$F125)&gt;0,Declarations!$F125,conftype),"")</f>
        <v/>
      </c>
      <c r="M125" s="35" t="e">
        <f t="shared" si="42"/>
        <v>#REF!</v>
      </c>
      <c r="N125" s="35" t="e">
        <f t="shared" si="28"/>
        <v>#REF!</v>
      </c>
      <c r="O125" s="35" t="e">
        <f t="shared" si="29"/>
        <v>#REF!</v>
      </c>
      <c r="P125" s="35" t="e">
        <f t="shared" si="30"/>
        <v>#REF!</v>
      </c>
      <c r="Q125" s="214" t="e">
        <f t="shared" si="31"/>
        <v>#REF!</v>
      </c>
      <c r="R125" s="215" t="e">
        <f t="shared" si="32"/>
        <v>#REF!</v>
      </c>
      <c r="S125" s="214" t="e">
        <f t="shared" si="33"/>
        <v>#REF!</v>
      </c>
      <c r="T125" s="214" t="e">
        <f t="shared" si="34"/>
        <v>#REF!</v>
      </c>
      <c r="U125" t="e">
        <f t="shared" si="35"/>
        <v>#REF!</v>
      </c>
      <c r="V125" t="e">
        <f t="shared" si="36"/>
        <v>#REF!</v>
      </c>
      <c r="W125" t="e">
        <f t="shared" si="37"/>
        <v>#REF!</v>
      </c>
      <c r="X125" t="e">
        <f t="shared" si="38"/>
        <v>#REF!</v>
      </c>
      <c r="Y125" t="e">
        <f t="shared" si="39"/>
        <v>#REF!</v>
      </c>
      <c r="AA125" s="1">
        <f t="shared" si="40"/>
        <v>124</v>
      </c>
    </row>
    <row r="126" spans="1:27" x14ac:dyDescent="0.35">
      <c r="A126" s="184" t="str">
        <f>+Declarations!A126&amp;""</f>
        <v/>
      </c>
      <c r="B126" t="str">
        <f>IF(LEN($A126),IF(LEN(Declarations!$B126)&gt;0,Declarations!$B126,"#"&amp;$A126),"")</f>
        <v/>
      </c>
      <c r="C126" s="1" t="str">
        <f t="shared" si="22"/>
        <v>...</v>
      </c>
      <c r="D126" s="1" t="str">
        <f t="shared" si="41"/>
        <v/>
      </c>
      <c r="E126" s="15">
        <f t="shared" si="23"/>
        <v>0</v>
      </c>
      <c r="F126" s="1">
        <f t="shared" si="24"/>
        <v>0</v>
      </c>
      <c r="G126" s="1" t="str">
        <f t="shared" si="25"/>
        <v/>
      </c>
      <c r="H126" t="str">
        <f t="shared" si="26"/>
        <v/>
      </c>
      <c r="I126" s="1">
        <f t="shared" si="27"/>
        <v>0</v>
      </c>
      <c r="J126" s="1" t="str">
        <f>IF(LEN($A126)&gt;0,IF(LEN(Declarations!$F126)&gt;0,Declarations!$F126,conftype),"")</f>
        <v/>
      </c>
      <c r="M126" s="35" t="e">
        <f t="shared" si="42"/>
        <v>#REF!</v>
      </c>
      <c r="N126" s="35" t="e">
        <f t="shared" si="28"/>
        <v>#REF!</v>
      </c>
      <c r="O126" s="35" t="e">
        <f t="shared" si="29"/>
        <v>#REF!</v>
      </c>
      <c r="P126" s="35" t="e">
        <f t="shared" si="30"/>
        <v>#REF!</v>
      </c>
      <c r="Q126" s="214" t="e">
        <f t="shared" si="31"/>
        <v>#REF!</v>
      </c>
      <c r="R126" s="215" t="e">
        <f t="shared" si="32"/>
        <v>#REF!</v>
      </c>
      <c r="S126" s="214" t="e">
        <f t="shared" si="33"/>
        <v>#REF!</v>
      </c>
      <c r="T126" s="214" t="e">
        <f t="shared" si="34"/>
        <v>#REF!</v>
      </c>
      <c r="U126" t="e">
        <f t="shared" si="35"/>
        <v>#REF!</v>
      </c>
      <c r="V126" t="e">
        <f t="shared" si="36"/>
        <v>#REF!</v>
      </c>
      <c r="W126" t="e">
        <f t="shared" si="37"/>
        <v>#REF!</v>
      </c>
      <c r="X126" t="e">
        <f t="shared" si="38"/>
        <v>#REF!</v>
      </c>
      <c r="Y126" t="e">
        <f t="shared" si="39"/>
        <v>#REF!</v>
      </c>
      <c r="AA126" s="1">
        <f t="shared" si="40"/>
        <v>125</v>
      </c>
    </row>
    <row r="127" spans="1:27" x14ac:dyDescent="0.35">
      <c r="A127" s="184" t="str">
        <f>+Declarations!A127&amp;""</f>
        <v/>
      </c>
      <c r="B127" t="str">
        <f>IF(LEN($A127),IF(LEN(Declarations!$B127)&gt;0,Declarations!$B127,"#"&amp;$A127),"")</f>
        <v/>
      </c>
      <c r="C127" s="1" t="str">
        <f t="shared" si="22"/>
        <v>...</v>
      </c>
      <c r="D127" s="1" t="str">
        <f t="shared" si="41"/>
        <v/>
      </c>
      <c r="E127" s="15">
        <f t="shared" si="23"/>
        <v>0</v>
      </c>
      <c r="F127" s="1">
        <f t="shared" si="24"/>
        <v>0</v>
      </c>
      <c r="G127" s="1" t="str">
        <f t="shared" si="25"/>
        <v/>
      </c>
      <c r="H127" t="str">
        <f t="shared" si="26"/>
        <v/>
      </c>
      <c r="I127" s="1">
        <f t="shared" si="27"/>
        <v>0</v>
      </c>
      <c r="J127" s="1" t="str">
        <f>IF(LEN($A127)&gt;0,IF(LEN(Declarations!$F127)&gt;0,Declarations!$F127,conftype),"")</f>
        <v/>
      </c>
      <c r="M127" s="35" t="e">
        <f t="shared" si="42"/>
        <v>#REF!</v>
      </c>
      <c r="N127" s="35" t="e">
        <f t="shared" si="28"/>
        <v>#REF!</v>
      </c>
      <c r="O127" s="35" t="e">
        <f t="shared" si="29"/>
        <v>#REF!</v>
      </c>
      <c r="P127" s="35" t="e">
        <f t="shared" si="30"/>
        <v>#REF!</v>
      </c>
      <c r="Q127" s="214" t="e">
        <f t="shared" si="31"/>
        <v>#REF!</v>
      </c>
      <c r="R127" s="215" t="e">
        <f t="shared" si="32"/>
        <v>#REF!</v>
      </c>
      <c r="S127" s="214" t="e">
        <f t="shared" si="33"/>
        <v>#REF!</v>
      </c>
      <c r="T127" s="214" t="e">
        <f t="shared" si="34"/>
        <v>#REF!</v>
      </c>
      <c r="U127" t="e">
        <f t="shared" si="35"/>
        <v>#REF!</v>
      </c>
      <c r="V127" t="e">
        <f t="shared" si="36"/>
        <v>#REF!</v>
      </c>
      <c r="W127" t="e">
        <f t="shared" si="37"/>
        <v>#REF!</v>
      </c>
      <c r="X127" t="e">
        <f t="shared" si="38"/>
        <v>#REF!</v>
      </c>
      <c r="Y127" t="e">
        <f t="shared" si="39"/>
        <v>#REF!</v>
      </c>
      <c r="AA127" s="1">
        <f t="shared" si="40"/>
        <v>126</v>
      </c>
    </row>
    <row r="128" spans="1:27" x14ac:dyDescent="0.35">
      <c r="A128" s="184" t="str">
        <f>+Declarations!A128&amp;""</f>
        <v/>
      </c>
      <c r="B128" t="str">
        <f>IF(LEN($A128),IF(LEN(Declarations!$B128)&gt;0,Declarations!$B128,"#"&amp;$A128),"")</f>
        <v/>
      </c>
      <c r="C128" s="1" t="str">
        <f t="shared" si="22"/>
        <v>...</v>
      </c>
      <c r="D128" s="1" t="str">
        <f t="shared" si="41"/>
        <v/>
      </c>
      <c r="E128" s="15">
        <f t="shared" si="23"/>
        <v>0</v>
      </c>
      <c r="F128" s="1">
        <f t="shared" si="24"/>
        <v>0</v>
      </c>
      <c r="G128" s="1" t="str">
        <f t="shared" si="25"/>
        <v/>
      </c>
      <c r="H128" t="str">
        <f t="shared" si="26"/>
        <v/>
      </c>
      <c r="I128" s="1">
        <f t="shared" si="27"/>
        <v>0</v>
      </c>
      <c r="J128" s="1" t="str">
        <f>IF(LEN($A128)&gt;0,IF(LEN(Declarations!$F128)&gt;0,Declarations!$F128,conftype),"")</f>
        <v/>
      </c>
      <c r="M128" s="35" t="e">
        <f t="shared" si="42"/>
        <v>#REF!</v>
      </c>
      <c r="N128" s="35" t="e">
        <f t="shared" si="28"/>
        <v>#REF!</v>
      </c>
      <c r="O128" s="35" t="e">
        <f t="shared" si="29"/>
        <v>#REF!</v>
      </c>
      <c r="P128" s="35" t="e">
        <f t="shared" si="30"/>
        <v>#REF!</v>
      </c>
      <c r="Q128" s="214" t="e">
        <f t="shared" si="31"/>
        <v>#REF!</v>
      </c>
      <c r="R128" s="215" t="e">
        <f t="shared" si="32"/>
        <v>#REF!</v>
      </c>
      <c r="S128" s="214" t="e">
        <f t="shared" si="33"/>
        <v>#REF!</v>
      </c>
      <c r="T128" s="214" t="e">
        <f t="shared" si="34"/>
        <v>#REF!</v>
      </c>
      <c r="U128" t="e">
        <f t="shared" si="35"/>
        <v>#REF!</v>
      </c>
      <c r="V128" t="e">
        <f t="shared" si="36"/>
        <v>#REF!</v>
      </c>
      <c r="W128" t="e">
        <f t="shared" si="37"/>
        <v>#REF!</v>
      </c>
      <c r="X128" t="e">
        <f t="shared" si="38"/>
        <v>#REF!</v>
      </c>
      <c r="Y128" t="e">
        <f t="shared" si="39"/>
        <v>#REF!</v>
      </c>
      <c r="AA128" s="1">
        <f t="shared" si="40"/>
        <v>127</v>
      </c>
    </row>
    <row r="129" spans="1:27" x14ac:dyDescent="0.35">
      <c r="A129" s="184" t="str">
        <f>+Declarations!A129&amp;""</f>
        <v/>
      </c>
      <c r="B129" t="str">
        <f>IF(LEN($A129),IF(LEN(Declarations!$B129)&gt;0,Declarations!$B129,"#"&amp;$A129),"")</f>
        <v/>
      </c>
      <c r="C129" s="1" t="str">
        <f t="shared" si="22"/>
        <v>...</v>
      </c>
      <c r="D129" s="1" t="str">
        <f t="shared" si="41"/>
        <v/>
      </c>
      <c r="E129" s="15">
        <f t="shared" si="23"/>
        <v>0</v>
      </c>
      <c r="F129" s="1">
        <f t="shared" si="24"/>
        <v>0</v>
      </c>
      <c r="G129" s="1" t="str">
        <f t="shared" si="25"/>
        <v/>
      </c>
      <c r="H129" t="str">
        <f t="shared" si="26"/>
        <v/>
      </c>
      <c r="I129" s="1">
        <f t="shared" si="27"/>
        <v>0</v>
      </c>
      <c r="J129" s="1" t="str">
        <f>IF(LEN($A129)&gt;0,IF(LEN(Declarations!$F129)&gt;0,Declarations!$F129,conftype),"")</f>
        <v/>
      </c>
      <c r="M129" s="35" t="e">
        <f t="shared" si="42"/>
        <v>#REF!</v>
      </c>
      <c r="N129" s="35" t="e">
        <f t="shared" si="28"/>
        <v>#REF!</v>
      </c>
      <c r="O129" s="35" t="e">
        <f t="shared" si="29"/>
        <v>#REF!</v>
      </c>
      <c r="P129" s="35" t="e">
        <f t="shared" si="30"/>
        <v>#REF!</v>
      </c>
      <c r="Q129" s="214" t="e">
        <f t="shared" si="31"/>
        <v>#REF!</v>
      </c>
      <c r="R129" s="215" t="e">
        <f t="shared" si="32"/>
        <v>#REF!</v>
      </c>
      <c r="S129" s="214" t="e">
        <f t="shared" si="33"/>
        <v>#REF!</v>
      </c>
      <c r="T129" s="214" t="e">
        <f t="shared" si="34"/>
        <v>#REF!</v>
      </c>
      <c r="U129" t="e">
        <f t="shared" si="35"/>
        <v>#REF!</v>
      </c>
      <c r="V129" t="e">
        <f t="shared" si="36"/>
        <v>#REF!</v>
      </c>
      <c r="W129" t="e">
        <f t="shared" si="37"/>
        <v>#REF!</v>
      </c>
      <c r="X129" t="e">
        <f t="shared" si="38"/>
        <v>#REF!</v>
      </c>
      <c r="Y129" t="e">
        <f t="shared" si="39"/>
        <v>#REF!</v>
      </c>
      <c r="AA129" s="1">
        <f t="shared" si="40"/>
        <v>128</v>
      </c>
    </row>
    <row r="130" spans="1:27" x14ac:dyDescent="0.35">
      <c r="A130" s="184" t="str">
        <f>+Declarations!A130&amp;""</f>
        <v/>
      </c>
      <c r="B130" t="str">
        <f>IF(LEN($A130),IF(LEN(Declarations!$B130)&gt;0,Declarations!$B130,"#"&amp;$A130),"")</f>
        <v/>
      </c>
      <c r="C130" s="1" t="str">
        <f t="shared" ref="C130:C193" si="43">IF(LEN(INDEX(DECLARATIONS,$AA130,3))&gt;0,INDEX(DECLARATIONS,$AA130,3),"...")</f>
        <v>...</v>
      </c>
      <c r="D130" s="1" t="str">
        <f t="shared" si="41"/>
        <v/>
      </c>
      <c r="E130" s="15">
        <f t="shared" ref="E130:E193" si="44">IF(ISNA($AA130),0,INDEX(DECLARATIONS,$AA130,5))</f>
        <v>0</v>
      </c>
      <c r="F130" s="1">
        <f t="shared" ref="F130:F193" si="45">IF(ISNA($AA130),0,INDEX(DECLARATIONS,$AA130,7))</f>
        <v>0</v>
      </c>
      <c r="G130" s="1" t="str">
        <f t="shared" ref="G130:G193" si="46">UPPER(IF(ISNA($AA130),"",INDEX(DECLARATIONS,$AA130,4)))</f>
        <v/>
      </c>
      <c r="H130" t="str">
        <f t="shared" ref="H130:H193" si="47">IF(AND(A130&gt;0,ISTEXT(B130)),IF(SECNAME="YES",LEFT(B130&amp;" ",FIND(" ",B130&amp;" ")+2)&amp;IF(F130&gt;0," ("&amp;F130&amp;")",""), B130&amp;IF(F130&gt;0," ("&amp;F130&amp;")","")),"#"&amp;$A130)</f>
        <v/>
      </c>
      <c r="I130" s="1">
        <f t="shared" ref="I130:I193" si="48">IF(LEN($A130)&gt;0,IF(LEN($J130)&gt;0,MATCH(J130,MatchNames,0),EventIndex),0)</f>
        <v>0</v>
      </c>
      <c r="J130" s="1" t="str">
        <f>IF(LEN($A130)&gt;0,IF(LEN(Declarations!$F130)&gt;0,Declarations!$F130,conftype),"")</f>
        <v/>
      </c>
      <c r="M130" s="35" t="e">
        <f t="shared" si="42"/>
        <v>#REF!</v>
      </c>
      <c r="N130" s="35" t="e">
        <f t="shared" ref="N130:N193" si="49">IF(ISNA(VLOOKUP($A130,JumpData,2,FALSE)),0,VLOOKUP($A130,JumpData,2,FALSE))</f>
        <v>#REF!</v>
      </c>
      <c r="O130" s="35" t="e">
        <f t="shared" ref="O130:O193" si="50">IF(ISNA(VLOOKUP($A130,RunData,2,FALSE)),0,VLOOKUP($A130,RunData,2,FALSE))</f>
        <v>#REF!</v>
      </c>
      <c r="P130" s="35" t="e">
        <f t="shared" ref="P130:P193" si="51">IF(ISNA(VLOOKUP($A130,ThrowData,2,FALSE)),0,VLOOKUP($A130,ThrowData,2,FALSE))</f>
        <v>#REF!</v>
      </c>
      <c r="Q130" s="214" t="e">
        <f t="shared" ref="Q130:Q193" si="52">IF(ISNA(VLOOKUP($A130,SprintData,4,FALSE)),0,VLOOKUP($A130,SprintData,4,FALSE))+V130</f>
        <v>#REF!</v>
      </c>
      <c r="R130" s="215" t="e">
        <f t="shared" ref="R130:R193" si="53">IF(ISNA(VLOOKUP($A130,JumpData,4,FALSE)),0,VLOOKUP($A130,JumpData,4,FALSE))+W130</f>
        <v>#REF!</v>
      </c>
      <c r="S130" s="214" t="e">
        <f t="shared" ref="S130:S193" si="54">IF(ISNA(VLOOKUP($A130,RunData,4,FALSE)),0,VLOOKUP($A130,RunData,4,FALSE))+X130</f>
        <v>#REF!</v>
      </c>
      <c r="T130" s="214" t="e">
        <f t="shared" ref="T130:T193" si="55">IF(ISNA(VLOOKUP($A130,ThrowData,4,FALSE)),0,VLOOKUP($A130,ThrowData,4,FALSE))+Y130</f>
        <v>#REF!</v>
      </c>
      <c r="U130" t="e">
        <f t="shared" ref="U130:U193" si="56">+Q130+R130+S130+T130</f>
        <v>#REF!</v>
      </c>
      <c r="V130" t="e">
        <f t="shared" ref="V130:V193" si="57">IF(AND($F130&gt;0,NOT(M130),Flexing),FlexPC,0)</f>
        <v>#REF!</v>
      </c>
      <c r="W130" t="e">
        <f t="shared" ref="W130:W193" si="58">IF(AND($F130&gt;0,NOT(N130),Flexing),FlexPC,0)</f>
        <v>#REF!</v>
      </c>
      <c r="X130" t="e">
        <f t="shared" ref="X130:X193" si="59">IF(AND($F130&gt;0,NOT(O130),Flexing),FlexPC,0)</f>
        <v>#REF!</v>
      </c>
      <c r="Y130" t="e">
        <f t="shared" ref="Y130:Y193" si="60">IF(AND($F130&gt;0,NOT(P130),Flexing),FlexPC,0)</f>
        <v>#REF!</v>
      </c>
      <c r="AA130" s="1">
        <f t="shared" si="40"/>
        <v>129</v>
      </c>
    </row>
    <row r="131" spans="1:27" x14ac:dyDescent="0.35">
      <c r="A131" s="184" t="str">
        <f>+Declarations!A131&amp;""</f>
        <v/>
      </c>
      <c r="B131" t="str">
        <f>IF(LEN($A131),IF(LEN(Declarations!$B131)&gt;0,Declarations!$B131,"#"&amp;$A131),"")</f>
        <v/>
      </c>
      <c r="C131" s="1" t="str">
        <f t="shared" si="43"/>
        <v>...</v>
      </c>
      <c r="D131" s="1" t="str">
        <f t="shared" si="41"/>
        <v/>
      </c>
      <c r="E131" s="15">
        <f t="shared" si="44"/>
        <v>0</v>
      </c>
      <c r="F131" s="1">
        <f t="shared" si="45"/>
        <v>0</v>
      </c>
      <c r="G131" s="1" t="str">
        <f t="shared" si="46"/>
        <v/>
      </c>
      <c r="H131" t="str">
        <f t="shared" si="47"/>
        <v/>
      </c>
      <c r="I131" s="1">
        <f t="shared" si="48"/>
        <v>0</v>
      </c>
      <c r="J131" s="1" t="str">
        <f>IF(LEN($A131)&gt;0,IF(LEN(Declarations!$F131)&gt;0,Declarations!$F131,conftype),"")</f>
        <v/>
      </c>
      <c r="M131" s="35" t="e">
        <f t="shared" si="42"/>
        <v>#REF!</v>
      </c>
      <c r="N131" s="35" t="e">
        <f t="shared" si="49"/>
        <v>#REF!</v>
      </c>
      <c r="O131" s="35" t="e">
        <f t="shared" si="50"/>
        <v>#REF!</v>
      </c>
      <c r="P131" s="35" t="e">
        <f t="shared" si="51"/>
        <v>#REF!</v>
      </c>
      <c r="Q131" s="214" t="e">
        <f t="shared" si="52"/>
        <v>#REF!</v>
      </c>
      <c r="R131" s="215" t="e">
        <f t="shared" si="53"/>
        <v>#REF!</v>
      </c>
      <c r="S131" s="214" t="e">
        <f t="shared" si="54"/>
        <v>#REF!</v>
      </c>
      <c r="T131" s="214" t="e">
        <f t="shared" si="55"/>
        <v>#REF!</v>
      </c>
      <c r="U131" t="e">
        <f t="shared" si="56"/>
        <v>#REF!</v>
      </c>
      <c r="V131" t="e">
        <f t="shared" si="57"/>
        <v>#REF!</v>
      </c>
      <c r="W131" t="e">
        <f t="shared" si="58"/>
        <v>#REF!</v>
      </c>
      <c r="X131" t="e">
        <f t="shared" si="59"/>
        <v>#REF!</v>
      </c>
      <c r="Y131" t="e">
        <f t="shared" si="60"/>
        <v>#REF!</v>
      </c>
      <c r="AA131" s="1">
        <f t="shared" ref="AA131:AA194" si="61">ROW()-1</f>
        <v>130</v>
      </c>
    </row>
    <row r="132" spans="1:27" x14ac:dyDescent="0.35">
      <c r="A132" s="184" t="str">
        <f>+Declarations!A132&amp;""</f>
        <v/>
      </c>
      <c r="B132" t="str">
        <f>IF(LEN($A132),IF(LEN(Declarations!$B132)&gt;0,Declarations!$B132,"#"&amp;$A132),"")</f>
        <v/>
      </c>
      <c r="C132" s="1" t="str">
        <f t="shared" si="43"/>
        <v>...</v>
      </c>
      <c r="D132" s="1" t="str">
        <f t="shared" si="41"/>
        <v/>
      </c>
      <c r="E132" s="15">
        <f t="shared" si="44"/>
        <v>0</v>
      </c>
      <c r="F132" s="1">
        <f t="shared" si="45"/>
        <v>0</v>
      </c>
      <c r="G132" s="1" t="str">
        <f t="shared" si="46"/>
        <v/>
      </c>
      <c r="H132" t="str">
        <f t="shared" si="47"/>
        <v/>
      </c>
      <c r="I132" s="1">
        <f t="shared" si="48"/>
        <v>0</v>
      </c>
      <c r="J132" s="1" t="str">
        <f>IF(LEN($A132)&gt;0,IF(LEN(Declarations!$F132)&gt;0,Declarations!$F132,conftype),"")</f>
        <v/>
      </c>
      <c r="M132" s="35" t="e">
        <f t="shared" si="42"/>
        <v>#REF!</v>
      </c>
      <c r="N132" s="35" t="e">
        <f t="shared" si="49"/>
        <v>#REF!</v>
      </c>
      <c r="O132" s="35" t="e">
        <f t="shared" si="50"/>
        <v>#REF!</v>
      </c>
      <c r="P132" s="35" t="e">
        <f t="shared" si="51"/>
        <v>#REF!</v>
      </c>
      <c r="Q132" s="214" t="e">
        <f t="shared" si="52"/>
        <v>#REF!</v>
      </c>
      <c r="R132" s="215" t="e">
        <f t="shared" si="53"/>
        <v>#REF!</v>
      </c>
      <c r="S132" s="214" t="e">
        <f t="shared" si="54"/>
        <v>#REF!</v>
      </c>
      <c r="T132" s="214" t="e">
        <f t="shared" si="55"/>
        <v>#REF!</v>
      </c>
      <c r="U132" t="e">
        <f t="shared" si="56"/>
        <v>#REF!</v>
      </c>
      <c r="V132" t="e">
        <f t="shared" si="57"/>
        <v>#REF!</v>
      </c>
      <c r="W132" t="e">
        <f t="shared" si="58"/>
        <v>#REF!</v>
      </c>
      <c r="X132" t="e">
        <f t="shared" si="59"/>
        <v>#REF!</v>
      </c>
      <c r="Y132" t="e">
        <f t="shared" si="60"/>
        <v>#REF!</v>
      </c>
      <c r="AA132" s="1">
        <f t="shared" si="61"/>
        <v>131</v>
      </c>
    </row>
    <row r="133" spans="1:27" x14ac:dyDescent="0.35">
      <c r="A133" s="184" t="str">
        <f>+Declarations!A133&amp;""</f>
        <v/>
      </c>
      <c r="B133" t="str">
        <f>IF(LEN($A133),IF(LEN(Declarations!$B133)&gt;0,Declarations!$B133,"#"&amp;$A133),"")</f>
        <v/>
      </c>
      <c r="C133" s="1" t="str">
        <f t="shared" si="43"/>
        <v>...</v>
      </c>
      <c r="D133" s="1" t="str">
        <f t="shared" si="41"/>
        <v/>
      </c>
      <c r="E133" s="15">
        <f t="shared" si="44"/>
        <v>0</v>
      </c>
      <c r="F133" s="1">
        <f t="shared" si="45"/>
        <v>0</v>
      </c>
      <c r="G133" s="1" t="str">
        <f t="shared" si="46"/>
        <v/>
      </c>
      <c r="H133" t="str">
        <f t="shared" si="47"/>
        <v/>
      </c>
      <c r="I133" s="1">
        <f t="shared" si="48"/>
        <v>0</v>
      </c>
      <c r="J133" s="1" t="str">
        <f>IF(LEN($A133)&gt;0,IF(LEN(Declarations!$F133)&gt;0,Declarations!$F133,conftype),"")</f>
        <v/>
      </c>
      <c r="M133" s="35" t="e">
        <f t="shared" si="42"/>
        <v>#REF!</v>
      </c>
      <c r="N133" s="35" t="e">
        <f t="shared" si="49"/>
        <v>#REF!</v>
      </c>
      <c r="O133" s="35" t="e">
        <f t="shared" si="50"/>
        <v>#REF!</v>
      </c>
      <c r="P133" s="35" t="e">
        <f t="shared" si="51"/>
        <v>#REF!</v>
      </c>
      <c r="Q133" s="214" t="e">
        <f t="shared" si="52"/>
        <v>#REF!</v>
      </c>
      <c r="R133" s="215" t="e">
        <f t="shared" si="53"/>
        <v>#REF!</v>
      </c>
      <c r="S133" s="214" t="e">
        <f t="shared" si="54"/>
        <v>#REF!</v>
      </c>
      <c r="T133" s="214" t="e">
        <f t="shared" si="55"/>
        <v>#REF!</v>
      </c>
      <c r="U133" t="e">
        <f t="shared" si="56"/>
        <v>#REF!</v>
      </c>
      <c r="V133" t="e">
        <f t="shared" si="57"/>
        <v>#REF!</v>
      </c>
      <c r="W133" t="e">
        <f t="shared" si="58"/>
        <v>#REF!</v>
      </c>
      <c r="X133" t="e">
        <f t="shared" si="59"/>
        <v>#REF!</v>
      </c>
      <c r="Y133" t="e">
        <f t="shared" si="60"/>
        <v>#REF!</v>
      </c>
      <c r="AA133" s="1">
        <f t="shared" si="61"/>
        <v>132</v>
      </c>
    </row>
    <row r="134" spans="1:27" x14ac:dyDescent="0.35">
      <c r="A134" s="184" t="str">
        <f>+Declarations!A134&amp;""</f>
        <v/>
      </c>
      <c r="B134" t="str">
        <f>IF(LEN($A134),IF(LEN(Declarations!$B134)&gt;0,Declarations!$B134,"#"&amp;$A134),"")</f>
        <v/>
      </c>
      <c r="C134" s="1" t="str">
        <f t="shared" si="43"/>
        <v>...</v>
      </c>
      <c r="D134" s="1" t="str">
        <f t="shared" si="41"/>
        <v/>
      </c>
      <c r="E134" s="15">
        <f t="shared" si="44"/>
        <v>0</v>
      </c>
      <c r="F134" s="1">
        <f t="shared" si="45"/>
        <v>0</v>
      </c>
      <c r="G134" s="1" t="str">
        <f t="shared" si="46"/>
        <v/>
      </c>
      <c r="H134" t="str">
        <f t="shared" si="47"/>
        <v/>
      </c>
      <c r="I134" s="1">
        <f t="shared" si="48"/>
        <v>0</v>
      </c>
      <c r="J134" s="1" t="str">
        <f>IF(LEN($A134)&gt;0,IF(LEN(Declarations!$F134)&gt;0,Declarations!$F134,conftype),"")</f>
        <v/>
      </c>
      <c r="M134" s="35" t="e">
        <f t="shared" si="42"/>
        <v>#REF!</v>
      </c>
      <c r="N134" s="35" t="e">
        <f t="shared" si="49"/>
        <v>#REF!</v>
      </c>
      <c r="O134" s="35" t="e">
        <f t="shared" si="50"/>
        <v>#REF!</v>
      </c>
      <c r="P134" s="35" t="e">
        <f t="shared" si="51"/>
        <v>#REF!</v>
      </c>
      <c r="Q134" s="214" t="e">
        <f t="shared" si="52"/>
        <v>#REF!</v>
      </c>
      <c r="R134" s="215" t="e">
        <f t="shared" si="53"/>
        <v>#REF!</v>
      </c>
      <c r="S134" s="214" t="e">
        <f t="shared" si="54"/>
        <v>#REF!</v>
      </c>
      <c r="T134" s="214" t="e">
        <f t="shared" si="55"/>
        <v>#REF!</v>
      </c>
      <c r="U134" t="e">
        <f t="shared" si="56"/>
        <v>#REF!</v>
      </c>
      <c r="V134" t="e">
        <f t="shared" si="57"/>
        <v>#REF!</v>
      </c>
      <c r="W134" t="e">
        <f t="shared" si="58"/>
        <v>#REF!</v>
      </c>
      <c r="X134" t="e">
        <f t="shared" si="59"/>
        <v>#REF!</v>
      </c>
      <c r="Y134" t="e">
        <f t="shared" si="60"/>
        <v>#REF!</v>
      </c>
      <c r="AA134" s="1">
        <f t="shared" si="61"/>
        <v>133</v>
      </c>
    </row>
    <row r="135" spans="1:27" x14ac:dyDescent="0.35">
      <c r="A135" s="184" t="str">
        <f>+Declarations!A135&amp;""</f>
        <v/>
      </c>
      <c r="B135" t="str">
        <f>IF(LEN($A135),IF(LEN(Declarations!$B135)&gt;0,Declarations!$B135,"#"&amp;$A135),"")</f>
        <v/>
      </c>
      <c r="C135" s="1" t="str">
        <f t="shared" si="43"/>
        <v>...</v>
      </c>
      <c r="D135" s="1" t="str">
        <f t="shared" ref="D135:D198" si="62">IF(OR(G135="G",G135="F"),"F",IF(OR(G135="B",G135="M"),"M",""))</f>
        <v/>
      </c>
      <c r="E135" s="15">
        <f t="shared" si="44"/>
        <v>0</v>
      </c>
      <c r="F135" s="1">
        <f t="shared" si="45"/>
        <v>0</v>
      </c>
      <c r="G135" s="1" t="str">
        <f t="shared" si="46"/>
        <v/>
      </c>
      <c r="H135" t="str">
        <f t="shared" si="47"/>
        <v/>
      </c>
      <c r="I135" s="1">
        <f t="shared" si="48"/>
        <v>0</v>
      </c>
      <c r="J135" s="1" t="str">
        <f>IF(LEN($A135)&gt;0,IF(LEN(Declarations!$F135)&gt;0,Declarations!$F135,conftype),"")</f>
        <v/>
      </c>
      <c r="M135" s="35" t="e">
        <f t="shared" si="42"/>
        <v>#REF!</v>
      </c>
      <c r="N135" s="35" t="e">
        <f t="shared" si="49"/>
        <v>#REF!</v>
      </c>
      <c r="O135" s="35" t="e">
        <f t="shared" si="50"/>
        <v>#REF!</v>
      </c>
      <c r="P135" s="35" t="e">
        <f t="shared" si="51"/>
        <v>#REF!</v>
      </c>
      <c r="Q135" s="214" t="e">
        <f t="shared" si="52"/>
        <v>#REF!</v>
      </c>
      <c r="R135" s="215" t="e">
        <f t="shared" si="53"/>
        <v>#REF!</v>
      </c>
      <c r="S135" s="214" t="e">
        <f t="shared" si="54"/>
        <v>#REF!</v>
      </c>
      <c r="T135" s="214" t="e">
        <f t="shared" si="55"/>
        <v>#REF!</v>
      </c>
      <c r="U135" t="e">
        <f t="shared" si="56"/>
        <v>#REF!</v>
      </c>
      <c r="V135" t="e">
        <f t="shared" si="57"/>
        <v>#REF!</v>
      </c>
      <c r="W135" t="e">
        <f t="shared" si="58"/>
        <v>#REF!</v>
      </c>
      <c r="X135" t="e">
        <f t="shared" si="59"/>
        <v>#REF!</v>
      </c>
      <c r="Y135" t="e">
        <f t="shared" si="60"/>
        <v>#REF!</v>
      </c>
      <c r="AA135" s="1">
        <f t="shared" si="61"/>
        <v>134</v>
      </c>
    </row>
    <row r="136" spans="1:27" x14ac:dyDescent="0.35">
      <c r="A136" s="184" t="str">
        <f>+Declarations!A136&amp;""</f>
        <v/>
      </c>
      <c r="B136" t="str">
        <f>IF(LEN($A136),IF(LEN(Declarations!$B136)&gt;0,Declarations!$B136,"#"&amp;$A136),"")</f>
        <v/>
      </c>
      <c r="C136" s="1" t="str">
        <f t="shared" si="43"/>
        <v>...</v>
      </c>
      <c r="D136" s="1" t="str">
        <f t="shared" si="62"/>
        <v/>
      </c>
      <c r="E136" s="15">
        <f t="shared" si="44"/>
        <v>0</v>
      </c>
      <c r="F136" s="1">
        <f t="shared" si="45"/>
        <v>0</v>
      </c>
      <c r="G136" s="1" t="str">
        <f t="shared" si="46"/>
        <v/>
      </c>
      <c r="H136" t="str">
        <f t="shared" si="47"/>
        <v/>
      </c>
      <c r="I136" s="1">
        <f t="shared" si="48"/>
        <v>0</v>
      </c>
      <c r="J136" s="1" t="str">
        <f>IF(LEN($A136)&gt;0,IF(LEN(Declarations!$F136)&gt;0,Declarations!$F136,conftype),"")</f>
        <v/>
      </c>
      <c r="M136" s="35" t="e">
        <f t="shared" si="42"/>
        <v>#REF!</v>
      </c>
      <c r="N136" s="35" t="e">
        <f t="shared" si="49"/>
        <v>#REF!</v>
      </c>
      <c r="O136" s="35" t="e">
        <f t="shared" si="50"/>
        <v>#REF!</v>
      </c>
      <c r="P136" s="35" t="e">
        <f t="shared" si="51"/>
        <v>#REF!</v>
      </c>
      <c r="Q136" s="214" t="e">
        <f t="shared" si="52"/>
        <v>#REF!</v>
      </c>
      <c r="R136" s="215" t="e">
        <f t="shared" si="53"/>
        <v>#REF!</v>
      </c>
      <c r="S136" s="214" t="e">
        <f t="shared" si="54"/>
        <v>#REF!</v>
      </c>
      <c r="T136" s="214" t="e">
        <f t="shared" si="55"/>
        <v>#REF!</v>
      </c>
      <c r="U136" t="e">
        <f t="shared" si="56"/>
        <v>#REF!</v>
      </c>
      <c r="V136" t="e">
        <f t="shared" si="57"/>
        <v>#REF!</v>
      </c>
      <c r="W136" t="e">
        <f t="shared" si="58"/>
        <v>#REF!</v>
      </c>
      <c r="X136" t="e">
        <f t="shared" si="59"/>
        <v>#REF!</v>
      </c>
      <c r="Y136" t="e">
        <f t="shared" si="60"/>
        <v>#REF!</v>
      </c>
      <c r="AA136" s="1">
        <f t="shared" si="61"/>
        <v>135</v>
      </c>
    </row>
    <row r="137" spans="1:27" x14ac:dyDescent="0.35">
      <c r="A137" s="184" t="str">
        <f>+Declarations!A137&amp;""</f>
        <v/>
      </c>
      <c r="B137" t="str">
        <f>IF(LEN($A137),IF(LEN(Declarations!$B137)&gt;0,Declarations!$B137,"#"&amp;$A137),"")</f>
        <v/>
      </c>
      <c r="C137" s="1" t="str">
        <f t="shared" si="43"/>
        <v>...</v>
      </c>
      <c r="D137" s="1" t="str">
        <f t="shared" si="62"/>
        <v/>
      </c>
      <c r="E137" s="15">
        <f t="shared" si="44"/>
        <v>0</v>
      </c>
      <c r="F137" s="1">
        <f t="shared" si="45"/>
        <v>0</v>
      </c>
      <c r="G137" s="1" t="str">
        <f t="shared" si="46"/>
        <v/>
      </c>
      <c r="H137" t="str">
        <f t="shared" si="47"/>
        <v/>
      </c>
      <c r="I137" s="1">
        <f t="shared" si="48"/>
        <v>0</v>
      </c>
      <c r="J137" s="1" t="str">
        <f>IF(LEN($A137)&gt;0,IF(LEN(Declarations!$F137)&gt;0,Declarations!$F137,conftype),"")</f>
        <v/>
      </c>
      <c r="M137" s="35" t="e">
        <f t="shared" si="42"/>
        <v>#REF!</v>
      </c>
      <c r="N137" s="35" t="e">
        <f t="shared" si="49"/>
        <v>#REF!</v>
      </c>
      <c r="O137" s="35" t="e">
        <f t="shared" si="50"/>
        <v>#REF!</v>
      </c>
      <c r="P137" s="35" t="e">
        <f t="shared" si="51"/>
        <v>#REF!</v>
      </c>
      <c r="Q137" s="214" t="e">
        <f t="shared" si="52"/>
        <v>#REF!</v>
      </c>
      <c r="R137" s="215" t="e">
        <f t="shared" si="53"/>
        <v>#REF!</v>
      </c>
      <c r="S137" s="214" t="e">
        <f t="shared" si="54"/>
        <v>#REF!</v>
      </c>
      <c r="T137" s="214" t="e">
        <f t="shared" si="55"/>
        <v>#REF!</v>
      </c>
      <c r="U137" t="e">
        <f t="shared" si="56"/>
        <v>#REF!</v>
      </c>
      <c r="V137" t="e">
        <f t="shared" si="57"/>
        <v>#REF!</v>
      </c>
      <c r="W137" t="e">
        <f t="shared" si="58"/>
        <v>#REF!</v>
      </c>
      <c r="X137" t="e">
        <f t="shared" si="59"/>
        <v>#REF!</v>
      </c>
      <c r="Y137" t="e">
        <f t="shared" si="60"/>
        <v>#REF!</v>
      </c>
      <c r="AA137" s="1">
        <f t="shared" si="61"/>
        <v>136</v>
      </c>
    </row>
    <row r="138" spans="1:27" x14ac:dyDescent="0.35">
      <c r="A138" s="184" t="str">
        <f>+Declarations!A138&amp;""</f>
        <v/>
      </c>
      <c r="B138" t="str">
        <f>IF(LEN($A138),IF(LEN(Declarations!$B138)&gt;0,Declarations!$B138,"#"&amp;$A138),"")</f>
        <v/>
      </c>
      <c r="C138" s="1" t="str">
        <f t="shared" si="43"/>
        <v>...</v>
      </c>
      <c r="D138" s="1" t="str">
        <f t="shared" si="62"/>
        <v/>
      </c>
      <c r="E138" s="15">
        <f t="shared" si="44"/>
        <v>0</v>
      </c>
      <c r="F138" s="1">
        <f t="shared" si="45"/>
        <v>0</v>
      </c>
      <c r="G138" s="1" t="str">
        <f t="shared" si="46"/>
        <v/>
      </c>
      <c r="H138" t="str">
        <f t="shared" si="47"/>
        <v/>
      </c>
      <c r="I138" s="1">
        <f t="shared" si="48"/>
        <v>0</v>
      </c>
      <c r="J138" s="1" t="str">
        <f>IF(LEN($A138)&gt;0,IF(LEN(Declarations!$F138)&gt;0,Declarations!$F138,conftype),"")</f>
        <v/>
      </c>
      <c r="M138" s="35" t="e">
        <f t="shared" si="42"/>
        <v>#REF!</v>
      </c>
      <c r="N138" s="35" t="e">
        <f t="shared" si="49"/>
        <v>#REF!</v>
      </c>
      <c r="O138" s="35" t="e">
        <f t="shared" si="50"/>
        <v>#REF!</v>
      </c>
      <c r="P138" s="35" t="e">
        <f t="shared" si="51"/>
        <v>#REF!</v>
      </c>
      <c r="Q138" s="214" t="e">
        <f t="shared" si="52"/>
        <v>#REF!</v>
      </c>
      <c r="R138" s="215" t="e">
        <f t="shared" si="53"/>
        <v>#REF!</v>
      </c>
      <c r="S138" s="214" t="e">
        <f t="shared" si="54"/>
        <v>#REF!</v>
      </c>
      <c r="T138" s="214" t="e">
        <f t="shared" si="55"/>
        <v>#REF!</v>
      </c>
      <c r="U138" t="e">
        <f t="shared" si="56"/>
        <v>#REF!</v>
      </c>
      <c r="V138" t="e">
        <f t="shared" si="57"/>
        <v>#REF!</v>
      </c>
      <c r="W138" t="e">
        <f t="shared" si="58"/>
        <v>#REF!</v>
      </c>
      <c r="X138" t="e">
        <f t="shared" si="59"/>
        <v>#REF!</v>
      </c>
      <c r="Y138" t="e">
        <f t="shared" si="60"/>
        <v>#REF!</v>
      </c>
      <c r="AA138" s="1">
        <f t="shared" si="61"/>
        <v>137</v>
      </c>
    </row>
    <row r="139" spans="1:27" x14ac:dyDescent="0.35">
      <c r="A139" s="184" t="str">
        <f>+Declarations!A139&amp;""</f>
        <v/>
      </c>
      <c r="B139" t="str">
        <f>IF(LEN($A139),IF(LEN(Declarations!$B139)&gt;0,Declarations!$B139,"#"&amp;$A139),"")</f>
        <v/>
      </c>
      <c r="C139" s="1" t="str">
        <f t="shared" si="43"/>
        <v>...</v>
      </c>
      <c r="D139" s="1" t="str">
        <f t="shared" si="62"/>
        <v/>
      </c>
      <c r="E139" s="15">
        <f t="shared" si="44"/>
        <v>0</v>
      </c>
      <c r="F139" s="1">
        <f t="shared" si="45"/>
        <v>0</v>
      </c>
      <c r="G139" s="1" t="str">
        <f t="shared" si="46"/>
        <v/>
      </c>
      <c r="H139" t="str">
        <f t="shared" si="47"/>
        <v/>
      </c>
      <c r="I139" s="1">
        <f t="shared" si="48"/>
        <v>0</v>
      </c>
      <c r="J139" s="1" t="str">
        <f>IF(LEN($A139)&gt;0,IF(LEN(Declarations!$F139)&gt;0,Declarations!$F139,conftype),"")</f>
        <v/>
      </c>
      <c r="M139" s="35" t="e">
        <f t="shared" si="42"/>
        <v>#REF!</v>
      </c>
      <c r="N139" s="35" t="e">
        <f t="shared" si="49"/>
        <v>#REF!</v>
      </c>
      <c r="O139" s="35" t="e">
        <f t="shared" si="50"/>
        <v>#REF!</v>
      </c>
      <c r="P139" s="35" t="e">
        <f t="shared" si="51"/>
        <v>#REF!</v>
      </c>
      <c r="Q139" s="214" t="e">
        <f t="shared" si="52"/>
        <v>#REF!</v>
      </c>
      <c r="R139" s="215" t="e">
        <f t="shared" si="53"/>
        <v>#REF!</v>
      </c>
      <c r="S139" s="214" t="e">
        <f t="shared" si="54"/>
        <v>#REF!</v>
      </c>
      <c r="T139" s="214" t="e">
        <f t="shared" si="55"/>
        <v>#REF!</v>
      </c>
      <c r="U139" t="e">
        <f t="shared" si="56"/>
        <v>#REF!</v>
      </c>
      <c r="V139" t="e">
        <f t="shared" si="57"/>
        <v>#REF!</v>
      </c>
      <c r="W139" t="e">
        <f t="shared" si="58"/>
        <v>#REF!</v>
      </c>
      <c r="X139" t="e">
        <f t="shared" si="59"/>
        <v>#REF!</v>
      </c>
      <c r="Y139" t="e">
        <f t="shared" si="60"/>
        <v>#REF!</v>
      </c>
      <c r="AA139" s="1">
        <f t="shared" si="61"/>
        <v>138</v>
      </c>
    </row>
    <row r="140" spans="1:27" x14ac:dyDescent="0.35">
      <c r="A140" s="184" t="str">
        <f>+Declarations!A140&amp;""</f>
        <v/>
      </c>
      <c r="B140" t="str">
        <f>IF(LEN($A140),IF(LEN(Declarations!$B140)&gt;0,Declarations!$B140,"#"&amp;$A140),"")</f>
        <v/>
      </c>
      <c r="C140" s="1" t="str">
        <f t="shared" si="43"/>
        <v>...</v>
      </c>
      <c r="D140" s="1" t="str">
        <f t="shared" si="62"/>
        <v/>
      </c>
      <c r="E140" s="15">
        <f t="shared" si="44"/>
        <v>0</v>
      </c>
      <c r="F140" s="1">
        <f t="shared" si="45"/>
        <v>0</v>
      </c>
      <c r="G140" s="1" t="str">
        <f t="shared" si="46"/>
        <v/>
      </c>
      <c r="H140" t="str">
        <f t="shared" si="47"/>
        <v/>
      </c>
      <c r="I140" s="1">
        <f t="shared" si="48"/>
        <v>0</v>
      </c>
      <c r="J140" s="1" t="str">
        <f>IF(LEN($A140)&gt;0,IF(LEN(Declarations!$F140)&gt;0,Declarations!$F140,conftype),"")</f>
        <v/>
      </c>
      <c r="M140" s="35" t="e">
        <f t="shared" si="42"/>
        <v>#REF!</v>
      </c>
      <c r="N140" s="35" t="e">
        <f t="shared" si="49"/>
        <v>#REF!</v>
      </c>
      <c r="O140" s="35" t="e">
        <f t="shared" si="50"/>
        <v>#REF!</v>
      </c>
      <c r="P140" s="35" t="e">
        <f t="shared" si="51"/>
        <v>#REF!</v>
      </c>
      <c r="Q140" s="214" t="e">
        <f t="shared" si="52"/>
        <v>#REF!</v>
      </c>
      <c r="R140" s="215" t="e">
        <f t="shared" si="53"/>
        <v>#REF!</v>
      </c>
      <c r="S140" s="214" t="e">
        <f t="shared" si="54"/>
        <v>#REF!</v>
      </c>
      <c r="T140" s="214" t="e">
        <f t="shared" si="55"/>
        <v>#REF!</v>
      </c>
      <c r="U140" t="e">
        <f t="shared" si="56"/>
        <v>#REF!</v>
      </c>
      <c r="V140" t="e">
        <f t="shared" si="57"/>
        <v>#REF!</v>
      </c>
      <c r="W140" t="e">
        <f t="shared" si="58"/>
        <v>#REF!</v>
      </c>
      <c r="X140" t="e">
        <f t="shared" si="59"/>
        <v>#REF!</v>
      </c>
      <c r="Y140" t="e">
        <f t="shared" si="60"/>
        <v>#REF!</v>
      </c>
      <c r="AA140" s="1">
        <f t="shared" si="61"/>
        <v>139</v>
      </c>
    </row>
    <row r="141" spans="1:27" x14ac:dyDescent="0.35">
      <c r="A141" s="184" t="str">
        <f>+Declarations!A141&amp;""</f>
        <v/>
      </c>
      <c r="B141" t="str">
        <f>IF(LEN($A141),IF(LEN(Declarations!$B141)&gt;0,Declarations!$B141,"#"&amp;$A141),"")</f>
        <v/>
      </c>
      <c r="C141" s="1" t="str">
        <f t="shared" si="43"/>
        <v>...</v>
      </c>
      <c r="D141" s="1" t="str">
        <f t="shared" si="62"/>
        <v/>
      </c>
      <c r="E141" s="15">
        <f t="shared" si="44"/>
        <v>0</v>
      </c>
      <c r="F141" s="1">
        <f t="shared" si="45"/>
        <v>0</v>
      </c>
      <c r="G141" s="1" t="str">
        <f t="shared" si="46"/>
        <v/>
      </c>
      <c r="H141" t="str">
        <f t="shared" si="47"/>
        <v/>
      </c>
      <c r="I141" s="1">
        <f t="shared" si="48"/>
        <v>0</v>
      </c>
      <c r="J141" s="1" t="str">
        <f>IF(LEN($A141)&gt;0,IF(LEN(Declarations!$F141)&gt;0,Declarations!$F141,conftype),"")</f>
        <v/>
      </c>
      <c r="M141" s="35" t="e">
        <f t="shared" si="42"/>
        <v>#REF!</v>
      </c>
      <c r="N141" s="35" t="e">
        <f t="shared" si="49"/>
        <v>#REF!</v>
      </c>
      <c r="O141" s="35" t="e">
        <f t="shared" si="50"/>
        <v>#REF!</v>
      </c>
      <c r="P141" s="35" t="e">
        <f t="shared" si="51"/>
        <v>#REF!</v>
      </c>
      <c r="Q141" s="214" t="e">
        <f t="shared" si="52"/>
        <v>#REF!</v>
      </c>
      <c r="R141" s="215" t="e">
        <f t="shared" si="53"/>
        <v>#REF!</v>
      </c>
      <c r="S141" s="214" t="e">
        <f t="shared" si="54"/>
        <v>#REF!</v>
      </c>
      <c r="T141" s="214" t="e">
        <f t="shared" si="55"/>
        <v>#REF!</v>
      </c>
      <c r="U141" t="e">
        <f t="shared" si="56"/>
        <v>#REF!</v>
      </c>
      <c r="V141" t="e">
        <f t="shared" si="57"/>
        <v>#REF!</v>
      </c>
      <c r="W141" t="e">
        <f t="shared" si="58"/>
        <v>#REF!</v>
      </c>
      <c r="X141" t="e">
        <f t="shared" si="59"/>
        <v>#REF!</v>
      </c>
      <c r="Y141" t="e">
        <f t="shared" si="60"/>
        <v>#REF!</v>
      </c>
      <c r="AA141" s="1">
        <f t="shared" si="61"/>
        <v>140</v>
      </c>
    </row>
    <row r="142" spans="1:27" x14ac:dyDescent="0.35">
      <c r="A142" s="184" t="str">
        <f>+Declarations!A142&amp;""</f>
        <v/>
      </c>
      <c r="B142" t="str">
        <f>IF(LEN($A142),IF(LEN(Declarations!$B142)&gt;0,Declarations!$B142,"#"&amp;$A142),"")</f>
        <v/>
      </c>
      <c r="C142" s="1" t="str">
        <f t="shared" si="43"/>
        <v>...</v>
      </c>
      <c r="D142" s="1" t="str">
        <f t="shared" si="62"/>
        <v/>
      </c>
      <c r="E142" s="15">
        <f t="shared" si="44"/>
        <v>0</v>
      </c>
      <c r="F142" s="1">
        <f t="shared" si="45"/>
        <v>0</v>
      </c>
      <c r="G142" s="1" t="str">
        <f t="shared" si="46"/>
        <v/>
      </c>
      <c r="H142" t="str">
        <f t="shared" si="47"/>
        <v/>
      </c>
      <c r="I142" s="1">
        <f t="shared" si="48"/>
        <v>0</v>
      </c>
      <c r="J142" s="1" t="str">
        <f>IF(LEN($A142)&gt;0,IF(LEN(Declarations!$F142)&gt;0,Declarations!$F142,conftype),"")</f>
        <v/>
      </c>
      <c r="M142" s="35" t="e">
        <f t="shared" si="42"/>
        <v>#REF!</v>
      </c>
      <c r="N142" s="35" t="e">
        <f t="shared" si="49"/>
        <v>#REF!</v>
      </c>
      <c r="O142" s="35" t="e">
        <f t="shared" si="50"/>
        <v>#REF!</v>
      </c>
      <c r="P142" s="35" t="e">
        <f t="shared" si="51"/>
        <v>#REF!</v>
      </c>
      <c r="Q142" s="214" t="e">
        <f t="shared" si="52"/>
        <v>#REF!</v>
      </c>
      <c r="R142" s="215" t="e">
        <f t="shared" si="53"/>
        <v>#REF!</v>
      </c>
      <c r="S142" s="214" t="e">
        <f t="shared" si="54"/>
        <v>#REF!</v>
      </c>
      <c r="T142" s="214" t="e">
        <f t="shared" si="55"/>
        <v>#REF!</v>
      </c>
      <c r="U142" t="e">
        <f t="shared" si="56"/>
        <v>#REF!</v>
      </c>
      <c r="V142" t="e">
        <f t="shared" si="57"/>
        <v>#REF!</v>
      </c>
      <c r="W142" t="e">
        <f t="shared" si="58"/>
        <v>#REF!</v>
      </c>
      <c r="X142" t="e">
        <f t="shared" si="59"/>
        <v>#REF!</v>
      </c>
      <c r="Y142" t="e">
        <f t="shared" si="60"/>
        <v>#REF!</v>
      </c>
      <c r="AA142" s="1">
        <f t="shared" si="61"/>
        <v>141</v>
      </c>
    </row>
    <row r="143" spans="1:27" x14ac:dyDescent="0.35">
      <c r="A143" s="184" t="str">
        <f>+Declarations!A143&amp;""</f>
        <v/>
      </c>
      <c r="B143" t="str">
        <f>IF(LEN($A143),IF(LEN(Declarations!$B143)&gt;0,Declarations!$B143,"#"&amp;$A143),"")</f>
        <v/>
      </c>
      <c r="C143" s="1" t="str">
        <f t="shared" si="43"/>
        <v>...</v>
      </c>
      <c r="D143" s="1" t="str">
        <f t="shared" si="62"/>
        <v/>
      </c>
      <c r="E143" s="15">
        <f t="shared" si="44"/>
        <v>0</v>
      </c>
      <c r="F143" s="1">
        <f t="shared" si="45"/>
        <v>0</v>
      </c>
      <c r="G143" s="1" t="str">
        <f t="shared" si="46"/>
        <v/>
      </c>
      <c r="H143" t="str">
        <f t="shared" si="47"/>
        <v/>
      </c>
      <c r="I143" s="1">
        <f t="shared" si="48"/>
        <v>0</v>
      </c>
      <c r="J143" s="1" t="str">
        <f>IF(LEN($A143)&gt;0,IF(LEN(Declarations!$F143)&gt;0,Declarations!$F143,conftype),"")</f>
        <v/>
      </c>
      <c r="M143" s="35" t="e">
        <f t="shared" si="42"/>
        <v>#REF!</v>
      </c>
      <c r="N143" s="35" t="e">
        <f t="shared" si="49"/>
        <v>#REF!</v>
      </c>
      <c r="O143" s="35" t="e">
        <f t="shared" si="50"/>
        <v>#REF!</v>
      </c>
      <c r="P143" s="35" t="e">
        <f t="shared" si="51"/>
        <v>#REF!</v>
      </c>
      <c r="Q143" s="214" t="e">
        <f t="shared" si="52"/>
        <v>#REF!</v>
      </c>
      <c r="R143" s="215" t="e">
        <f t="shared" si="53"/>
        <v>#REF!</v>
      </c>
      <c r="S143" s="214" t="e">
        <f t="shared" si="54"/>
        <v>#REF!</v>
      </c>
      <c r="T143" s="214" t="e">
        <f t="shared" si="55"/>
        <v>#REF!</v>
      </c>
      <c r="U143" t="e">
        <f t="shared" si="56"/>
        <v>#REF!</v>
      </c>
      <c r="V143" t="e">
        <f t="shared" si="57"/>
        <v>#REF!</v>
      </c>
      <c r="W143" t="e">
        <f t="shared" si="58"/>
        <v>#REF!</v>
      </c>
      <c r="X143" t="e">
        <f t="shared" si="59"/>
        <v>#REF!</v>
      </c>
      <c r="Y143" t="e">
        <f t="shared" si="60"/>
        <v>#REF!</v>
      </c>
      <c r="AA143" s="1">
        <f t="shared" si="61"/>
        <v>142</v>
      </c>
    </row>
    <row r="144" spans="1:27" x14ac:dyDescent="0.35">
      <c r="A144" s="184" t="str">
        <f>+Declarations!A144&amp;""</f>
        <v/>
      </c>
      <c r="B144" t="str">
        <f>IF(LEN($A144),IF(LEN(Declarations!$B144)&gt;0,Declarations!$B144,"#"&amp;$A144),"")</f>
        <v/>
      </c>
      <c r="C144" s="1" t="str">
        <f t="shared" si="43"/>
        <v>...</v>
      </c>
      <c r="D144" s="1" t="str">
        <f t="shared" si="62"/>
        <v/>
      </c>
      <c r="E144" s="15">
        <f t="shared" si="44"/>
        <v>0</v>
      </c>
      <c r="F144" s="1">
        <f t="shared" si="45"/>
        <v>0</v>
      </c>
      <c r="G144" s="1" t="str">
        <f t="shared" si="46"/>
        <v/>
      </c>
      <c r="H144" t="str">
        <f t="shared" si="47"/>
        <v/>
      </c>
      <c r="I144" s="1">
        <f t="shared" si="48"/>
        <v>0</v>
      </c>
      <c r="J144" s="1" t="str">
        <f>IF(LEN($A144)&gt;0,IF(LEN(Declarations!$F144)&gt;0,Declarations!$F144,conftype),"")</f>
        <v/>
      </c>
      <c r="M144" s="35" t="e">
        <f t="shared" si="42"/>
        <v>#REF!</v>
      </c>
      <c r="N144" s="35" t="e">
        <f t="shared" si="49"/>
        <v>#REF!</v>
      </c>
      <c r="O144" s="35" t="e">
        <f t="shared" si="50"/>
        <v>#REF!</v>
      </c>
      <c r="P144" s="35" t="e">
        <f t="shared" si="51"/>
        <v>#REF!</v>
      </c>
      <c r="Q144" s="214" t="e">
        <f t="shared" si="52"/>
        <v>#REF!</v>
      </c>
      <c r="R144" s="215" t="e">
        <f t="shared" si="53"/>
        <v>#REF!</v>
      </c>
      <c r="S144" s="214" t="e">
        <f t="shared" si="54"/>
        <v>#REF!</v>
      </c>
      <c r="T144" s="214" t="e">
        <f t="shared" si="55"/>
        <v>#REF!</v>
      </c>
      <c r="U144" t="e">
        <f t="shared" si="56"/>
        <v>#REF!</v>
      </c>
      <c r="V144" t="e">
        <f t="shared" si="57"/>
        <v>#REF!</v>
      </c>
      <c r="W144" t="e">
        <f t="shared" si="58"/>
        <v>#REF!</v>
      </c>
      <c r="X144" t="e">
        <f t="shared" si="59"/>
        <v>#REF!</v>
      </c>
      <c r="Y144" t="e">
        <f t="shared" si="60"/>
        <v>#REF!</v>
      </c>
      <c r="AA144" s="1">
        <f t="shared" si="61"/>
        <v>143</v>
      </c>
    </row>
    <row r="145" spans="1:27" x14ac:dyDescent="0.35">
      <c r="A145" s="184" t="str">
        <f>+Declarations!A145&amp;""</f>
        <v/>
      </c>
      <c r="B145" t="str">
        <f>IF(LEN($A145),IF(LEN(Declarations!$B145)&gt;0,Declarations!$B145,"#"&amp;$A145),"")</f>
        <v/>
      </c>
      <c r="C145" s="1" t="str">
        <f t="shared" si="43"/>
        <v>...</v>
      </c>
      <c r="D145" s="1" t="str">
        <f t="shared" si="62"/>
        <v/>
      </c>
      <c r="E145" s="15">
        <f t="shared" si="44"/>
        <v>0</v>
      </c>
      <c r="F145" s="1">
        <f t="shared" si="45"/>
        <v>0</v>
      </c>
      <c r="G145" s="1" t="str">
        <f t="shared" si="46"/>
        <v/>
      </c>
      <c r="H145" t="str">
        <f t="shared" si="47"/>
        <v/>
      </c>
      <c r="I145" s="1">
        <f t="shared" si="48"/>
        <v>0</v>
      </c>
      <c r="J145" s="1" t="str">
        <f>IF(LEN($A145)&gt;0,IF(LEN(Declarations!$F145)&gt;0,Declarations!$F145,conftype),"")</f>
        <v/>
      </c>
      <c r="M145" s="35" t="e">
        <f t="shared" si="42"/>
        <v>#REF!</v>
      </c>
      <c r="N145" s="35" t="e">
        <f t="shared" si="49"/>
        <v>#REF!</v>
      </c>
      <c r="O145" s="35" t="e">
        <f t="shared" si="50"/>
        <v>#REF!</v>
      </c>
      <c r="P145" s="35" t="e">
        <f t="shared" si="51"/>
        <v>#REF!</v>
      </c>
      <c r="Q145" s="214" t="e">
        <f t="shared" si="52"/>
        <v>#REF!</v>
      </c>
      <c r="R145" s="215" t="e">
        <f t="shared" si="53"/>
        <v>#REF!</v>
      </c>
      <c r="S145" s="214" t="e">
        <f t="shared" si="54"/>
        <v>#REF!</v>
      </c>
      <c r="T145" s="214" t="e">
        <f t="shared" si="55"/>
        <v>#REF!</v>
      </c>
      <c r="U145" t="e">
        <f t="shared" si="56"/>
        <v>#REF!</v>
      </c>
      <c r="V145" t="e">
        <f t="shared" si="57"/>
        <v>#REF!</v>
      </c>
      <c r="W145" t="e">
        <f t="shared" si="58"/>
        <v>#REF!</v>
      </c>
      <c r="X145" t="e">
        <f t="shared" si="59"/>
        <v>#REF!</v>
      </c>
      <c r="Y145" t="e">
        <f t="shared" si="60"/>
        <v>#REF!</v>
      </c>
      <c r="AA145" s="1">
        <f t="shared" si="61"/>
        <v>144</v>
      </c>
    </row>
    <row r="146" spans="1:27" x14ac:dyDescent="0.35">
      <c r="A146" s="184" t="str">
        <f>+Declarations!A146&amp;""</f>
        <v/>
      </c>
      <c r="B146" t="str">
        <f>IF(LEN($A146),IF(LEN(Declarations!$B146)&gt;0,Declarations!$B146,"#"&amp;$A146),"")</f>
        <v/>
      </c>
      <c r="C146" s="1" t="str">
        <f t="shared" si="43"/>
        <v>...</v>
      </c>
      <c r="D146" s="1" t="str">
        <f t="shared" si="62"/>
        <v/>
      </c>
      <c r="E146" s="15">
        <f t="shared" si="44"/>
        <v>0</v>
      </c>
      <c r="F146" s="1">
        <f t="shared" si="45"/>
        <v>0</v>
      </c>
      <c r="G146" s="1" t="str">
        <f t="shared" si="46"/>
        <v/>
      </c>
      <c r="H146" t="str">
        <f t="shared" si="47"/>
        <v/>
      </c>
      <c r="I146" s="1">
        <f t="shared" si="48"/>
        <v>0</v>
      </c>
      <c r="J146" s="1" t="str">
        <f>IF(LEN($A146)&gt;0,IF(LEN(Declarations!$F146)&gt;0,Declarations!$F146,conftype),"")</f>
        <v/>
      </c>
      <c r="M146" s="35" t="e">
        <f t="shared" si="42"/>
        <v>#REF!</v>
      </c>
      <c r="N146" s="35" t="e">
        <f t="shared" si="49"/>
        <v>#REF!</v>
      </c>
      <c r="O146" s="35" t="e">
        <f t="shared" si="50"/>
        <v>#REF!</v>
      </c>
      <c r="P146" s="35" t="e">
        <f t="shared" si="51"/>
        <v>#REF!</v>
      </c>
      <c r="Q146" s="214" t="e">
        <f t="shared" si="52"/>
        <v>#REF!</v>
      </c>
      <c r="R146" s="215" t="e">
        <f t="shared" si="53"/>
        <v>#REF!</v>
      </c>
      <c r="S146" s="214" t="e">
        <f t="shared" si="54"/>
        <v>#REF!</v>
      </c>
      <c r="T146" s="214" t="e">
        <f t="shared" si="55"/>
        <v>#REF!</v>
      </c>
      <c r="U146" t="e">
        <f t="shared" si="56"/>
        <v>#REF!</v>
      </c>
      <c r="V146" t="e">
        <f t="shared" si="57"/>
        <v>#REF!</v>
      </c>
      <c r="W146" t="e">
        <f t="shared" si="58"/>
        <v>#REF!</v>
      </c>
      <c r="X146" t="e">
        <f t="shared" si="59"/>
        <v>#REF!</v>
      </c>
      <c r="Y146" t="e">
        <f t="shared" si="60"/>
        <v>#REF!</v>
      </c>
      <c r="AA146" s="1">
        <f t="shared" si="61"/>
        <v>145</v>
      </c>
    </row>
    <row r="147" spans="1:27" x14ac:dyDescent="0.35">
      <c r="A147" s="184" t="str">
        <f>+Declarations!A147&amp;""</f>
        <v/>
      </c>
      <c r="B147" t="str">
        <f>IF(LEN($A147),IF(LEN(Declarations!$B147)&gt;0,Declarations!$B147,"#"&amp;$A147),"")</f>
        <v/>
      </c>
      <c r="C147" s="1" t="str">
        <f t="shared" si="43"/>
        <v>...</v>
      </c>
      <c r="D147" s="1" t="str">
        <f t="shared" si="62"/>
        <v/>
      </c>
      <c r="E147" s="15">
        <f t="shared" si="44"/>
        <v>0</v>
      </c>
      <c r="F147" s="1">
        <f t="shared" si="45"/>
        <v>0</v>
      </c>
      <c r="G147" s="1" t="str">
        <f t="shared" si="46"/>
        <v/>
      </c>
      <c r="H147" t="str">
        <f t="shared" si="47"/>
        <v/>
      </c>
      <c r="I147" s="1">
        <f t="shared" si="48"/>
        <v>0</v>
      </c>
      <c r="J147" s="1" t="str">
        <f>IF(LEN($A147)&gt;0,IF(LEN(Declarations!$F147)&gt;0,Declarations!$F147,conftype),"")</f>
        <v/>
      </c>
      <c r="M147" s="35" t="e">
        <f t="shared" si="42"/>
        <v>#REF!</v>
      </c>
      <c r="N147" s="35" t="e">
        <f t="shared" si="49"/>
        <v>#REF!</v>
      </c>
      <c r="O147" s="35" t="e">
        <f t="shared" si="50"/>
        <v>#REF!</v>
      </c>
      <c r="P147" s="35" t="e">
        <f t="shared" si="51"/>
        <v>#REF!</v>
      </c>
      <c r="Q147" s="214" t="e">
        <f t="shared" si="52"/>
        <v>#REF!</v>
      </c>
      <c r="R147" s="215" t="e">
        <f t="shared" si="53"/>
        <v>#REF!</v>
      </c>
      <c r="S147" s="214" t="e">
        <f t="shared" si="54"/>
        <v>#REF!</v>
      </c>
      <c r="T147" s="214" t="e">
        <f t="shared" si="55"/>
        <v>#REF!</v>
      </c>
      <c r="U147" t="e">
        <f t="shared" si="56"/>
        <v>#REF!</v>
      </c>
      <c r="V147" t="e">
        <f t="shared" si="57"/>
        <v>#REF!</v>
      </c>
      <c r="W147" t="e">
        <f t="shared" si="58"/>
        <v>#REF!</v>
      </c>
      <c r="X147" t="e">
        <f t="shared" si="59"/>
        <v>#REF!</v>
      </c>
      <c r="Y147" t="e">
        <f t="shared" si="60"/>
        <v>#REF!</v>
      </c>
      <c r="AA147" s="1">
        <f t="shared" si="61"/>
        <v>146</v>
      </c>
    </row>
    <row r="148" spans="1:27" x14ac:dyDescent="0.35">
      <c r="A148" s="184" t="str">
        <f>+Declarations!A148&amp;""</f>
        <v/>
      </c>
      <c r="B148" t="str">
        <f>IF(LEN($A148),IF(LEN(Declarations!$B148)&gt;0,Declarations!$B148,"#"&amp;$A148),"")</f>
        <v/>
      </c>
      <c r="C148" s="1" t="str">
        <f t="shared" si="43"/>
        <v>...</v>
      </c>
      <c r="D148" s="1" t="str">
        <f t="shared" si="62"/>
        <v/>
      </c>
      <c r="E148" s="15">
        <f t="shared" si="44"/>
        <v>0</v>
      </c>
      <c r="F148" s="1">
        <f t="shared" si="45"/>
        <v>0</v>
      </c>
      <c r="G148" s="1" t="str">
        <f t="shared" si="46"/>
        <v/>
      </c>
      <c r="H148" t="str">
        <f t="shared" si="47"/>
        <v/>
      </c>
      <c r="I148" s="1">
        <f t="shared" si="48"/>
        <v>0</v>
      </c>
      <c r="J148" s="1" t="str">
        <f>IF(LEN($A148)&gt;0,IF(LEN(Declarations!$F148)&gt;0,Declarations!$F148,conftype),"")</f>
        <v/>
      </c>
      <c r="M148" s="35" t="e">
        <f t="shared" si="42"/>
        <v>#REF!</v>
      </c>
      <c r="N148" s="35" t="e">
        <f t="shared" si="49"/>
        <v>#REF!</v>
      </c>
      <c r="O148" s="35" t="e">
        <f t="shared" si="50"/>
        <v>#REF!</v>
      </c>
      <c r="P148" s="35" t="e">
        <f t="shared" si="51"/>
        <v>#REF!</v>
      </c>
      <c r="Q148" s="214" t="e">
        <f t="shared" si="52"/>
        <v>#REF!</v>
      </c>
      <c r="R148" s="215" t="e">
        <f t="shared" si="53"/>
        <v>#REF!</v>
      </c>
      <c r="S148" s="214" t="e">
        <f t="shared" si="54"/>
        <v>#REF!</v>
      </c>
      <c r="T148" s="214" t="e">
        <f t="shared" si="55"/>
        <v>#REF!</v>
      </c>
      <c r="U148" t="e">
        <f t="shared" si="56"/>
        <v>#REF!</v>
      </c>
      <c r="V148" t="e">
        <f t="shared" si="57"/>
        <v>#REF!</v>
      </c>
      <c r="W148" t="e">
        <f t="shared" si="58"/>
        <v>#REF!</v>
      </c>
      <c r="X148" t="e">
        <f t="shared" si="59"/>
        <v>#REF!</v>
      </c>
      <c r="Y148" t="e">
        <f t="shared" si="60"/>
        <v>#REF!</v>
      </c>
      <c r="AA148" s="1">
        <f t="shared" si="61"/>
        <v>147</v>
      </c>
    </row>
    <row r="149" spans="1:27" x14ac:dyDescent="0.35">
      <c r="A149" s="184" t="str">
        <f>+Declarations!A149&amp;""</f>
        <v/>
      </c>
      <c r="B149" t="str">
        <f>IF(LEN($A149),IF(LEN(Declarations!$B149)&gt;0,Declarations!$B149,"#"&amp;$A149),"")</f>
        <v/>
      </c>
      <c r="C149" s="1" t="str">
        <f t="shared" si="43"/>
        <v>...</v>
      </c>
      <c r="D149" s="1" t="str">
        <f t="shared" si="62"/>
        <v/>
      </c>
      <c r="E149" s="15">
        <f t="shared" si="44"/>
        <v>0</v>
      </c>
      <c r="F149" s="1">
        <f t="shared" si="45"/>
        <v>0</v>
      </c>
      <c r="G149" s="1" t="str">
        <f t="shared" si="46"/>
        <v/>
      </c>
      <c r="H149" t="str">
        <f t="shared" si="47"/>
        <v/>
      </c>
      <c r="I149" s="1">
        <f t="shared" si="48"/>
        <v>0</v>
      </c>
      <c r="J149" s="1" t="str">
        <f>IF(LEN($A149)&gt;0,IF(LEN(Declarations!$F149)&gt;0,Declarations!$F149,conftype),"")</f>
        <v/>
      </c>
      <c r="M149" s="35" t="e">
        <f t="shared" si="42"/>
        <v>#REF!</v>
      </c>
      <c r="N149" s="35" t="e">
        <f t="shared" si="49"/>
        <v>#REF!</v>
      </c>
      <c r="O149" s="35" t="e">
        <f t="shared" si="50"/>
        <v>#REF!</v>
      </c>
      <c r="P149" s="35" t="e">
        <f t="shared" si="51"/>
        <v>#REF!</v>
      </c>
      <c r="Q149" s="214" t="e">
        <f t="shared" si="52"/>
        <v>#REF!</v>
      </c>
      <c r="R149" s="215" t="e">
        <f t="shared" si="53"/>
        <v>#REF!</v>
      </c>
      <c r="S149" s="214" t="e">
        <f t="shared" si="54"/>
        <v>#REF!</v>
      </c>
      <c r="T149" s="214" t="e">
        <f t="shared" si="55"/>
        <v>#REF!</v>
      </c>
      <c r="U149" t="e">
        <f t="shared" si="56"/>
        <v>#REF!</v>
      </c>
      <c r="V149" t="e">
        <f t="shared" si="57"/>
        <v>#REF!</v>
      </c>
      <c r="W149" t="e">
        <f t="shared" si="58"/>
        <v>#REF!</v>
      </c>
      <c r="X149" t="e">
        <f t="shared" si="59"/>
        <v>#REF!</v>
      </c>
      <c r="Y149" t="e">
        <f t="shared" si="60"/>
        <v>#REF!</v>
      </c>
      <c r="AA149" s="1">
        <f t="shared" si="61"/>
        <v>148</v>
      </c>
    </row>
    <row r="150" spans="1:27" x14ac:dyDescent="0.35">
      <c r="A150" s="184" t="str">
        <f>+Declarations!A150&amp;""</f>
        <v/>
      </c>
      <c r="B150" t="str">
        <f>IF(LEN($A150),IF(LEN(Declarations!$B150)&gt;0,Declarations!$B150,"#"&amp;$A150),"")</f>
        <v/>
      </c>
      <c r="C150" s="1" t="str">
        <f t="shared" si="43"/>
        <v>...</v>
      </c>
      <c r="D150" s="1" t="str">
        <f t="shared" si="62"/>
        <v/>
      </c>
      <c r="E150" s="15">
        <f t="shared" si="44"/>
        <v>0</v>
      </c>
      <c r="F150" s="1">
        <f t="shared" si="45"/>
        <v>0</v>
      </c>
      <c r="G150" s="1" t="str">
        <f t="shared" si="46"/>
        <v/>
      </c>
      <c r="H150" t="str">
        <f t="shared" si="47"/>
        <v/>
      </c>
      <c r="I150" s="1">
        <f t="shared" si="48"/>
        <v>0</v>
      </c>
      <c r="J150" s="1" t="str">
        <f>IF(LEN($A150)&gt;0,IF(LEN(Declarations!$F150)&gt;0,Declarations!$F150,conftype),"")</f>
        <v/>
      </c>
      <c r="M150" s="35" t="e">
        <f t="shared" si="42"/>
        <v>#REF!</v>
      </c>
      <c r="N150" s="35" t="e">
        <f t="shared" si="49"/>
        <v>#REF!</v>
      </c>
      <c r="O150" s="35" t="e">
        <f t="shared" si="50"/>
        <v>#REF!</v>
      </c>
      <c r="P150" s="35" t="e">
        <f t="shared" si="51"/>
        <v>#REF!</v>
      </c>
      <c r="Q150" s="214" t="e">
        <f t="shared" si="52"/>
        <v>#REF!</v>
      </c>
      <c r="R150" s="215" t="e">
        <f t="shared" si="53"/>
        <v>#REF!</v>
      </c>
      <c r="S150" s="214" t="e">
        <f t="shared" si="54"/>
        <v>#REF!</v>
      </c>
      <c r="T150" s="214" t="e">
        <f t="shared" si="55"/>
        <v>#REF!</v>
      </c>
      <c r="U150" t="e">
        <f t="shared" si="56"/>
        <v>#REF!</v>
      </c>
      <c r="V150" t="e">
        <f t="shared" si="57"/>
        <v>#REF!</v>
      </c>
      <c r="W150" t="e">
        <f t="shared" si="58"/>
        <v>#REF!</v>
      </c>
      <c r="X150" t="e">
        <f t="shared" si="59"/>
        <v>#REF!</v>
      </c>
      <c r="Y150" t="e">
        <f t="shared" si="60"/>
        <v>#REF!</v>
      </c>
      <c r="AA150" s="1">
        <f t="shared" si="61"/>
        <v>149</v>
      </c>
    </row>
    <row r="151" spans="1:27" x14ac:dyDescent="0.35">
      <c r="A151" s="184" t="str">
        <f>+Declarations!A151&amp;""</f>
        <v/>
      </c>
      <c r="B151" t="str">
        <f>IF(LEN($A151),IF(LEN(Declarations!$B151)&gt;0,Declarations!$B151,"#"&amp;$A151),"")</f>
        <v/>
      </c>
      <c r="C151" s="1" t="str">
        <f t="shared" si="43"/>
        <v>...</v>
      </c>
      <c r="D151" s="1" t="str">
        <f t="shared" si="62"/>
        <v/>
      </c>
      <c r="E151" s="15">
        <f t="shared" si="44"/>
        <v>0</v>
      </c>
      <c r="F151" s="1">
        <f t="shared" si="45"/>
        <v>0</v>
      </c>
      <c r="G151" s="1" t="str">
        <f t="shared" si="46"/>
        <v/>
      </c>
      <c r="H151" t="str">
        <f t="shared" si="47"/>
        <v/>
      </c>
      <c r="I151" s="1">
        <f t="shared" si="48"/>
        <v>0</v>
      </c>
      <c r="J151" s="1" t="str">
        <f>IF(LEN($A151)&gt;0,IF(LEN(Declarations!$F151)&gt;0,Declarations!$F151,conftype),"")</f>
        <v/>
      </c>
      <c r="M151" s="35" t="e">
        <f t="shared" si="42"/>
        <v>#REF!</v>
      </c>
      <c r="N151" s="35" t="e">
        <f t="shared" si="49"/>
        <v>#REF!</v>
      </c>
      <c r="O151" s="35" t="e">
        <f t="shared" si="50"/>
        <v>#REF!</v>
      </c>
      <c r="P151" s="35" t="e">
        <f t="shared" si="51"/>
        <v>#REF!</v>
      </c>
      <c r="Q151" s="214" t="e">
        <f t="shared" si="52"/>
        <v>#REF!</v>
      </c>
      <c r="R151" s="215" t="e">
        <f t="shared" si="53"/>
        <v>#REF!</v>
      </c>
      <c r="S151" s="214" t="e">
        <f t="shared" si="54"/>
        <v>#REF!</v>
      </c>
      <c r="T151" s="214" t="e">
        <f t="shared" si="55"/>
        <v>#REF!</v>
      </c>
      <c r="U151" t="e">
        <f t="shared" si="56"/>
        <v>#REF!</v>
      </c>
      <c r="V151" t="e">
        <f t="shared" si="57"/>
        <v>#REF!</v>
      </c>
      <c r="W151" t="e">
        <f t="shared" si="58"/>
        <v>#REF!</v>
      </c>
      <c r="X151" t="e">
        <f t="shared" si="59"/>
        <v>#REF!</v>
      </c>
      <c r="Y151" t="e">
        <f t="shared" si="60"/>
        <v>#REF!</v>
      </c>
      <c r="AA151" s="1">
        <f t="shared" si="61"/>
        <v>150</v>
      </c>
    </row>
    <row r="152" spans="1:27" x14ac:dyDescent="0.35">
      <c r="A152" s="184" t="str">
        <f>+Declarations!A152&amp;""</f>
        <v/>
      </c>
      <c r="B152" t="str">
        <f>IF(LEN($A152),IF(LEN(Declarations!$B152)&gt;0,Declarations!$B152,"#"&amp;$A152),"")</f>
        <v/>
      </c>
      <c r="C152" s="1" t="str">
        <f t="shared" si="43"/>
        <v>...</v>
      </c>
      <c r="D152" s="1" t="str">
        <f t="shared" si="62"/>
        <v/>
      </c>
      <c r="E152" s="15">
        <f t="shared" si="44"/>
        <v>0</v>
      </c>
      <c r="F152" s="1">
        <f t="shared" si="45"/>
        <v>0</v>
      </c>
      <c r="G152" s="1" t="str">
        <f t="shared" si="46"/>
        <v/>
      </c>
      <c r="H152" t="str">
        <f t="shared" si="47"/>
        <v/>
      </c>
      <c r="I152" s="1">
        <f t="shared" si="48"/>
        <v>0</v>
      </c>
      <c r="J152" s="1" t="str">
        <f>IF(LEN($A152)&gt;0,IF(LEN(Declarations!$F152)&gt;0,Declarations!$F152,conftype),"")</f>
        <v/>
      </c>
      <c r="M152" s="35" t="e">
        <f t="shared" si="42"/>
        <v>#REF!</v>
      </c>
      <c r="N152" s="35" t="e">
        <f t="shared" si="49"/>
        <v>#REF!</v>
      </c>
      <c r="O152" s="35" t="e">
        <f t="shared" si="50"/>
        <v>#REF!</v>
      </c>
      <c r="P152" s="35" t="e">
        <f t="shared" si="51"/>
        <v>#REF!</v>
      </c>
      <c r="Q152" s="214" t="e">
        <f t="shared" si="52"/>
        <v>#REF!</v>
      </c>
      <c r="R152" s="215" t="e">
        <f t="shared" si="53"/>
        <v>#REF!</v>
      </c>
      <c r="S152" s="214" t="e">
        <f t="shared" si="54"/>
        <v>#REF!</v>
      </c>
      <c r="T152" s="214" t="e">
        <f t="shared" si="55"/>
        <v>#REF!</v>
      </c>
      <c r="U152" t="e">
        <f t="shared" si="56"/>
        <v>#REF!</v>
      </c>
      <c r="V152" t="e">
        <f t="shared" si="57"/>
        <v>#REF!</v>
      </c>
      <c r="W152" t="e">
        <f t="shared" si="58"/>
        <v>#REF!</v>
      </c>
      <c r="X152" t="e">
        <f t="shared" si="59"/>
        <v>#REF!</v>
      </c>
      <c r="Y152" t="e">
        <f t="shared" si="60"/>
        <v>#REF!</v>
      </c>
      <c r="AA152" s="1">
        <f t="shared" si="61"/>
        <v>151</v>
      </c>
    </row>
    <row r="153" spans="1:27" x14ac:dyDescent="0.35">
      <c r="A153" s="184" t="str">
        <f>+Declarations!A153&amp;""</f>
        <v/>
      </c>
      <c r="B153" t="str">
        <f>IF(LEN($A153),IF(LEN(Declarations!$B153)&gt;0,Declarations!$B153,"#"&amp;$A153),"")</f>
        <v/>
      </c>
      <c r="C153" s="1" t="str">
        <f t="shared" si="43"/>
        <v>...</v>
      </c>
      <c r="D153" s="1" t="str">
        <f t="shared" si="62"/>
        <v/>
      </c>
      <c r="E153" s="15">
        <f t="shared" si="44"/>
        <v>0</v>
      </c>
      <c r="F153" s="1">
        <f t="shared" si="45"/>
        <v>0</v>
      </c>
      <c r="G153" s="1" t="str">
        <f t="shared" si="46"/>
        <v/>
      </c>
      <c r="H153" t="str">
        <f t="shared" si="47"/>
        <v/>
      </c>
      <c r="I153" s="1">
        <f t="shared" si="48"/>
        <v>0</v>
      </c>
      <c r="J153" s="1" t="str">
        <f>IF(LEN($A153)&gt;0,IF(LEN(Declarations!$F153)&gt;0,Declarations!$F153,conftype),"")</f>
        <v/>
      </c>
      <c r="M153" s="35" t="e">
        <f t="shared" si="42"/>
        <v>#REF!</v>
      </c>
      <c r="N153" s="35" t="e">
        <f t="shared" si="49"/>
        <v>#REF!</v>
      </c>
      <c r="O153" s="35" t="e">
        <f t="shared" si="50"/>
        <v>#REF!</v>
      </c>
      <c r="P153" s="35" t="e">
        <f t="shared" si="51"/>
        <v>#REF!</v>
      </c>
      <c r="Q153" s="214" t="e">
        <f t="shared" si="52"/>
        <v>#REF!</v>
      </c>
      <c r="R153" s="215" t="e">
        <f t="shared" si="53"/>
        <v>#REF!</v>
      </c>
      <c r="S153" s="214" t="e">
        <f t="shared" si="54"/>
        <v>#REF!</v>
      </c>
      <c r="T153" s="214" t="e">
        <f t="shared" si="55"/>
        <v>#REF!</v>
      </c>
      <c r="U153" t="e">
        <f t="shared" si="56"/>
        <v>#REF!</v>
      </c>
      <c r="V153" t="e">
        <f t="shared" si="57"/>
        <v>#REF!</v>
      </c>
      <c r="W153" t="e">
        <f t="shared" si="58"/>
        <v>#REF!</v>
      </c>
      <c r="X153" t="e">
        <f t="shared" si="59"/>
        <v>#REF!</v>
      </c>
      <c r="Y153" t="e">
        <f t="shared" si="60"/>
        <v>#REF!</v>
      </c>
      <c r="AA153" s="1">
        <f t="shared" si="61"/>
        <v>152</v>
      </c>
    </row>
    <row r="154" spans="1:27" x14ac:dyDescent="0.35">
      <c r="A154" s="184" t="str">
        <f>+Declarations!A154&amp;""</f>
        <v/>
      </c>
      <c r="B154" t="str">
        <f>IF(LEN($A154),IF(LEN(Declarations!$B154)&gt;0,Declarations!$B154,"#"&amp;$A154),"")</f>
        <v/>
      </c>
      <c r="C154" s="1" t="str">
        <f t="shared" si="43"/>
        <v>...</v>
      </c>
      <c r="D154" s="1" t="str">
        <f t="shared" si="62"/>
        <v/>
      </c>
      <c r="E154" s="15">
        <f t="shared" si="44"/>
        <v>0</v>
      </c>
      <c r="F154" s="1">
        <f t="shared" si="45"/>
        <v>0</v>
      </c>
      <c r="G154" s="1" t="str">
        <f t="shared" si="46"/>
        <v/>
      </c>
      <c r="H154" t="str">
        <f t="shared" si="47"/>
        <v/>
      </c>
      <c r="I154" s="1">
        <f t="shared" si="48"/>
        <v>0</v>
      </c>
      <c r="J154" s="1" t="str">
        <f>IF(LEN($A154)&gt;0,IF(LEN(Declarations!$F154)&gt;0,Declarations!$F154,conftype),"")</f>
        <v/>
      </c>
      <c r="M154" s="35" t="e">
        <f t="shared" si="42"/>
        <v>#REF!</v>
      </c>
      <c r="N154" s="35" t="e">
        <f t="shared" si="49"/>
        <v>#REF!</v>
      </c>
      <c r="O154" s="35" t="e">
        <f t="shared" si="50"/>
        <v>#REF!</v>
      </c>
      <c r="P154" s="35" t="e">
        <f t="shared" si="51"/>
        <v>#REF!</v>
      </c>
      <c r="Q154" s="214" t="e">
        <f t="shared" si="52"/>
        <v>#REF!</v>
      </c>
      <c r="R154" s="215" t="e">
        <f t="shared" si="53"/>
        <v>#REF!</v>
      </c>
      <c r="S154" s="214" t="e">
        <f t="shared" si="54"/>
        <v>#REF!</v>
      </c>
      <c r="T154" s="214" t="e">
        <f t="shared" si="55"/>
        <v>#REF!</v>
      </c>
      <c r="U154" t="e">
        <f t="shared" si="56"/>
        <v>#REF!</v>
      </c>
      <c r="V154" t="e">
        <f t="shared" si="57"/>
        <v>#REF!</v>
      </c>
      <c r="W154" t="e">
        <f t="shared" si="58"/>
        <v>#REF!</v>
      </c>
      <c r="X154" t="e">
        <f t="shared" si="59"/>
        <v>#REF!</v>
      </c>
      <c r="Y154" t="e">
        <f t="shared" si="60"/>
        <v>#REF!</v>
      </c>
      <c r="AA154" s="1">
        <f t="shared" si="61"/>
        <v>153</v>
      </c>
    </row>
    <row r="155" spans="1:27" x14ac:dyDescent="0.35">
      <c r="A155" s="184" t="str">
        <f>+Declarations!A155&amp;""</f>
        <v/>
      </c>
      <c r="B155" t="str">
        <f>IF(LEN($A155),IF(LEN(Declarations!$B155)&gt;0,Declarations!$B155,"#"&amp;$A155),"")</f>
        <v/>
      </c>
      <c r="C155" s="1" t="str">
        <f t="shared" si="43"/>
        <v>...</v>
      </c>
      <c r="D155" s="1" t="str">
        <f t="shared" si="62"/>
        <v/>
      </c>
      <c r="E155" s="15">
        <f t="shared" si="44"/>
        <v>0</v>
      </c>
      <c r="F155" s="1">
        <f t="shared" si="45"/>
        <v>0</v>
      </c>
      <c r="G155" s="1" t="str">
        <f t="shared" si="46"/>
        <v/>
      </c>
      <c r="H155" t="str">
        <f t="shared" si="47"/>
        <v/>
      </c>
      <c r="I155" s="1">
        <f t="shared" si="48"/>
        <v>0</v>
      </c>
      <c r="J155" s="1" t="str">
        <f>IF(LEN($A155)&gt;0,IF(LEN(Declarations!$F155)&gt;0,Declarations!$F155,conftype),"")</f>
        <v/>
      </c>
      <c r="M155" s="35" t="e">
        <f t="shared" si="42"/>
        <v>#REF!</v>
      </c>
      <c r="N155" s="35" t="e">
        <f t="shared" si="49"/>
        <v>#REF!</v>
      </c>
      <c r="O155" s="35" t="e">
        <f t="shared" si="50"/>
        <v>#REF!</v>
      </c>
      <c r="P155" s="35" t="e">
        <f t="shared" si="51"/>
        <v>#REF!</v>
      </c>
      <c r="Q155" s="214" t="e">
        <f t="shared" si="52"/>
        <v>#REF!</v>
      </c>
      <c r="R155" s="215" t="e">
        <f t="shared" si="53"/>
        <v>#REF!</v>
      </c>
      <c r="S155" s="214" t="e">
        <f t="shared" si="54"/>
        <v>#REF!</v>
      </c>
      <c r="T155" s="214" t="e">
        <f t="shared" si="55"/>
        <v>#REF!</v>
      </c>
      <c r="U155" t="e">
        <f t="shared" si="56"/>
        <v>#REF!</v>
      </c>
      <c r="V155" t="e">
        <f t="shared" si="57"/>
        <v>#REF!</v>
      </c>
      <c r="W155" t="e">
        <f t="shared" si="58"/>
        <v>#REF!</v>
      </c>
      <c r="X155" t="e">
        <f t="shared" si="59"/>
        <v>#REF!</v>
      </c>
      <c r="Y155" t="e">
        <f t="shared" si="60"/>
        <v>#REF!</v>
      </c>
      <c r="AA155" s="1">
        <f t="shared" si="61"/>
        <v>154</v>
      </c>
    </row>
    <row r="156" spans="1:27" x14ac:dyDescent="0.35">
      <c r="A156" s="184" t="str">
        <f>+Declarations!A156&amp;""</f>
        <v/>
      </c>
      <c r="B156" t="str">
        <f>IF(LEN($A156),IF(LEN(Declarations!$B156)&gt;0,Declarations!$B156,"#"&amp;$A156),"")</f>
        <v/>
      </c>
      <c r="C156" s="1" t="str">
        <f t="shared" si="43"/>
        <v>...</v>
      </c>
      <c r="D156" s="1" t="str">
        <f t="shared" si="62"/>
        <v/>
      </c>
      <c r="E156" s="15">
        <f t="shared" si="44"/>
        <v>0</v>
      </c>
      <c r="F156" s="1">
        <f t="shared" si="45"/>
        <v>0</v>
      </c>
      <c r="G156" s="1" t="str">
        <f t="shared" si="46"/>
        <v/>
      </c>
      <c r="H156" t="str">
        <f t="shared" si="47"/>
        <v/>
      </c>
      <c r="I156" s="1">
        <f t="shared" si="48"/>
        <v>0</v>
      </c>
      <c r="J156" s="1" t="str">
        <f>IF(LEN($A156)&gt;0,IF(LEN(Declarations!$F156)&gt;0,Declarations!$F156,conftype),"")</f>
        <v/>
      </c>
      <c r="M156" s="35" t="e">
        <f t="shared" si="42"/>
        <v>#REF!</v>
      </c>
      <c r="N156" s="35" t="e">
        <f t="shared" si="49"/>
        <v>#REF!</v>
      </c>
      <c r="O156" s="35" t="e">
        <f t="shared" si="50"/>
        <v>#REF!</v>
      </c>
      <c r="P156" s="35" t="e">
        <f t="shared" si="51"/>
        <v>#REF!</v>
      </c>
      <c r="Q156" s="214" t="e">
        <f t="shared" si="52"/>
        <v>#REF!</v>
      </c>
      <c r="R156" s="215" t="e">
        <f t="shared" si="53"/>
        <v>#REF!</v>
      </c>
      <c r="S156" s="214" t="e">
        <f t="shared" si="54"/>
        <v>#REF!</v>
      </c>
      <c r="T156" s="214" t="e">
        <f t="shared" si="55"/>
        <v>#REF!</v>
      </c>
      <c r="U156" t="e">
        <f t="shared" si="56"/>
        <v>#REF!</v>
      </c>
      <c r="V156" t="e">
        <f t="shared" si="57"/>
        <v>#REF!</v>
      </c>
      <c r="W156" t="e">
        <f t="shared" si="58"/>
        <v>#REF!</v>
      </c>
      <c r="X156" t="e">
        <f t="shared" si="59"/>
        <v>#REF!</v>
      </c>
      <c r="Y156" t="e">
        <f t="shared" si="60"/>
        <v>#REF!</v>
      </c>
      <c r="AA156" s="1">
        <f t="shared" si="61"/>
        <v>155</v>
      </c>
    </row>
    <row r="157" spans="1:27" x14ac:dyDescent="0.35">
      <c r="A157" s="184" t="str">
        <f>+Declarations!A157&amp;""</f>
        <v/>
      </c>
      <c r="B157" t="str">
        <f>IF(LEN($A157),IF(LEN(Declarations!$B157)&gt;0,Declarations!$B157,"#"&amp;$A157),"")</f>
        <v/>
      </c>
      <c r="C157" s="1" t="str">
        <f t="shared" si="43"/>
        <v>...</v>
      </c>
      <c r="D157" s="1" t="str">
        <f t="shared" si="62"/>
        <v/>
      </c>
      <c r="E157" s="15">
        <f t="shared" si="44"/>
        <v>0</v>
      </c>
      <c r="F157" s="1">
        <f t="shared" si="45"/>
        <v>0</v>
      </c>
      <c r="G157" s="1" t="str">
        <f t="shared" si="46"/>
        <v/>
      </c>
      <c r="H157" t="str">
        <f t="shared" si="47"/>
        <v/>
      </c>
      <c r="I157" s="1">
        <f t="shared" si="48"/>
        <v>0</v>
      </c>
      <c r="J157" s="1" t="str">
        <f>IF(LEN($A157)&gt;0,IF(LEN(Declarations!$F157)&gt;0,Declarations!$F157,conftype),"")</f>
        <v/>
      </c>
      <c r="M157" s="35" t="e">
        <f t="shared" si="42"/>
        <v>#REF!</v>
      </c>
      <c r="N157" s="35" t="e">
        <f t="shared" si="49"/>
        <v>#REF!</v>
      </c>
      <c r="O157" s="35" t="e">
        <f t="shared" si="50"/>
        <v>#REF!</v>
      </c>
      <c r="P157" s="35" t="e">
        <f t="shared" si="51"/>
        <v>#REF!</v>
      </c>
      <c r="Q157" s="214" t="e">
        <f t="shared" si="52"/>
        <v>#REF!</v>
      </c>
      <c r="R157" s="215" t="e">
        <f t="shared" si="53"/>
        <v>#REF!</v>
      </c>
      <c r="S157" s="214" t="e">
        <f t="shared" si="54"/>
        <v>#REF!</v>
      </c>
      <c r="T157" s="214" t="e">
        <f t="shared" si="55"/>
        <v>#REF!</v>
      </c>
      <c r="U157" t="e">
        <f t="shared" si="56"/>
        <v>#REF!</v>
      </c>
      <c r="V157" t="e">
        <f t="shared" si="57"/>
        <v>#REF!</v>
      </c>
      <c r="W157" t="e">
        <f t="shared" si="58"/>
        <v>#REF!</v>
      </c>
      <c r="X157" t="e">
        <f t="shared" si="59"/>
        <v>#REF!</v>
      </c>
      <c r="Y157" t="e">
        <f t="shared" si="60"/>
        <v>#REF!</v>
      </c>
      <c r="AA157" s="1">
        <f t="shared" si="61"/>
        <v>156</v>
      </c>
    </row>
    <row r="158" spans="1:27" x14ac:dyDescent="0.35">
      <c r="A158" s="184" t="str">
        <f>+Declarations!A158&amp;""</f>
        <v/>
      </c>
      <c r="B158" t="str">
        <f>IF(LEN($A158),IF(LEN(Declarations!$B158)&gt;0,Declarations!$B158,"#"&amp;$A158),"")</f>
        <v/>
      </c>
      <c r="C158" s="1" t="str">
        <f t="shared" si="43"/>
        <v>...</v>
      </c>
      <c r="D158" s="1" t="str">
        <f t="shared" si="62"/>
        <v/>
      </c>
      <c r="E158" s="15">
        <f t="shared" si="44"/>
        <v>0</v>
      </c>
      <c r="F158" s="1">
        <f t="shared" si="45"/>
        <v>0</v>
      </c>
      <c r="G158" s="1" t="str">
        <f t="shared" si="46"/>
        <v/>
      </c>
      <c r="H158" t="str">
        <f t="shared" si="47"/>
        <v/>
      </c>
      <c r="I158" s="1">
        <f t="shared" si="48"/>
        <v>0</v>
      </c>
      <c r="J158" s="1" t="str">
        <f>IF(LEN($A158)&gt;0,IF(LEN(Declarations!$F158)&gt;0,Declarations!$F158,conftype),"")</f>
        <v/>
      </c>
      <c r="M158" s="35" t="e">
        <f t="shared" si="42"/>
        <v>#REF!</v>
      </c>
      <c r="N158" s="35" t="e">
        <f t="shared" si="49"/>
        <v>#REF!</v>
      </c>
      <c r="O158" s="35" t="e">
        <f t="shared" si="50"/>
        <v>#REF!</v>
      </c>
      <c r="P158" s="35" t="e">
        <f t="shared" si="51"/>
        <v>#REF!</v>
      </c>
      <c r="Q158" s="214" t="e">
        <f t="shared" si="52"/>
        <v>#REF!</v>
      </c>
      <c r="R158" s="215" t="e">
        <f t="shared" si="53"/>
        <v>#REF!</v>
      </c>
      <c r="S158" s="214" t="e">
        <f t="shared" si="54"/>
        <v>#REF!</v>
      </c>
      <c r="T158" s="214" t="e">
        <f t="shared" si="55"/>
        <v>#REF!</v>
      </c>
      <c r="U158" t="e">
        <f t="shared" si="56"/>
        <v>#REF!</v>
      </c>
      <c r="V158" t="e">
        <f t="shared" si="57"/>
        <v>#REF!</v>
      </c>
      <c r="W158" t="e">
        <f t="shared" si="58"/>
        <v>#REF!</v>
      </c>
      <c r="X158" t="e">
        <f t="shared" si="59"/>
        <v>#REF!</v>
      </c>
      <c r="Y158" t="e">
        <f t="shared" si="60"/>
        <v>#REF!</v>
      </c>
      <c r="AA158" s="1">
        <f t="shared" si="61"/>
        <v>157</v>
      </c>
    </row>
    <row r="159" spans="1:27" x14ac:dyDescent="0.35">
      <c r="A159" s="184" t="str">
        <f>+Declarations!A159&amp;""</f>
        <v/>
      </c>
      <c r="B159" t="str">
        <f>IF(LEN($A159),IF(LEN(Declarations!$B159)&gt;0,Declarations!$B159,"#"&amp;$A159),"")</f>
        <v/>
      </c>
      <c r="C159" s="1" t="str">
        <f t="shared" si="43"/>
        <v>...</v>
      </c>
      <c r="D159" s="1" t="str">
        <f t="shared" si="62"/>
        <v/>
      </c>
      <c r="E159" s="15">
        <f t="shared" si="44"/>
        <v>0</v>
      </c>
      <c r="F159" s="1">
        <f t="shared" si="45"/>
        <v>0</v>
      </c>
      <c r="G159" s="1" t="str">
        <f t="shared" si="46"/>
        <v/>
      </c>
      <c r="H159" t="str">
        <f t="shared" si="47"/>
        <v/>
      </c>
      <c r="I159" s="1">
        <f t="shared" si="48"/>
        <v>0</v>
      </c>
      <c r="J159" s="1" t="str">
        <f>IF(LEN($A159)&gt;0,IF(LEN(Declarations!$F159)&gt;0,Declarations!$F159,conftype),"")</f>
        <v/>
      </c>
      <c r="M159" s="35" t="e">
        <f t="shared" si="42"/>
        <v>#REF!</v>
      </c>
      <c r="N159" s="35" t="e">
        <f t="shared" si="49"/>
        <v>#REF!</v>
      </c>
      <c r="O159" s="35" t="e">
        <f t="shared" si="50"/>
        <v>#REF!</v>
      </c>
      <c r="P159" s="35" t="e">
        <f t="shared" si="51"/>
        <v>#REF!</v>
      </c>
      <c r="Q159" s="214" t="e">
        <f t="shared" si="52"/>
        <v>#REF!</v>
      </c>
      <c r="R159" s="215" t="e">
        <f t="shared" si="53"/>
        <v>#REF!</v>
      </c>
      <c r="S159" s="214" t="e">
        <f t="shared" si="54"/>
        <v>#REF!</v>
      </c>
      <c r="T159" s="214" t="e">
        <f t="shared" si="55"/>
        <v>#REF!</v>
      </c>
      <c r="U159" t="e">
        <f t="shared" si="56"/>
        <v>#REF!</v>
      </c>
      <c r="V159" t="e">
        <f t="shared" si="57"/>
        <v>#REF!</v>
      </c>
      <c r="W159" t="e">
        <f t="shared" si="58"/>
        <v>#REF!</v>
      </c>
      <c r="X159" t="e">
        <f t="shared" si="59"/>
        <v>#REF!</v>
      </c>
      <c r="Y159" t="e">
        <f t="shared" si="60"/>
        <v>#REF!</v>
      </c>
      <c r="AA159" s="1">
        <f t="shared" si="61"/>
        <v>158</v>
      </c>
    </row>
    <row r="160" spans="1:27" x14ac:dyDescent="0.35">
      <c r="A160" s="184" t="str">
        <f>+Declarations!A160&amp;""</f>
        <v/>
      </c>
      <c r="B160" t="str">
        <f>IF(LEN($A160),IF(LEN(Declarations!$B160)&gt;0,Declarations!$B160,"#"&amp;$A160),"")</f>
        <v/>
      </c>
      <c r="C160" s="1" t="str">
        <f t="shared" si="43"/>
        <v>...</v>
      </c>
      <c r="D160" s="1" t="str">
        <f t="shared" si="62"/>
        <v/>
      </c>
      <c r="E160" s="15">
        <f t="shared" si="44"/>
        <v>0</v>
      </c>
      <c r="F160" s="1">
        <f t="shared" si="45"/>
        <v>0</v>
      </c>
      <c r="G160" s="1" t="str">
        <f t="shared" si="46"/>
        <v/>
      </c>
      <c r="H160" t="str">
        <f t="shared" si="47"/>
        <v/>
      </c>
      <c r="I160" s="1">
        <f t="shared" si="48"/>
        <v>0</v>
      </c>
      <c r="J160" s="1" t="str">
        <f>IF(LEN($A160)&gt;0,IF(LEN(Declarations!$F160)&gt;0,Declarations!$F160,conftype),"")</f>
        <v/>
      </c>
      <c r="M160" s="35" t="e">
        <f t="shared" si="42"/>
        <v>#REF!</v>
      </c>
      <c r="N160" s="35" t="e">
        <f t="shared" si="49"/>
        <v>#REF!</v>
      </c>
      <c r="O160" s="35" t="e">
        <f t="shared" si="50"/>
        <v>#REF!</v>
      </c>
      <c r="P160" s="35" t="e">
        <f t="shared" si="51"/>
        <v>#REF!</v>
      </c>
      <c r="Q160" s="214" t="e">
        <f t="shared" si="52"/>
        <v>#REF!</v>
      </c>
      <c r="R160" s="215" t="e">
        <f t="shared" si="53"/>
        <v>#REF!</v>
      </c>
      <c r="S160" s="214" t="e">
        <f t="shared" si="54"/>
        <v>#REF!</v>
      </c>
      <c r="T160" s="214" t="e">
        <f t="shared" si="55"/>
        <v>#REF!</v>
      </c>
      <c r="U160" t="e">
        <f t="shared" si="56"/>
        <v>#REF!</v>
      </c>
      <c r="V160" t="e">
        <f t="shared" si="57"/>
        <v>#REF!</v>
      </c>
      <c r="W160" t="e">
        <f t="shared" si="58"/>
        <v>#REF!</v>
      </c>
      <c r="X160" t="e">
        <f t="shared" si="59"/>
        <v>#REF!</v>
      </c>
      <c r="Y160" t="e">
        <f t="shared" si="60"/>
        <v>#REF!</v>
      </c>
      <c r="AA160" s="1">
        <f t="shared" si="61"/>
        <v>159</v>
      </c>
    </row>
    <row r="161" spans="1:27" x14ac:dyDescent="0.35">
      <c r="A161" s="184" t="str">
        <f>+Declarations!A161&amp;""</f>
        <v/>
      </c>
      <c r="B161" t="str">
        <f>IF(LEN($A161),IF(LEN(Declarations!$B161)&gt;0,Declarations!$B161,"#"&amp;$A161),"")</f>
        <v/>
      </c>
      <c r="C161" s="1" t="str">
        <f t="shared" si="43"/>
        <v>...</v>
      </c>
      <c r="D161" s="1" t="str">
        <f t="shared" si="62"/>
        <v/>
      </c>
      <c r="E161" s="15">
        <f t="shared" si="44"/>
        <v>0</v>
      </c>
      <c r="F161" s="1">
        <f t="shared" si="45"/>
        <v>0</v>
      </c>
      <c r="G161" s="1" t="str">
        <f t="shared" si="46"/>
        <v/>
      </c>
      <c r="H161" t="str">
        <f t="shared" si="47"/>
        <v/>
      </c>
      <c r="I161" s="1">
        <f t="shared" si="48"/>
        <v>0</v>
      </c>
      <c r="J161" s="1" t="str">
        <f>IF(LEN($A161)&gt;0,IF(LEN(Declarations!$F161)&gt;0,Declarations!$F161,conftype),"")</f>
        <v/>
      </c>
      <c r="M161" s="35" t="e">
        <f t="shared" si="42"/>
        <v>#REF!</v>
      </c>
      <c r="N161" s="35" t="e">
        <f t="shared" si="49"/>
        <v>#REF!</v>
      </c>
      <c r="O161" s="35" t="e">
        <f t="shared" si="50"/>
        <v>#REF!</v>
      </c>
      <c r="P161" s="35" t="e">
        <f t="shared" si="51"/>
        <v>#REF!</v>
      </c>
      <c r="Q161" s="214" t="e">
        <f t="shared" si="52"/>
        <v>#REF!</v>
      </c>
      <c r="R161" s="215" t="e">
        <f t="shared" si="53"/>
        <v>#REF!</v>
      </c>
      <c r="S161" s="214" t="e">
        <f t="shared" si="54"/>
        <v>#REF!</v>
      </c>
      <c r="T161" s="214" t="e">
        <f t="shared" si="55"/>
        <v>#REF!</v>
      </c>
      <c r="U161" t="e">
        <f t="shared" si="56"/>
        <v>#REF!</v>
      </c>
      <c r="V161" t="e">
        <f t="shared" si="57"/>
        <v>#REF!</v>
      </c>
      <c r="W161" t="e">
        <f t="shared" si="58"/>
        <v>#REF!</v>
      </c>
      <c r="X161" t="e">
        <f t="shared" si="59"/>
        <v>#REF!</v>
      </c>
      <c r="Y161" t="e">
        <f t="shared" si="60"/>
        <v>#REF!</v>
      </c>
      <c r="AA161" s="1">
        <f t="shared" si="61"/>
        <v>160</v>
      </c>
    </row>
    <row r="162" spans="1:27" x14ac:dyDescent="0.35">
      <c r="A162" s="184" t="str">
        <f>+Declarations!A162&amp;""</f>
        <v/>
      </c>
      <c r="B162" t="str">
        <f>IF(LEN($A162),IF(LEN(Declarations!$B162)&gt;0,Declarations!$B162,"#"&amp;$A162),"")</f>
        <v/>
      </c>
      <c r="C162" s="1" t="str">
        <f t="shared" si="43"/>
        <v>...</v>
      </c>
      <c r="D162" s="1" t="str">
        <f t="shared" si="62"/>
        <v/>
      </c>
      <c r="E162" s="15">
        <f t="shared" si="44"/>
        <v>0</v>
      </c>
      <c r="F162" s="1">
        <f t="shared" si="45"/>
        <v>0</v>
      </c>
      <c r="G162" s="1" t="str">
        <f t="shared" si="46"/>
        <v/>
      </c>
      <c r="H162" t="str">
        <f t="shared" si="47"/>
        <v/>
      </c>
      <c r="I162" s="1">
        <f t="shared" si="48"/>
        <v>0</v>
      </c>
      <c r="J162" s="1" t="str">
        <f>IF(LEN($A162)&gt;0,IF(LEN(Declarations!$F162)&gt;0,Declarations!$F162,conftype),"")</f>
        <v/>
      </c>
      <c r="M162" s="35" t="e">
        <f t="shared" si="42"/>
        <v>#REF!</v>
      </c>
      <c r="N162" s="35" t="e">
        <f t="shared" si="49"/>
        <v>#REF!</v>
      </c>
      <c r="O162" s="35" t="e">
        <f t="shared" si="50"/>
        <v>#REF!</v>
      </c>
      <c r="P162" s="35" t="e">
        <f t="shared" si="51"/>
        <v>#REF!</v>
      </c>
      <c r="Q162" s="214" t="e">
        <f t="shared" si="52"/>
        <v>#REF!</v>
      </c>
      <c r="R162" s="215" t="e">
        <f t="shared" si="53"/>
        <v>#REF!</v>
      </c>
      <c r="S162" s="214" t="e">
        <f t="shared" si="54"/>
        <v>#REF!</v>
      </c>
      <c r="T162" s="214" t="e">
        <f t="shared" si="55"/>
        <v>#REF!</v>
      </c>
      <c r="U162" t="e">
        <f t="shared" si="56"/>
        <v>#REF!</v>
      </c>
      <c r="V162" t="e">
        <f t="shared" si="57"/>
        <v>#REF!</v>
      </c>
      <c r="W162" t="e">
        <f t="shared" si="58"/>
        <v>#REF!</v>
      </c>
      <c r="X162" t="e">
        <f t="shared" si="59"/>
        <v>#REF!</v>
      </c>
      <c r="Y162" t="e">
        <f t="shared" si="60"/>
        <v>#REF!</v>
      </c>
      <c r="AA162" s="1">
        <f t="shared" si="61"/>
        <v>161</v>
      </c>
    </row>
    <row r="163" spans="1:27" x14ac:dyDescent="0.35">
      <c r="A163" s="184" t="str">
        <f>+Declarations!A163&amp;""</f>
        <v/>
      </c>
      <c r="B163" t="str">
        <f>IF(LEN($A163),IF(LEN(Declarations!$B163)&gt;0,Declarations!$B163,"#"&amp;$A163),"")</f>
        <v/>
      </c>
      <c r="C163" s="1" t="str">
        <f t="shared" si="43"/>
        <v>...</v>
      </c>
      <c r="D163" s="1" t="str">
        <f t="shared" si="62"/>
        <v/>
      </c>
      <c r="E163" s="15">
        <f t="shared" si="44"/>
        <v>0</v>
      </c>
      <c r="F163" s="1">
        <f t="shared" si="45"/>
        <v>0</v>
      </c>
      <c r="G163" s="1" t="str">
        <f t="shared" si="46"/>
        <v/>
      </c>
      <c r="H163" t="str">
        <f t="shared" si="47"/>
        <v/>
      </c>
      <c r="I163" s="1">
        <f t="shared" si="48"/>
        <v>0</v>
      </c>
      <c r="J163" s="1" t="str">
        <f>IF(LEN($A163)&gt;0,IF(LEN(Declarations!$F163)&gt;0,Declarations!$F163,conftype),"")</f>
        <v/>
      </c>
      <c r="M163" s="35" t="e">
        <f t="shared" si="42"/>
        <v>#REF!</v>
      </c>
      <c r="N163" s="35" t="e">
        <f t="shared" si="49"/>
        <v>#REF!</v>
      </c>
      <c r="O163" s="35" t="e">
        <f t="shared" si="50"/>
        <v>#REF!</v>
      </c>
      <c r="P163" s="35" t="e">
        <f t="shared" si="51"/>
        <v>#REF!</v>
      </c>
      <c r="Q163" s="214" t="e">
        <f t="shared" si="52"/>
        <v>#REF!</v>
      </c>
      <c r="R163" s="215" t="e">
        <f t="shared" si="53"/>
        <v>#REF!</v>
      </c>
      <c r="S163" s="214" t="e">
        <f t="shared" si="54"/>
        <v>#REF!</v>
      </c>
      <c r="T163" s="214" t="e">
        <f t="shared" si="55"/>
        <v>#REF!</v>
      </c>
      <c r="U163" t="e">
        <f t="shared" si="56"/>
        <v>#REF!</v>
      </c>
      <c r="V163" t="e">
        <f t="shared" si="57"/>
        <v>#REF!</v>
      </c>
      <c r="W163" t="e">
        <f t="shared" si="58"/>
        <v>#REF!</v>
      </c>
      <c r="X163" t="e">
        <f t="shared" si="59"/>
        <v>#REF!</v>
      </c>
      <c r="Y163" t="e">
        <f t="shared" si="60"/>
        <v>#REF!</v>
      </c>
      <c r="AA163" s="1">
        <f t="shared" si="61"/>
        <v>162</v>
      </c>
    </row>
    <row r="164" spans="1:27" x14ac:dyDescent="0.35">
      <c r="A164" s="184" t="str">
        <f>+Declarations!A164&amp;""</f>
        <v/>
      </c>
      <c r="B164" t="str">
        <f>IF(LEN($A164),IF(LEN(Declarations!$B164)&gt;0,Declarations!$B164,"#"&amp;$A164),"")</f>
        <v/>
      </c>
      <c r="C164" s="1" t="str">
        <f t="shared" si="43"/>
        <v>...</v>
      </c>
      <c r="D164" s="1" t="str">
        <f t="shared" si="62"/>
        <v/>
      </c>
      <c r="E164" s="15">
        <f t="shared" si="44"/>
        <v>0</v>
      </c>
      <c r="F164" s="1">
        <f t="shared" si="45"/>
        <v>0</v>
      </c>
      <c r="G164" s="1" t="str">
        <f t="shared" si="46"/>
        <v/>
      </c>
      <c r="H164" t="str">
        <f t="shared" si="47"/>
        <v/>
      </c>
      <c r="I164" s="1">
        <f t="shared" si="48"/>
        <v>0</v>
      </c>
      <c r="J164" s="1" t="str">
        <f>IF(LEN($A164)&gt;0,IF(LEN(Declarations!$F164)&gt;0,Declarations!$F164,conftype),"")</f>
        <v/>
      </c>
      <c r="M164" s="35" t="e">
        <f t="shared" si="42"/>
        <v>#REF!</v>
      </c>
      <c r="N164" s="35" t="e">
        <f t="shared" si="49"/>
        <v>#REF!</v>
      </c>
      <c r="O164" s="35" t="e">
        <f t="shared" si="50"/>
        <v>#REF!</v>
      </c>
      <c r="P164" s="35" t="e">
        <f t="shared" si="51"/>
        <v>#REF!</v>
      </c>
      <c r="Q164" s="214" t="e">
        <f t="shared" si="52"/>
        <v>#REF!</v>
      </c>
      <c r="R164" s="215" t="e">
        <f t="shared" si="53"/>
        <v>#REF!</v>
      </c>
      <c r="S164" s="214" t="e">
        <f t="shared" si="54"/>
        <v>#REF!</v>
      </c>
      <c r="T164" s="214" t="e">
        <f t="shared" si="55"/>
        <v>#REF!</v>
      </c>
      <c r="U164" t="e">
        <f t="shared" si="56"/>
        <v>#REF!</v>
      </c>
      <c r="V164" t="e">
        <f t="shared" si="57"/>
        <v>#REF!</v>
      </c>
      <c r="W164" t="e">
        <f t="shared" si="58"/>
        <v>#REF!</v>
      </c>
      <c r="X164" t="e">
        <f t="shared" si="59"/>
        <v>#REF!</v>
      </c>
      <c r="Y164" t="e">
        <f t="shared" si="60"/>
        <v>#REF!</v>
      </c>
      <c r="AA164" s="1">
        <f t="shared" si="61"/>
        <v>163</v>
      </c>
    </row>
    <row r="165" spans="1:27" x14ac:dyDescent="0.35">
      <c r="A165" s="184" t="str">
        <f>+Declarations!A165&amp;""</f>
        <v/>
      </c>
      <c r="B165" t="str">
        <f>IF(LEN($A165),IF(LEN(Declarations!$B165)&gt;0,Declarations!$B165,"#"&amp;$A165),"")</f>
        <v/>
      </c>
      <c r="C165" s="1" t="str">
        <f t="shared" si="43"/>
        <v>...</v>
      </c>
      <c r="D165" s="1" t="str">
        <f t="shared" si="62"/>
        <v/>
      </c>
      <c r="E165" s="15">
        <f t="shared" si="44"/>
        <v>0</v>
      </c>
      <c r="F165" s="1">
        <f t="shared" si="45"/>
        <v>0</v>
      </c>
      <c r="G165" s="1" t="str">
        <f t="shared" si="46"/>
        <v/>
      </c>
      <c r="H165" t="str">
        <f t="shared" si="47"/>
        <v/>
      </c>
      <c r="I165" s="1">
        <f t="shared" si="48"/>
        <v>0</v>
      </c>
      <c r="J165" s="1" t="str">
        <f>IF(LEN($A165)&gt;0,IF(LEN(Declarations!$F165)&gt;0,Declarations!$F165,conftype),"")</f>
        <v/>
      </c>
      <c r="M165" s="35" t="e">
        <f t="shared" si="42"/>
        <v>#REF!</v>
      </c>
      <c r="N165" s="35" t="e">
        <f t="shared" si="49"/>
        <v>#REF!</v>
      </c>
      <c r="O165" s="35" t="e">
        <f t="shared" si="50"/>
        <v>#REF!</v>
      </c>
      <c r="P165" s="35" t="e">
        <f t="shared" si="51"/>
        <v>#REF!</v>
      </c>
      <c r="Q165" s="214" t="e">
        <f t="shared" si="52"/>
        <v>#REF!</v>
      </c>
      <c r="R165" s="215" t="e">
        <f t="shared" si="53"/>
        <v>#REF!</v>
      </c>
      <c r="S165" s="214" t="e">
        <f t="shared" si="54"/>
        <v>#REF!</v>
      </c>
      <c r="T165" s="214" t="e">
        <f t="shared" si="55"/>
        <v>#REF!</v>
      </c>
      <c r="U165" t="e">
        <f t="shared" si="56"/>
        <v>#REF!</v>
      </c>
      <c r="V165" t="e">
        <f t="shared" si="57"/>
        <v>#REF!</v>
      </c>
      <c r="W165" t="e">
        <f t="shared" si="58"/>
        <v>#REF!</v>
      </c>
      <c r="X165" t="e">
        <f t="shared" si="59"/>
        <v>#REF!</v>
      </c>
      <c r="Y165" t="e">
        <f t="shared" si="60"/>
        <v>#REF!</v>
      </c>
      <c r="AA165" s="1">
        <f t="shared" si="61"/>
        <v>164</v>
      </c>
    </row>
    <row r="166" spans="1:27" x14ac:dyDescent="0.35">
      <c r="A166" s="184" t="str">
        <f>+Declarations!A166&amp;""</f>
        <v/>
      </c>
      <c r="B166" t="str">
        <f>IF(LEN($A166),IF(LEN(Declarations!$B166)&gt;0,Declarations!$B166,"#"&amp;$A166),"")</f>
        <v/>
      </c>
      <c r="C166" s="1" t="str">
        <f t="shared" si="43"/>
        <v>...</v>
      </c>
      <c r="D166" s="1" t="str">
        <f t="shared" si="62"/>
        <v/>
      </c>
      <c r="E166" s="15">
        <f t="shared" si="44"/>
        <v>0</v>
      </c>
      <c r="F166" s="1">
        <f t="shared" si="45"/>
        <v>0</v>
      </c>
      <c r="G166" s="1" t="str">
        <f t="shared" si="46"/>
        <v/>
      </c>
      <c r="H166" t="str">
        <f t="shared" si="47"/>
        <v/>
      </c>
      <c r="I166" s="1">
        <f t="shared" si="48"/>
        <v>0</v>
      </c>
      <c r="J166" s="1" t="str">
        <f>IF(LEN($A166)&gt;0,IF(LEN(Declarations!$F166)&gt;0,Declarations!$F166,conftype),"")</f>
        <v/>
      </c>
      <c r="M166" s="35" t="e">
        <f t="shared" si="42"/>
        <v>#REF!</v>
      </c>
      <c r="N166" s="35" t="e">
        <f t="shared" si="49"/>
        <v>#REF!</v>
      </c>
      <c r="O166" s="35" t="e">
        <f t="shared" si="50"/>
        <v>#REF!</v>
      </c>
      <c r="P166" s="35" t="e">
        <f t="shared" si="51"/>
        <v>#REF!</v>
      </c>
      <c r="Q166" s="214" t="e">
        <f t="shared" si="52"/>
        <v>#REF!</v>
      </c>
      <c r="R166" s="215" t="e">
        <f t="shared" si="53"/>
        <v>#REF!</v>
      </c>
      <c r="S166" s="214" t="e">
        <f t="shared" si="54"/>
        <v>#REF!</v>
      </c>
      <c r="T166" s="214" t="e">
        <f t="shared" si="55"/>
        <v>#REF!</v>
      </c>
      <c r="U166" t="e">
        <f t="shared" si="56"/>
        <v>#REF!</v>
      </c>
      <c r="V166" t="e">
        <f t="shared" si="57"/>
        <v>#REF!</v>
      </c>
      <c r="W166" t="e">
        <f t="shared" si="58"/>
        <v>#REF!</v>
      </c>
      <c r="X166" t="e">
        <f t="shared" si="59"/>
        <v>#REF!</v>
      </c>
      <c r="Y166" t="e">
        <f t="shared" si="60"/>
        <v>#REF!</v>
      </c>
      <c r="AA166" s="1">
        <f t="shared" si="61"/>
        <v>165</v>
      </c>
    </row>
    <row r="167" spans="1:27" x14ac:dyDescent="0.35">
      <c r="A167" s="184" t="str">
        <f>+Declarations!A167&amp;""</f>
        <v/>
      </c>
      <c r="B167" t="str">
        <f>IF(LEN($A167),IF(LEN(Declarations!$B167)&gt;0,Declarations!$B167,"#"&amp;$A167),"")</f>
        <v/>
      </c>
      <c r="C167" s="1" t="str">
        <f t="shared" si="43"/>
        <v>...</v>
      </c>
      <c r="D167" s="1" t="str">
        <f t="shared" si="62"/>
        <v/>
      </c>
      <c r="E167" s="15">
        <f t="shared" si="44"/>
        <v>0</v>
      </c>
      <c r="F167" s="1">
        <f t="shared" si="45"/>
        <v>0</v>
      </c>
      <c r="G167" s="1" t="str">
        <f t="shared" si="46"/>
        <v/>
      </c>
      <c r="H167" t="str">
        <f t="shared" si="47"/>
        <v/>
      </c>
      <c r="I167" s="1">
        <f t="shared" si="48"/>
        <v>0</v>
      </c>
      <c r="J167" s="1" t="str">
        <f>IF(LEN($A167)&gt;0,IF(LEN(Declarations!$F167)&gt;0,Declarations!$F167,conftype),"")</f>
        <v/>
      </c>
      <c r="M167" s="35" t="e">
        <f t="shared" si="42"/>
        <v>#REF!</v>
      </c>
      <c r="N167" s="35" t="e">
        <f t="shared" si="49"/>
        <v>#REF!</v>
      </c>
      <c r="O167" s="35" t="e">
        <f t="shared" si="50"/>
        <v>#REF!</v>
      </c>
      <c r="P167" s="35" t="e">
        <f t="shared" si="51"/>
        <v>#REF!</v>
      </c>
      <c r="Q167" s="214" t="e">
        <f t="shared" si="52"/>
        <v>#REF!</v>
      </c>
      <c r="R167" s="215" t="e">
        <f t="shared" si="53"/>
        <v>#REF!</v>
      </c>
      <c r="S167" s="214" t="e">
        <f t="shared" si="54"/>
        <v>#REF!</v>
      </c>
      <c r="T167" s="214" t="e">
        <f t="shared" si="55"/>
        <v>#REF!</v>
      </c>
      <c r="U167" t="e">
        <f t="shared" si="56"/>
        <v>#REF!</v>
      </c>
      <c r="V167" t="e">
        <f t="shared" si="57"/>
        <v>#REF!</v>
      </c>
      <c r="W167" t="e">
        <f t="shared" si="58"/>
        <v>#REF!</v>
      </c>
      <c r="X167" t="e">
        <f t="shared" si="59"/>
        <v>#REF!</v>
      </c>
      <c r="Y167" t="e">
        <f t="shared" si="60"/>
        <v>#REF!</v>
      </c>
      <c r="AA167" s="1">
        <f t="shared" si="61"/>
        <v>166</v>
      </c>
    </row>
    <row r="168" spans="1:27" x14ac:dyDescent="0.35">
      <c r="A168" s="184" t="str">
        <f>+Declarations!A168&amp;""</f>
        <v/>
      </c>
      <c r="B168" t="str">
        <f>IF(LEN($A168),IF(LEN(Declarations!$B168)&gt;0,Declarations!$B168,"#"&amp;$A168),"")</f>
        <v/>
      </c>
      <c r="C168" s="1" t="str">
        <f t="shared" si="43"/>
        <v>...</v>
      </c>
      <c r="D168" s="1" t="str">
        <f t="shared" si="62"/>
        <v/>
      </c>
      <c r="E168" s="15">
        <f t="shared" si="44"/>
        <v>0</v>
      </c>
      <c r="F168" s="1">
        <f t="shared" si="45"/>
        <v>0</v>
      </c>
      <c r="G168" s="1" t="str">
        <f t="shared" si="46"/>
        <v/>
      </c>
      <c r="H168" t="str">
        <f t="shared" si="47"/>
        <v/>
      </c>
      <c r="I168" s="1">
        <f t="shared" si="48"/>
        <v>0</v>
      </c>
      <c r="J168" s="1" t="str">
        <f>IF(LEN($A168)&gt;0,IF(LEN(Declarations!$F168)&gt;0,Declarations!$F168,conftype),"")</f>
        <v/>
      </c>
      <c r="M168" s="35" t="e">
        <f t="shared" si="42"/>
        <v>#REF!</v>
      </c>
      <c r="N168" s="35" t="e">
        <f t="shared" si="49"/>
        <v>#REF!</v>
      </c>
      <c r="O168" s="35" t="e">
        <f t="shared" si="50"/>
        <v>#REF!</v>
      </c>
      <c r="P168" s="35" t="e">
        <f t="shared" si="51"/>
        <v>#REF!</v>
      </c>
      <c r="Q168" s="214" t="e">
        <f t="shared" si="52"/>
        <v>#REF!</v>
      </c>
      <c r="R168" s="215" t="e">
        <f t="shared" si="53"/>
        <v>#REF!</v>
      </c>
      <c r="S168" s="214" t="e">
        <f t="shared" si="54"/>
        <v>#REF!</v>
      </c>
      <c r="T168" s="214" t="e">
        <f t="shared" si="55"/>
        <v>#REF!</v>
      </c>
      <c r="U168" t="e">
        <f t="shared" si="56"/>
        <v>#REF!</v>
      </c>
      <c r="V168" t="e">
        <f t="shared" si="57"/>
        <v>#REF!</v>
      </c>
      <c r="W168" t="e">
        <f t="shared" si="58"/>
        <v>#REF!</v>
      </c>
      <c r="X168" t="e">
        <f t="shared" si="59"/>
        <v>#REF!</v>
      </c>
      <c r="Y168" t="e">
        <f t="shared" si="60"/>
        <v>#REF!</v>
      </c>
      <c r="AA168" s="1">
        <f t="shared" si="61"/>
        <v>167</v>
      </c>
    </row>
    <row r="169" spans="1:27" x14ac:dyDescent="0.35">
      <c r="A169" s="184" t="str">
        <f>+Declarations!A169&amp;""</f>
        <v/>
      </c>
      <c r="B169" t="str">
        <f>IF(LEN($A169),IF(LEN(Declarations!$B169)&gt;0,Declarations!$B169,"#"&amp;$A169),"")</f>
        <v/>
      </c>
      <c r="C169" s="1" t="str">
        <f t="shared" si="43"/>
        <v>...</v>
      </c>
      <c r="D169" s="1" t="str">
        <f t="shared" si="62"/>
        <v/>
      </c>
      <c r="E169" s="15">
        <f t="shared" si="44"/>
        <v>0</v>
      </c>
      <c r="F169" s="1">
        <f t="shared" si="45"/>
        <v>0</v>
      </c>
      <c r="G169" s="1" t="str">
        <f t="shared" si="46"/>
        <v/>
      </c>
      <c r="H169" t="str">
        <f t="shared" si="47"/>
        <v/>
      </c>
      <c r="I169" s="1">
        <f t="shared" si="48"/>
        <v>0</v>
      </c>
      <c r="J169" s="1" t="str">
        <f>IF(LEN($A169)&gt;0,IF(LEN(Declarations!$F169)&gt;0,Declarations!$F169,conftype),"")</f>
        <v/>
      </c>
      <c r="M169" s="35" t="e">
        <f t="shared" si="42"/>
        <v>#REF!</v>
      </c>
      <c r="N169" s="35" t="e">
        <f t="shared" si="49"/>
        <v>#REF!</v>
      </c>
      <c r="O169" s="35" t="e">
        <f t="shared" si="50"/>
        <v>#REF!</v>
      </c>
      <c r="P169" s="35" t="e">
        <f t="shared" si="51"/>
        <v>#REF!</v>
      </c>
      <c r="Q169" s="214" t="e">
        <f t="shared" si="52"/>
        <v>#REF!</v>
      </c>
      <c r="R169" s="215" t="e">
        <f t="shared" si="53"/>
        <v>#REF!</v>
      </c>
      <c r="S169" s="214" t="e">
        <f t="shared" si="54"/>
        <v>#REF!</v>
      </c>
      <c r="T169" s="214" t="e">
        <f t="shared" si="55"/>
        <v>#REF!</v>
      </c>
      <c r="U169" t="e">
        <f t="shared" si="56"/>
        <v>#REF!</v>
      </c>
      <c r="V169" t="e">
        <f t="shared" si="57"/>
        <v>#REF!</v>
      </c>
      <c r="W169" t="e">
        <f t="shared" si="58"/>
        <v>#REF!</v>
      </c>
      <c r="X169" t="e">
        <f t="shared" si="59"/>
        <v>#REF!</v>
      </c>
      <c r="Y169" t="e">
        <f t="shared" si="60"/>
        <v>#REF!</v>
      </c>
      <c r="AA169" s="1">
        <f t="shared" si="61"/>
        <v>168</v>
      </c>
    </row>
    <row r="170" spans="1:27" x14ac:dyDescent="0.35">
      <c r="A170" s="184" t="str">
        <f>+Declarations!A170&amp;""</f>
        <v/>
      </c>
      <c r="B170" t="str">
        <f>IF(LEN($A170),IF(LEN(Declarations!$B170)&gt;0,Declarations!$B170,"#"&amp;$A170),"")</f>
        <v/>
      </c>
      <c r="C170" s="1" t="str">
        <f t="shared" si="43"/>
        <v>...</v>
      </c>
      <c r="D170" s="1" t="str">
        <f t="shared" si="62"/>
        <v/>
      </c>
      <c r="E170" s="15">
        <f t="shared" si="44"/>
        <v>0</v>
      </c>
      <c r="F170" s="1">
        <f t="shared" si="45"/>
        <v>0</v>
      </c>
      <c r="G170" s="1" t="str">
        <f t="shared" si="46"/>
        <v/>
      </c>
      <c r="H170" t="str">
        <f t="shared" si="47"/>
        <v/>
      </c>
      <c r="I170" s="1">
        <f t="shared" si="48"/>
        <v>0</v>
      </c>
      <c r="J170" s="1" t="str">
        <f>IF(LEN($A170)&gt;0,IF(LEN(Declarations!$F170)&gt;0,Declarations!$F170,conftype),"")</f>
        <v/>
      </c>
      <c r="M170" s="35" t="e">
        <f t="shared" si="42"/>
        <v>#REF!</v>
      </c>
      <c r="N170" s="35" t="e">
        <f t="shared" si="49"/>
        <v>#REF!</v>
      </c>
      <c r="O170" s="35" t="e">
        <f t="shared" si="50"/>
        <v>#REF!</v>
      </c>
      <c r="P170" s="35" t="e">
        <f t="shared" si="51"/>
        <v>#REF!</v>
      </c>
      <c r="Q170" s="214" t="e">
        <f t="shared" si="52"/>
        <v>#REF!</v>
      </c>
      <c r="R170" s="215" t="e">
        <f t="shared" si="53"/>
        <v>#REF!</v>
      </c>
      <c r="S170" s="214" t="e">
        <f t="shared" si="54"/>
        <v>#REF!</v>
      </c>
      <c r="T170" s="214" t="e">
        <f t="shared" si="55"/>
        <v>#REF!</v>
      </c>
      <c r="U170" t="e">
        <f t="shared" si="56"/>
        <v>#REF!</v>
      </c>
      <c r="V170" t="e">
        <f t="shared" si="57"/>
        <v>#REF!</v>
      </c>
      <c r="W170" t="e">
        <f t="shared" si="58"/>
        <v>#REF!</v>
      </c>
      <c r="X170" t="e">
        <f t="shared" si="59"/>
        <v>#REF!</v>
      </c>
      <c r="Y170" t="e">
        <f t="shared" si="60"/>
        <v>#REF!</v>
      </c>
      <c r="AA170" s="1">
        <f t="shared" si="61"/>
        <v>169</v>
      </c>
    </row>
    <row r="171" spans="1:27" x14ac:dyDescent="0.35">
      <c r="A171" s="184" t="str">
        <f>+Declarations!A171&amp;""</f>
        <v/>
      </c>
      <c r="B171" t="str">
        <f>IF(LEN($A171),IF(LEN(Declarations!$B171)&gt;0,Declarations!$B171,"#"&amp;$A171),"")</f>
        <v/>
      </c>
      <c r="C171" s="1" t="str">
        <f t="shared" si="43"/>
        <v>...</v>
      </c>
      <c r="D171" s="1" t="str">
        <f t="shared" si="62"/>
        <v/>
      </c>
      <c r="E171" s="15">
        <f t="shared" si="44"/>
        <v>0</v>
      </c>
      <c r="F171" s="1">
        <f t="shared" si="45"/>
        <v>0</v>
      </c>
      <c r="G171" s="1" t="str">
        <f t="shared" si="46"/>
        <v/>
      </c>
      <c r="H171" t="str">
        <f t="shared" si="47"/>
        <v/>
      </c>
      <c r="I171" s="1">
        <f t="shared" si="48"/>
        <v>0</v>
      </c>
      <c r="J171" s="1" t="str">
        <f>IF(LEN($A171)&gt;0,IF(LEN(Declarations!$F171)&gt;0,Declarations!$F171,conftype),"")</f>
        <v/>
      </c>
      <c r="M171" s="35" t="e">
        <f t="shared" si="42"/>
        <v>#REF!</v>
      </c>
      <c r="N171" s="35" t="e">
        <f t="shared" si="49"/>
        <v>#REF!</v>
      </c>
      <c r="O171" s="35" t="e">
        <f t="shared" si="50"/>
        <v>#REF!</v>
      </c>
      <c r="P171" s="35" t="e">
        <f t="shared" si="51"/>
        <v>#REF!</v>
      </c>
      <c r="Q171" s="214" t="e">
        <f t="shared" si="52"/>
        <v>#REF!</v>
      </c>
      <c r="R171" s="215" t="e">
        <f t="shared" si="53"/>
        <v>#REF!</v>
      </c>
      <c r="S171" s="214" t="e">
        <f t="shared" si="54"/>
        <v>#REF!</v>
      </c>
      <c r="T171" s="214" t="e">
        <f t="shared" si="55"/>
        <v>#REF!</v>
      </c>
      <c r="U171" t="e">
        <f t="shared" si="56"/>
        <v>#REF!</v>
      </c>
      <c r="V171" t="e">
        <f t="shared" si="57"/>
        <v>#REF!</v>
      </c>
      <c r="W171" t="e">
        <f t="shared" si="58"/>
        <v>#REF!</v>
      </c>
      <c r="X171" t="e">
        <f t="shared" si="59"/>
        <v>#REF!</v>
      </c>
      <c r="Y171" t="e">
        <f t="shared" si="60"/>
        <v>#REF!</v>
      </c>
      <c r="AA171" s="1">
        <f t="shared" si="61"/>
        <v>170</v>
      </c>
    </row>
    <row r="172" spans="1:27" x14ac:dyDescent="0.35">
      <c r="A172" s="184" t="str">
        <f>+Declarations!A172&amp;""</f>
        <v/>
      </c>
      <c r="B172" t="str">
        <f>IF(LEN($A172),IF(LEN(Declarations!$B172)&gt;0,Declarations!$B172,"#"&amp;$A172),"")</f>
        <v/>
      </c>
      <c r="C172" s="1" t="str">
        <f t="shared" si="43"/>
        <v>...</v>
      </c>
      <c r="D172" s="1" t="str">
        <f t="shared" si="62"/>
        <v/>
      </c>
      <c r="E172" s="15">
        <f t="shared" si="44"/>
        <v>0</v>
      </c>
      <c r="F172" s="1">
        <f t="shared" si="45"/>
        <v>0</v>
      </c>
      <c r="G172" s="1" t="str">
        <f t="shared" si="46"/>
        <v/>
      </c>
      <c r="H172" t="str">
        <f t="shared" si="47"/>
        <v/>
      </c>
      <c r="I172" s="1">
        <f t="shared" si="48"/>
        <v>0</v>
      </c>
      <c r="J172" s="1" t="str">
        <f>IF(LEN($A172)&gt;0,IF(LEN(Declarations!$F172)&gt;0,Declarations!$F172,conftype),"")</f>
        <v/>
      </c>
      <c r="M172" s="35" t="e">
        <f t="shared" si="42"/>
        <v>#REF!</v>
      </c>
      <c r="N172" s="35" t="e">
        <f t="shared" si="49"/>
        <v>#REF!</v>
      </c>
      <c r="O172" s="35" t="e">
        <f t="shared" si="50"/>
        <v>#REF!</v>
      </c>
      <c r="P172" s="35" t="e">
        <f t="shared" si="51"/>
        <v>#REF!</v>
      </c>
      <c r="Q172" s="214" t="e">
        <f t="shared" si="52"/>
        <v>#REF!</v>
      </c>
      <c r="R172" s="215" t="e">
        <f t="shared" si="53"/>
        <v>#REF!</v>
      </c>
      <c r="S172" s="214" t="e">
        <f t="shared" si="54"/>
        <v>#REF!</v>
      </c>
      <c r="T172" s="214" t="e">
        <f t="shared" si="55"/>
        <v>#REF!</v>
      </c>
      <c r="U172" t="e">
        <f t="shared" si="56"/>
        <v>#REF!</v>
      </c>
      <c r="V172" t="e">
        <f t="shared" si="57"/>
        <v>#REF!</v>
      </c>
      <c r="W172" t="e">
        <f t="shared" si="58"/>
        <v>#REF!</v>
      </c>
      <c r="X172" t="e">
        <f t="shared" si="59"/>
        <v>#REF!</v>
      </c>
      <c r="Y172" t="e">
        <f t="shared" si="60"/>
        <v>#REF!</v>
      </c>
      <c r="AA172" s="1">
        <f t="shared" si="61"/>
        <v>171</v>
      </c>
    </row>
    <row r="173" spans="1:27" x14ac:dyDescent="0.35">
      <c r="A173" s="184" t="str">
        <f>+Declarations!A173&amp;""</f>
        <v/>
      </c>
      <c r="B173" t="str">
        <f>IF(LEN($A173),IF(LEN(Declarations!$B173)&gt;0,Declarations!$B173,"#"&amp;$A173),"")</f>
        <v/>
      </c>
      <c r="C173" s="1" t="str">
        <f t="shared" si="43"/>
        <v>...</v>
      </c>
      <c r="D173" s="1" t="str">
        <f t="shared" si="62"/>
        <v/>
      </c>
      <c r="E173" s="15">
        <f t="shared" si="44"/>
        <v>0</v>
      </c>
      <c r="F173" s="1">
        <f t="shared" si="45"/>
        <v>0</v>
      </c>
      <c r="G173" s="1" t="str">
        <f t="shared" si="46"/>
        <v/>
      </c>
      <c r="H173" t="str">
        <f t="shared" si="47"/>
        <v/>
      </c>
      <c r="I173" s="1">
        <f t="shared" si="48"/>
        <v>0</v>
      </c>
      <c r="J173" s="1" t="str">
        <f>IF(LEN($A173)&gt;0,IF(LEN(Declarations!$F173)&gt;0,Declarations!$F173,conftype),"")</f>
        <v/>
      </c>
      <c r="M173" s="35" t="e">
        <f t="shared" si="42"/>
        <v>#REF!</v>
      </c>
      <c r="N173" s="35" t="e">
        <f t="shared" si="49"/>
        <v>#REF!</v>
      </c>
      <c r="O173" s="35" t="e">
        <f t="shared" si="50"/>
        <v>#REF!</v>
      </c>
      <c r="P173" s="35" t="e">
        <f t="shared" si="51"/>
        <v>#REF!</v>
      </c>
      <c r="Q173" s="214" t="e">
        <f t="shared" si="52"/>
        <v>#REF!</v>
      </c>
      <c r="R173" s="215" t="e">
        <f t="shared" si="53"/>
        <v>#REF!</v>
      </c>
      <c r="S173" s="214" t="e">
        <f t="shared" si="54"/>
        <v>#REF!</v>
      </c>
      <c r="T173" s="214" t="e">
        <f t="shared" si="55"/>
        <v>#REF!</v>
      </c>
      <c r="U173" t="e">
        <f t="shared" si="56"/>
        <v>#REF!</v>
      </c>
      <c r="V173" t="e">
        <f t="shared" si="57"/>
        <v>#REF!</v>
      </c>
      <c r="W173" t="e">
        <f t="shared" si="58"/>
        <v>#REF!</v>
      </c>
      <c r="X173" t="e">
        <f t="shared" si="59"/>
        <v>#REF!</v>
      </c>
      <c r="Y173" t="e">
        <f t="shared" si="60"/>
        <v>#REF!</v>
      </c>
      <c r="AA173" s="1">
        <f t="shared" si="61"/>
        <v>172</v>
      </c>
    </row>
    <row r="174" spans="1:27" x14ac:dyDescent="0.35">
      <c r="A174" s="184" t="str">
        <f>+Declarations!A174&amp;""</f>
        <v/>
      </c>
      <c r="B174" t="str">
        <f>IF(LEN($A174),IF(LEN(Declarations!$B174)&gt;0,Declarations!$B174,"#"&amp;$A174),"")</f>
        <v/>
      </c>
      <c r="C174" s="1" t="str">
        <f t="shared" si="43"/>
        <v>...</v>
      </c>
      <c r="D174" s="1" t="str">
        <f t="shared" si="62"/>
        <v/>
      </c>
      <c r="E174" s="15">
        <f t="shared" si="44"/>
        <v>0</v>
      </c>
      <c r="F174" s="1">
        <f t="shared" si="45"/>
        <v>0</v>
      </c>
      <c r="G174" s="1" t="str">
        <f t="shared" si="46"/>
        <v/>
      </c>
      <c r="H174" t="str">
        <f t="shared" si="47"/>
        <v/>
      </c>
      <c r="I174" s="1">
        <f t="shared" si="48"/>
        <v>0</v>
      </c>
      <c r="J174" s="1" t="str">
        <f>IF(LEN($A174)&gt;0,IF(LEN(Declarations!$F174)&gt;0,Declarations!$F174,conftype),"")</f>
        <v/>
      </c>
      <c r="M174" s="35" t="e">
        <f t="shared" si="42"/>
        <v>#REF!</v>
      </c>
      <c r="N174" s="35" t="e">
        <f t="shared" si="49"/>
        <v>#REF!</v>
      </c>
      <c r="O174" s="35" t="e">
        <f t="shared" si="50"/>
        <v>#REF!</v>
      </c>
      <c r="P174" s="35" t="e">
        <f t="shared" si="51"/>
        <v>#REF!</v>
      </c>
      <c r="Q174" s="214" t="e">
        <f t="shared" si="52"/>
        <v>#REF!</v>
      </c>
      <c r="R174" s="215" t="e">
        <f t="shared" si="53"/>
        <v>#REF!</v>
      </c>
      <c r="S174" s="214" t="e">
        <f t="shared" si="54"/>
        <v>#REF!</v>
      </c>
      <c r="T174" s="214" t="e">
        <f t="shared" si="55"/>
        <v>#REF!</v>
      </c>
      <c r="U174" t="e">
        <f t="shared" si="56"/>
        <v>#REF!</v>
      </c>
      <c r="V174" t="e">
        <f t="shared" si="57"/>
        <v>#REF!</v>
      </c>
      <c r="W174" t="e">
        <f t="shared" si="58"/>
        <v>#REF!</v>
      </c>
      <c r="X174" t="e">
        <f t="shared" si="59"/>
        <v>#REF!</v>
      </c>
      <c r="Y174" t="e">
        <f t="shared" si="60"/>
        <v>#REF!</v>
      </c>
      <c r="AA174" s="1">
        <f t="shared" si="61"/>
        <v>173</v>
      </c>
    </row>
    <row r="175" spans="1:27" x14ac:dyDescent="0.35">
      <c r="A175" s="184" t="str">
        <f>+Declarations!A175&amp;""</f>
        <v/>
      </c>
      <c r="B175" t="str">
        <f>IF(LEN($A175),IF(LEN(Declarations!$B175)&gt;0,Declarations!$B175,"#"&amp;$A175),"")</f>
        <v/>
      </c>
      <c r="C175" s="1" t="str">
        <f t="shared" si="43"/>
        <v>...</v>
      </c>
      <c r="D175" s="1" t="str">
        <f t="shared" si="62"/>
        <v/>
      </c>
      <c r="E175" s="15">
        <f t="shared" si="44"/>
        <v>0</v>
      </c>
      <c r="F175" s="1">
        <f t="shared" si="45"/>
        <v>0</v>
      </c>
      <c r="G175" s="1" t="str">
        <f t="shared" si="46"/>
        <v/>
      </c>
      <c r="H175" t="str">
        <f t="shared" si="47"/>
        <v/>
      </c>
      <c r="I175" s="1">
        <f t="shared" si="48"/>
        <v>0</v>
      </c>
      <c r="J175" s="1" t="str">
        <f>IF(LEN($A175)&gt;0,IF(LEN(Declarations!$F175)&gt;0,Declarations!$F175,conftype),"")</f>
        <v/>
      </c>
      <c r="M175" s="35" t="e">
        <f t="shared" ref="M175:M238" si="63">IF(ISNA(VLOOKUP($A175,SprintData,2,FALSE)),0,VLOOKUP($A175,SprintData,2,FALSE))</f>
        <v>#REF!</v>
      </c>
      <c r="N175" s="35" t="e">
        <f t="shared" si="49"/>
        <v>#REF!</v>
      </c>
      <c r="O175" s="35" t="e">
        <f t="shared" si="50"/>
        <v>#REF!</v>
      </c>
      <c r="P175" s="35" t="e">
        <f t="shared" si="51"/>
        <v>#REF!</v>
      </c>
      <c r="Q175" s="214" t="e">
        <f t="shared" si="52"/>
        <v>#REF!</v>
      </c>
      <c r="R175" s="215" t="e">
        <f t="shared" si="53"/>
        <v>#REF!</v>
      </c>
      <c r="S175" s="214" t="e">
        <f t="shared" si="54"/>
        <v>#REF!</v>
      </c>
      <c r="T175" s="214" t="e">
        <f t="shared" si="55"/>
        <v>#REF!</v>
      </c>
      <c r="U175" t="e">
        <f t="shared" si="56"/>
        <v>#REF!</v>
      </c>
      <c r="V175" t="e">
        <f t="shared" si="57"/>
        <v>#REF!</v>
      </c>
      <c r="W175" t="e">
        <f t="shared" si="58"/>
        <v>#REF!</v>
      </c>
      <c r="X175" t="e">
        <f t="shared" si="59"/>
        <v>#REF!</v>
      </c>
      <c r="Y175" t="e">
        <f t="shared" si="60"/>
        <v>#REF!</v>
      </c>
      <c r="AA175" s="1">
        <f t="shared" si="61"/>
        <v>174</v>
      </c>
    </row>
    <row r="176" spans="1:27" x14ac:dyDescent="0.35">
      <c r="A176" s="184" t="str">
        <f>+Declarations!A176&amp;""</f>
        <v/>
      </c>
      <c r="B176" t="str">
        <f>IF(LEN($A176),IF(LEN(Declarations!$B176)&gt;0,Declarations!$B176,"#"&amp;$A176),"")</f>
        <v/>
      </c>
      <c r="C176" s="1" t="str">
        <f t="shared" si="43"/>
        <v>...</v>
      </c>
      <c r="D176" s="1" t="str">
        <f t="shared" si="62"/>
        <v/>
      </c>
      <c r="E176" s="15">
        <f t="shared" si="44"/>
        <v>0</v>
      </c>
      <c r="F176" s="1">
        <f t="shared" si="45"/>
        <v>0</v>
      </c>
      <c r="G176" s="1" t="str">
        <f t="shared" si="46"/>
        <v/>
      </c>
      <c r="H176" t="str">
        <f t="shared" si="47"/>
        <v/>
      </c>
      <c r="I176" s="1">
        <f t="shared" si="48"/>
        <v>0</v>
      </c>
      <c r="J176" s="1" t="str">
        <f>IF(LEN($A176)&gt;0,IF(LEN(Declarations!$F176)&gt;0,Declarations!$F176,conftype),"")</f>
        <v/>
      </c>
      <c r="M176" s="35" t="e">
        <f t="shared" si="63"/>
        <v>#REF!</v>
      </c>
      <c r="N176" s="35" t="e">
        <f t="shared" si="49"/>
        <v>#REF!</v>
      </c>
      <c r="O176" s="35" t="e">
        <f t="shared" si="50"/>
        <v>#REF!</v>
      </c>
      <c r="P176" s="35" t="e">
        <f t="shared" si="51"/>
        <v>#REF!</v>
      </c>
      <c r="Q176" s="214" t="e">
        <f t="shared" si="52"/>
        <v>#REF!</v>
      </c>
      <c r="R176" s="215" t="e">
        <f t="shared" si="53"/>
        <v>#REF!</v>
      </c>
      <c r="S176" s="214" t="e">
        <f t="shared" si="54"/>
        <v>#REF!</v>
      </c>
      <c r="T176" s="214" t="e">
        <f t="shared" si="55"/>
        <v>#REF!</v>
      </c>
      <c r="U176" t="e">
        <f t="shared" si="56"/>
        <v>#REF!</v>
      </c>
      <c r="V176" t="e">
        <f t="shared" si="57"/>
        <v>#REF!</v>
      </c>
      <c r="W176" t="e">
        <f t="shared" si="58"/>
        <v>#REF!</v>
      </c>
      <c r="X176" t="e">
        <f t="shared" si="59"/>
        <v>#REF!</v>
      </c>
      <c r="Y176" t="e">
        <f t="shared" si="60"/>
        <v>#REF!</v>
      </c>
      <c r="AA176" s="1">
        <f t="shared" si="61"/>
        <v>175</v>
      </c>
    </row>
    <row r="177" spans="1:27" x14ac:dyDescent="0.35">
      <c r="A177" s="184" t="str">
        <f>+Declarations!A177&amp;""</f>
        <v/>
      </c>
      <c r="B177" t="str">
        <f>IF(LEN($A177),IF(LEN(Declarations!$B177)&gt;0,Declarations!$B177,"#"&amp;$A177),"")</f>
        <v/>
      </c>
      <c r="C177" s="1" t="str">
        <f t="shared" si="43"/>
        <v>...</v>
      </c>
      <c r="D177" s="1" t="str">
        <f t="shared" si="62"/>
        <v/>
      </c>
      <c r="E177" s="15">
        <f t="shared" si="44"/>
        <v>0</v>
      </c>
      <c r="F177" s="1">
        <f t="shared" si="45"/>
        <v>0</v>
      </c>
      <c r="G177" s="1" t="str">
        <f t="shared" si="46"/>
        <v/>
      </c>
      <c r="H177" t="str">
        <f t="shared" si="47"/>
        <v/>
      </c>
      <c r="I177" s="1">
        <f t="shared" si="48"/>
        <v>0</v>
      </c>
      <c r="J177" s="1" t="str">
        <f>IF(LEN($A177)&gt;0,IF(LEN(Declarations!$F177)&gt;0,Declarations!$F177,conftype),"")</f>
        <v/>
      </c>
      <c r="M177" s="35" t="e">
        <f t="shared" si="63"/>
        <v>#REF!</v>
      </c>
      <c r="N177" s="35" t="e">
        <f t="shared" si="49"/>
        <v>#REF!</v>
      </c>
      <c r="O177" s="35" t="e">
        <f t="shared" si="50"/>
        <v>#REF!</v>
      </c>
      <c r="P177" s="35" t="e">
        <f t="shared" si="51"/>
        <v>#REF!</v>
      </c>
      <c r="Q177" s="214" t="e">
        <f t="shared" si="52"/>
        <v>#REF!</v>
      </c>
      <c r="R177" s="215" t="e">
        <f t="shared" si="53"/>
        <v>#REF!</v>
      </c>
      <c r="S177" s="214" t="e">
        <f t="shared" si="54"/>
        <v>#REF!</v>
      </c>
      <c r="T177" s="214" t="e">
        <f t="shared" si="55"/>
        <v>#REF!</v>
      </c>
      <c r="U177" t="e">
        <f t="shared" si="56"/>
        <v>#REF!</v>
      </c>
      <c r="V177" t="e">
        <f t="shared" si="57"/>
        <v>#REF!</v>
      </c>
      <c r="W177" t="e">
        <f t="shared" si="58"/>
        <v>#REF!</v>
      </c>
      <c r="X177" t="e">
        <f t="shared" si="59"/>
        <v>#REF!</v>
      </c>
      <c r="Y177" t="e">
        <f t="shared" si="60"/>
        <v>#REF!</v>
      </c>
      <c r="AA177" s="1">
        <f t="shared" si="61"/>
        <v>176</v>
      </c>
    </row>
    <row r="178" spans="1:27" x14ac:dyDescent="0.35">
      <c r="A178" s="184" t="str">
        <f>+Declarations!A178&amp;""</f>
        <v/>
      </c>
      <c r="B178" t="str">
        <f>IF(LEN($A178),IF(LEN(Declarations!$B178)&gt;0,Declarations!$B178,"#"&amp;$A178),"")</f>
        <v/>
      </c>
      <c r="C178" s="1" t="str">
        <f t="shared" si="43"/>
        <v>...</v>
      </c>
      <c r="D178" s="1" t="str">
        <f t="shared" si="62"/>
        <v/>
      </c>
      <c r="E178" s="15">
        <f t="shared" si="44"/>
        <v>0</v>
      </c>
      <c r="F178" s="1">
        <f t="shared" si="45"/>
        <v>0</v>
      </c>
      <c r="G178" s="1" t="str">
        <f t="shared" si="46"/>
        <v/>
      </c>
      <c r="H178" t="str">
        <f t="shared" si="47"/>
        <v/>
      </c>
      <c r="I178" s="1">
        <f t="shared" si="48"/>
        <v>0</v>
      </c>
      <c r="J178" s="1" t="str">
        <f>IF(LEN($A178)&gt;0,IF(LEN(Declarations!$F178)&gt;0,Declarations!$F178,conftype),"")</f>
        <v/>
      </c>
      <c r="M178" s="35" t="e">
        <f t="shared" si="63"/>
        <v>#REF!</v>
      </c>
      <c r="N178" s="35" t="e">
        <f t="shared" si="49"/>
        <v>#REF!</v>
      </c>
      <c r="O178" s="35" t="e">
        <f t="shared" si="50"/>
        <v>#REF!</v>
      </c>
      <c r="P178" s="35" t="e">
        <f t="shared" si="51"/>
        <v>#REF!</v>
      </c>
      <c r="Q178" s="214" t="e">
        <f t="shared" si="52"/>
        <v>#REF!</v>
      </c>
      <c r="R178" s="215" t="e">
        <f t="shared" si="53"/>
        <v>#REF!</v>
      </c>
      <c r="S178" s="214" t="e">
        <f t="shared" si="54"/>
        <v>#REF!</v>
      </c>
      <c r="T178" s="214" t="e">
        <f t="shared" si="55"/>
        <v>#REF!</v>
      </c>
      <c r="U178" t="e">
        <f t="shared" si="56"/>
        <v>#REF!</v>
      </c>
      <c r="V178" t="e">
        <f t="shared" si="57"/>
        <v>#REF!</v>
      </c>
      <c r="W178" t="e">
        <f t="shared" si="58"/>
        <v>#REF!</v>
      </c>
      <c r="X178" t="e">
        <f t="shared" si="59"/>
        <v>#REF!</v>
      </c>
      <c r="Y178" t="e">
        <f t="shared" si="60"/>
        <v>#REF!</v>
      </c>
      <c r="AA178" s="1">
        <f t="shared" si="61"/>
        <v>177</v>
      </c>
    </row>
    <row r="179" spans="1:27" x14ac:dyDescent="0.35">
      <c r="A179" s="184" t="str">
        <f>+Declarations!A179&amp;""</f>
        <v/>
      </c>
      <c r="B179" t="str">
        <f>IF(LEN($A179),IF(LEN(Declarations!$B179)&gt;0,Declarations!$B179,"#"&amp;$A179),"")</f>
        <v/>
      </c>
      <c r="C179" s="1" t="str">
        <f t="shared" si="43"/>
        <v>...</v>
      </c>
      <c r="D179" s="1" t="str">
        <f t="shared" si="62"/>
        <v/>
      </c>
      <c r="E179" s="15">
        <f t="shared" si="44"/>
        <v>0</v>
      </c>
      <c r="F179" s="1">
        <f t="shared" si="45"/>
        <v>0</v>
      </c>
      <c r="G179" s="1" t="str">
        <f t="shared" si="46"/>
        <v/>
      </c>
      <c r="H179" t="str">
        <f t="shared" si="47"/>
        <v/>
      </c>
      <c r="I179" s="1">
        <f t="shared" si="48"/>
        <v>0</v>
      </c>
      <c r="J179" s="1" t="str">
        <f>IF(LEN($A179)&gt;0,IF(LEN(Declarations!$F179)&gt;0,Declarations!$F179,conftype),"")</f>
        <v/>
      </c>
      <c r="M179" s="35" t="e">
        <f t="shared" si="63"/>
        <v>#REF!</v>
      </c>
      <c r="N179" s="35" t="e">
        <f t="shared" si="49"/>
        <v>#REF!</v>
      </c>
      <c r="O179" s="35" t="e">
        <f t="shared" si="50"/>
        <v>#REF!</v>
      </c>
      <c r="P179" s="35" t="e">
        <f t="shared" si="51"/>
        <v>#REF!</v>
      </c>
      <c r="Q179" s="214" t="e">
        <f t="shared" si="52"/>
        <v>#REF!</v>
      </c>
      <c r="R179" s="215" t="e">
        <f t="shared" si="53"/>
        <v>#REF!</v>
      </c>
      <c r="S179" s="214" t="e">
        <f t="shared" si="54"/>
        <v>#REF!</v>
      </c>
      <c r="T179" s="214" t="e">
        <f t="shared" si="55"/>
        <v>#REF!</v>
      </c>
      <c r="U179" t="e">
        <f t="shared" si="56"/>
        <v>#REF!</v>
      </c>
      <c r="V179" t="e">
        <f t="shared" si="57"/>
        <v>#REF!</v>
      </c>
      <c r="W179" t="e">
        <f t="shared" si="58"/>
        <v>#REF!</v>
      </c>
      <c r="X179" t="e">
        <f t="shared" si="59"/>
        <v>#REF!</v>
      </c>
      <c r="Y179" t="e">
        <f t="shared" si="60"/>
        <v>#REF!</v>
      </c>
      <c r="AA179" s="1">
        <f t="shared" si="61"/>
        <v>178</v>
      </c>
    </row>
    <row r="180" spans="1:27" x14ac:dyDescent="0.35">
      <c r="A180" s="184" t="str">
        <f>+Declarations!A180&amp;""</f>
        <v/>
      </c>
      <c r="B180" t="str">
        <f>IF(LEN($A180),IF(LEN(Declarations!$B180)&gt;0,Declarations!$B180,"#"&amp;$A180),"")</f>
        <v/>
      </c>
      <c r="C180" s="1" t="str">
        <f t="shared" si="43"/>
        <v>...</v>
      </c>
      <c r="D180" s="1" t="str">
        <f t="shared" si="62"/>
        <v/>
      </c>
      <c r="E180" s="15">
        <f t="shared" si="44"/>
        <v>0</v>
      </c>
      <c r="F180" s="1">
        <f t="shared" si="45"/>
        <v>0</v>
      </c>
      <c r="G180" s="1" t="str">
        <f t="shared" si="46"/>
        <v/>
      </c>
      <c r="H180" t="str">
        <f t="shared" si="47"/>
        <v/>
      </c>
      <c r="I180" s="1">
        <f t="shared" si="48"/>
        <v>0</v>
      </c>
      <c r="J180" s="1" t="str">
        <f>IF(LEN($A180)&gt;0,IF(LEN(Declarations!$F180)&gt;0,Declarations!$F180,conftype),"")</f>
        <v/>
      </c>
      <c r="M180" s="35" t="e">
        <f t="shared" si="63"/>
        <v>#REF!</v>
      </c>
      <c r="N180" s="35" t="e">
        <f t="shared" si="49"/>
        <v>#REF!</v>
      </c>
      <c r="O180" s="35" t="e">
        <f t="shared" si="50"/>
        <v>#REF!</v>
      </c>
      <c r="P180" s="35" t="e">
        <f t="shared" si="51"/>
        <v>#REF!</v>
      </c>
      <c r="Q180" s="214" t="e">
        <f t="shared" si="52"/>
        <v>#REF!</v>
      </c>
      <c r="R180" s="215" t="e">
        <f t="shared" si="53"/>
        <v>#REF!</v>
      </c>
      <c r="S180" s="214" t="e">
        <f t="shared" si="54"/>
        <v>#REF!</v>
      </c>
      <c r="T180" s="214" t="e">
        <f t="shared" si="55"/>
        <v>#REF!</v>
      </c>
      <c r="U180" t="e">
        <f t="shared" si="56"/>
        <v>#REF!</v>
      </c>
      <c r="V180" t="e">
        <f t="shared" si="57"/>
        <v>#REF!</v>
      </c>
      <c r="W180" t="e">
        <f t="shared" si="58"/>
        <v>#REF!</v>
      </c>
      <c r="X180" t="e">
        <f t="shared" si="59"/>
        <v>#REF!</v>
      </c>
      <c r="Y180" t="e">
        <f t="shared" si="60"/>
        <v>#REF!</v>
      </c>
      <c r="AA180" s="1">
        <f t="shared" si="61"/>
        <v>179</v>
      </c>
    </row>
    <row r="181" spans="1:27" x14ac:dyDescent="0.35">
      <c r="A181" s="184" t="str">
        <f>+Declarations!A181&amp;""</f>
        <v/>
      </c>
      <c r="B181" t="str">
        <f>IF(LEN($A181),IF(LEN(Declarations!$B181)&gt;0,Declarations!$B181,"#"&amp;$A181),"")</f>
        <v/>
      </c>
      <c r="C181" s="1" t="str">
        <f t="shared" si="43"/>
        <v>...</v>
      </c>
      <c r="D181" s="1" t="str">
        <f t="shared" si="62"/>
        <v/>
      </c>
      <c r="E181" s="15">
        <f t="shared" si="44"/>
        <v>0</v>
      </c>
      <c r="F181" s="1">
        <f t="shared" si="45"/>
        <v>0</v>
      </c>
      <c r="G181" s="1" t="str">
        <f t="shared" si="46"/>
        <v/>
      </c>
      <c r="H181" t="str">
        <f t="shared" si="47"/>
        <v/>
      </c>
      <c r="I181" s="1">
        <f t="shared" si="48"/>
        <v>0</v>
      </c>
      <c r="J181" s="1" t="str">
        <f>IF(LEN($A181)&gt;0,IF(LEN(Declarations!$F181)&gt;0,Declarations!$F181,conftype),"")</f>
        <v/>
      </c>
      <c r="M181" s="35" t="e">
        <f t="shared" si="63"/>
        <v>#REF!</v>
      </c>
      <c r="N181" s="35" t="e">
        <f t="shared" si="49"/>
        <v>#REF!</v>
      </c>
      <c r="O181" s="35" t="e">
        <f t="shared" si="50"/>
        <v>#REF!</v>
      </c>
      <c r="P181" s="35" t="e">
        <f t="shared" si="51"/>
        <v>#REF!</v>
      </c>
      <c r="Q181" s="214" t="e">
        <f t="shared" si="52"/>
        <v>#REF!</v>
      </c>
      <c r="R181" s="215" t="e">
        <f t="shared" si="53"/>
        <v>#REF!</v>
      </c>
      <c r="S181" s="214" t="e">
        <f t="shared" si="54"/>
        <v>#REF!</v>
      </c>
      <c r="T181" s="214" t="e">
        <f t="shared" si="55"/>
        <v>#REF!</v>
      </c>
      <c r="U181" t="e">
        <f t="shared" si="56"/>
        <v>#REF!</v>
      </c>
      <c r="V181" t="e">
        <f t="shared" si="57"/>
        <v>#REF!</v>
      </c>
      <c r="W181" t="e">
        <f t="shared" si="58"/>
        <v>#REF!</v>
      </c>
      <c r="X181" t="e">
        <f t="shared" si="59"/>
        <v>#REF!</v>
      </c>
      <c r="Y181" t="e">
        <f t="shared" si="60"/>
        <v>#REF!</v>
      </c>
      <c r="AA181" s="1">
        <f t="shared" si="61"/>
        <v>180</v>
      </c>
    </row>
    <row r="182" spans="1:27" x14ac:dyDescent="0.35">
      <c r="A182" s="184" t="str">
        <f>+Declarations!A182&amp;""</f>
        <v/>
      </c>
      <c r="B182" t="str">
        <f>IF(LEN($A182),IF(LEN(Declarations!$B182)&gt;0,Declarations!$B182,"#"&amp;$A182),"")</f>
        <v/>
      </c>
      <c r="C182" s="1" t="str">
        <f t="shared" si="43"/>
        <v>...</v>
      </c>
      <c r="D182" s="1" t="str">
        <f t="shared" si="62"/>
        <v/>
      </c>
      <c r="E182" s="15">
        <f t="shared" si="44"/>
        <v>0</v>
      </c>
      <c r="F182" s="1">
        <f t="shared" si="45"/>
        <v>0</v>
      </c>
      <c r="G182" s="1" t="str">
        <f t="shared" si="46"/>
        <v/>
      </c>
      <c r="H182" t="str">
        <f t="shared" si="47"/>
        <v/>
      </c>
      <c r="I182" s="1">
        <f t="shared" si="48"/>
        <v>0</v>
      </c>
      <c r="J182" s="1" t="str">
        <f>IF(LEN($A182)&gt;0,IF(LEN(Declarations!$F182)&gt;0,Declarations!$F182,conftype),"")</f>
        <v/>
      </c>
      <c r="M182" s="35" t="e">
        <f t="shared" si="63"/>
        <v>#REF!</v>
      </c>
      <c r="N182" s="35" t="e">
        <f t="shared" si="49"/>
        <v>#REF!</v>
      </c>
      <c r="O182" s="35" t="e">
        <f t="shared" si="50"/>
        <v>#REF!</v>
      </c>
      <c r="P182" s="35" t="e">
        <f t="shared" si="51"/>
        <v>#REF!</v>
      </c>
      <c r="Q182" s="214" t="e">
        <f t="shared" si="52"/>
        <v>#REF!</v>
      </c>
      <c r="R182" s="215" t="e">
        <f t="shared" si="53"/>
        <v>#REF!</v>
      </c>
      <c r="S182" s="214" t="e">
        <f t="shared" si="54"/>
        <v>#REF!</v>
      </c>
      <c r="T182" s="214" t="e">
        <f t="shared" si="55"/>
        <v>#REF!</v>
      </c>
      <c r="U182" t="e">
        <f t="shared" si="56"/>
        <v>#REF!</v>
      </c>
      <c r="V182" t="e">
        <f t="shared" si="57"/>
        <v>#REF!</v>
      </c>
      <c r="W182" t="e">
        <f t="shared" si="58"/>
        <v>#REF!</v>
      </c>
      <c r="X182" t="e">
        <f t="shared" si="59"/>
        <v>#REF!</v>
      </c>
      <c r="Y182" t="e">
        <f t="shared" si="60"/>
        <v>#REF!</v>
      </c>
      <c r="AA182" s="1">
        <f t="shared" si="61"/>
        <v>181</v>
      </c>
    </row>
    <row r="183" spans="1:27" x14ac:dyDescent="0.35">
      <c r="A183" s="184" t="str">
        <f>+Declarations!A183&amp;""</f>
        <v/>
      </c>
      <c r="B183" t="str">
        <f>IF(LEN($A183),IF(LEN(Declarations!$B183)&gt;0,Declarations!$B183,"#"&amp;$A183),"")</f>
        <v/>
      </c>
      <c r="C183" s="1" t="str">
        <f t="shared" si="43"/>
        <v>...</v>
      </c>
      <c r="D183" s="1" t="str">
        <f t="shared" si="62"/>
        <v/>
      </c>
      <c r="E183" s="15">
        <f t="shared" si="44"/>
        <v>0</v>
      </c>
      <c r="F183" s="1">
        <f t="shared" si="45"/>
        <v>0</v>
      </c>
      <c r="G183" s="1" t="str">
        <f t="shared" si="46"/>
        <v/>
      </c>
      <c r="H183" t="str">
        <f t="shared" si="47"/>
        <v/>
      </c>
      <c r="I183" s="1">
        <f t="shared" si="48"/>
        <v>0</v>
      </c>
      <c r="J183" s="1" t="str">
        <f>IF(LEN($A183)&gt;0,IF(LEN(Declarations!$F183)&gt;0,Declarations!$F183,conftype),"")</f>
        <v/>
      </c>
      <c r="M183" s="35" t="e">
        <f t="shared" si="63"/>
        <v>#REF!</v>
      </c>
      <c r="N183" s="35" t="e">
        <f t="shared" si="49"/>
        <v>#REF!</v>
      </c>
      <c r="O183" s="35" t="e">
        <f t="shared" si="50"/>
        <v>#REF!</v>
      </c>
      <c r="P183" s="35" t="e">
        <f t="shared" si="51"/>
        <v>#REF!</v>
      </c>
      <c r="Q183" s="214" t="e">
        <f t="shared" si="52"/>
        <v>#REF!</v>
      </c>
      <c r="R183" s="215" t="e">
        <f t="shared" si="53"/>
        <v>#REF!</v>
      </c>
      <c r="S183" s="214" t="e">
        <f t="shared" si="54"/>
        <v>#REF!</v>
      </c>
      <c r="T183" s="214" t="e">
        <f t="shared" si="55"/>
        <v>#REF!</v>
      </c>
      <c r="U183" t="e">
        <f t="shared" si="56"/>
        <v>#REF!</v>
      </c>
      <c r="V183" t="e">
        <f t="shared" si="57"/>
        <v>#REF!</v>
      </c>
      <c r="W183" t="e">
        <f t="shared" si="58"/>
        <v>#REF!</v>
      </c>
      <c r="X183" t="e">
        <f t="shared" si="59"/>
        <v>#REF!</v>
      </c>
      <c r="Y183" t="e">
        <f t="shared" si="60"/>
        <v>#REF!</v>
      </c>
      <c r="AA183" s="1">
        <f t="shared" si="61"/>
        <v>182</v>
      </c>
    </row>
    <row r="184" spans="1:27" x14ac:dyDescent="0.35">
      <c r="A184" s="184" t="str">
        <f>+Declarations!A184&amp;""</f>
        <v/>
      </c>
      <c r="B184" t="str">
        <f>IF(LEN($A184),IF(LEN(Declarations!$B184)&gt;0,Declarations!$B184,"#"&amp;$A184),"")</f>
        <v/>
      </c>
      <c r="C184" s="1" t="str">
        <f t="shared" si="43"/>
        <v>...</v>
      </c>
      <c r="D184" s="1" t="str">
        <f t="shared" si="62"/>
        <v/>
      </c>
      <c r="E184" s="15">
        <f t="shared" si="44"/>
        <v>0</v>
      </c>
      <c r="F184" s="1">
        <f t="shared" si="45"/>
        <v>0</v>
      </c>
      <c r="G184" s="1" t="str">
        <f t="shared" si="46"/>
        <v/>
      </c>
      <c r="H184" t="str">
        <f t="shared" si="47"/>
        <v/>
      </c>
      <c r="I184" s="1">
        <f t="shared" si="48"/>
        <v>0</v>
      </c>
      <c r="J184" s="1" t="str">
        <f>IF(LEN($A184)&gt;0,IF(LEN(Declarations!$F184)&gt;0,Declarations!$F184,conftype),"")</f>
        <v/>
      </c>
      <c r="M184" s="35" t="e">
        <f t="shared" si="63"/>
        <v>#REF!</v>
      </c>
      <c r="N184" s="35" t="e">
        <f t="shared" si="49"/>
        <v>#REF!</v>
      </c>
      <c r="O184" s="35" t="e">
        <f t="shared" si="50"/>
        <v>#REF!</v>
      </c>
      <c r="P184" s="35" t="e">
        <f t="shared" si="51"/>
        <v>#REF!</v>
      </c>
      <c r="Q184" s="214" t="e">
        <f t="shared" si="52"/>
        <v>#REF!</v>
      </c>
      <c r="R184" s="215" t="e">
        <f t="shared" si="53"/>
        <v>#REF!</v>
      </c>
      <c r="S184" s="214" t="e">
        <f t="shared" si="54"/>
        <v>#REF!</v>
      </c>
      <c r="T184" s="214" t="e">
        <f t="shared" si="55"/>
        <v>#REF!</v>
      </c>
      <c r="U184" t="e">
        <f t="shared" si="56"/>
        <v>#REF!</v>
      </c>
      <c r="V184" t="e">
        <f t="shared" si="57"/>
        <v>#REF!</v>
      </c>
      <c r="W184" t="e">
        <f t="shared" si="58"/>
        <v>#REF!</v>
      </c>
      <c r="X184" t="e">
        <f t="shared" si="59"/>
        <v>#REF!</v>
      </c>
      <c r="Y184" t="e">
        <f t="shared" si="60"/>
        <v>#REF!</v>
      </c>
      <c r="AA184" s="1">
        <f t="shared" si="61"/>
        <v>183</v>
      </c>
    </row>
    <row r="185" spans="1:27" x14ac:dyDescent="0.35">
      <c r="A185" s="184" t="str">
        <f>+Declarations!A185&amp;""</f>
        <v/>
      </c>
      <c r="B185" t="str">
        <f>IF(LEN($A185),IF(LEN(Declarations!$B185)&gt;0,Declarations!$B185,"#"&amp;$A185),"")</f>
        <v/>
      </c>
      <c r="C185" s="1" t="str">
        <f t="shared" si="43"/>
        <v>...</v>
      </c>
      <c r="D185" s="1" t="str">
        <f t="shared" si="62"/>
        <v/>
      </c>
      <c r="E185" s="15">
        <f t="shared" si="44"/>
        <v>0</v>
      </c>
      <c r="F185" s="1">
        <f t="shared" si="45"/>
        <v>0</v>
      </c>
      <c r="G185" s="1" t="str">
        <f t="shared" si="46"/>
        <v/>
      </c>
      <c r="H185" t="str">
        <f t="shared" si="47"/>
        <v/>
      </c>
      <c r="I185" s="1">
        <f t="shared" si="48"/>
        <v>0</v>
      </c>
      <c r="J185" s="1" t="str">
        <f>IF(LEN($A185)&gt;0,IF(LEN(Declarations!$F185)&gt;0,Declarations!$F185,conftype),"")</f>
        <v/>
      </c>
      <c r="M185" s="35" t="e">
        <f t="shared" si="63"/>
        <v>#REF!</v>
      </c>
      <c r="N185" s="35" t="e">
        <f t="shared" si="49"/>
        <v>#REF!</v>
      </c>
      <c r="O185" s="35" t="e">
        <f t="shared" si="50"/>
        <v>#REF!</v>
      </c>
      <c r="P185" s="35" t="e">
        <f t="shared" si="51"/>
        <v>#REF!</v>
      </c>
      <c r="Q185" s="214" t="e">
        <f t="shared" si="52"/>
        <v>#REF!</v>
      </c>
      <c r="R185" s="215" t="e">
        <f t="shared" si="53"/>
        <v>#REF!</v>
      </c>
      <c r="S185" s="214" t="e">
        <f t="shared" si="54"/>
        <v>#REF!</v>
      </c>
      <c r="T185" s="214" t="e">
        <f t="shared" si="55"/>
        <v>#REF!</v>
      </c>
      <c r="U185" t="e">
        <f t="shared" si="56"/>
        <v>#REF!</v>
      </c>
      <c r="V185" t="e">
        <f t="shared" si="57"/>
        <v>#REF!</v>
      </c>
      <c r="W185" t="e">
        <f t="shared" si="58"/>
        <v>#REF!</v>
      </c>
      <c r="X185" t="e">
        <f t="shared" si="59"/>
        <v>#REF!</v>
      </c>
      <c r="Y185" t="e">
        <f t="shared" si="60"/>
        <v>#REF!</v>
      </c>
      <c r="AA185" s="1">
        <f t="shared" si="61"/>
        <v>184</v>
      </c>
    </row>
    <row r="186" spans="1:27" x14ac:dyDescent="0.35">
      <c r="A186" s="184" t="str">
        <f>+Declarations!A186&amp;""</f>
        <v/>
      </c>
      <c r="B186" t="str">
        <f>IF(LEN($A186),IF(LEN(Declarations!$B186)&gt;0,Declarations!$B186,"#"&amp;$A186),"")</f>
        <v/>
      </c>
      <c r="C186" s="1" t="str">
        <f t="shared" si="43"/>
        <v>...</v>
      </c>
      <c r="D186" s="1" t="str">
        <f t="shared" si="62"/>
        <v/>
      </c>
      <c r="E186" s="15">
        <f t="shared" si="44"/>
        <v>0</v>
      </c>
      <c r="F186" s="1">
        <f t="shared" si="45"/>
        <v>0</v>
      </c>
      <c r="G186" s="1" t="str">
        <f t="shared" si="46"/>
        <v/>
      </c>
      <c r="H186" t="str">
        <f t="shared" si="47"/>
        <v/>
      </c>
      <c r="I186" s="1">
        <f t="shared" si="48"/>
        <v>0</v>
      </c>
      <c r="J186" s="1" t="str">
        <f>IF(LEN($A186)&gt;0,IF(LEN(Declarations!$F186)&gt;0,Declarations!$F186,conftype),"")</f>
        <v/>
      </c>
      <c r="M186" s="35" t="e">
        <f t="shared" si="63"/>
        <v>#REF!</v>
      </c>
      <c r="N186" s="35" t="e">
        <f t="shared" si="49"/>
        <v>#REF!</v>
      </c>
      <c r="O186" s="35" t="e">
        <f t="shared" si="50"/>
        <v>#REF!</v>
      </c>
      <c r="P186" s="35" t="e">
        <f t="shared" si="51"/>
        <v>#REF!</v>
      </c>
      <c r="Q186" s="214" t="e">
        <f t="shared" si="52"/>
        <v>#REF!</v>
      </c>
      <c r="R186" s="215" t="e">
        <f t="shared" si="53"/>
        <v>#REF!</v>
      </c>
      <c r="S186" s="214" t="e">
        <f t="shared" si="54"/>
        <v>#REF!</v>
      </c>
      <c r="T186" s="214" t="e">
        <f t="shared" si="55"/>
        <v>#REF!</v>
      </c>
      <c r="U186" t="e">
        <f t="shared" si="56"/>
        <v>#REF!</v>
      </c>
      <c r="V186" t="e">
        <f t="shared" si="57"/>
        <v>#REF!</v>
      </c>
      <c r="W186" t="e">
        <f t="shared" si="58"/>
        <v>#REF!</v>
      </c>
      <c r="X186" t="e">
        <f t="shared" si="59"/>
        <v>#REF!</v>
      </c>
      <c r="Y186" t="e">
        <f t="shared" si="60"/>
        <v>#REF!</v>
      </c>
      <c r="AA186" s="1">
        <f t="shared" si="61"/>
        <v>185</v>
      </c>
    </row>
    <row r="187" spans="1:27" x14ac:dyDescent="0.35">
      <c r="A187" s="184" t="str">
        <f>+Declarations!A187&amp;""</f>
        <v/>
      </c>
      <c r="B187" t="str">
        <f>IF(LEN($A187),IF(LEN(Declarations!$B187)&gt;0,Declarations!$B187,"#"&amp;$A187),"")</f>
        <v/>
      </c>
      <c r="C187" s="1" t="str">
        <f t="shared" si="43"/>
        <v>...</v>
      </c>
      <c r="D187" s="1" t="str">
        <f t="shared" si="62"/>
        <v/>
      </c>
      <c r="E187" s="15">
        <f t="shared" si="44"/>
        <v>0</v>
      </c>
      <c r="F187" s="1">
        <f t="shared" si="45"/>
        <v>0</v>
      </c>
      <c r="G187" s="1" t="str">
        <f t="shared" si="46"/>
        <v/>
      </c>
      <c r="H187" t="str">
        <f t="shared" si="47"/>
        <v/>
      </c>
      <c r="I187" s="1">
        <f t="shared" si="48"/>
        <v>0</v>
      </c>
      <c r="J187" s="1" t="str">
        <f>IF(LEN($A187)&gt;0,IF(LEN(Declarations!$F187)&gt;0,Declarations!$F187,conftype),"")</f>
        <v/>
      </c>
      <c r="M187" s="35" t="e">
        <f t="shared" si="63"/>
        <v>#REF!</v>
      </c>
      <c r="N187" s="35" t="e">
        <f t="shared" si="49"/>
        <v>#REF!</v>
      </c>
      <c r="O187" s="35" t="e">
        <f t="shared" si="50"/>
        <v>#REF!</v>
      </c>
      <c r="P187" s="35" t="e">
        <f t="shared" si="51"/>
        <v>#REF!</v>
      </c>
      <c r="Q187" s="214" t="e">
        <f t="shared" si="52"/>
        <v>#REF!</v>
      </c>
      <c r="R187" s="215" t="e">
        <f t="shared" si="53"/>
        <v>#REF!</v>
      </c>
      <c r="S187" s="214" t="e">
        <f t="shared" si="54"/>
        <v>#REF!</v>
      </c>
      <c r="T187" s="214" t="e">
        <f t="shared" si="55"/>
        <v>#REF!</v>
      </c>
      <c r="U187" t="e">
        <f t="shared" si="56"/>
        <v>#REF!</v>
      </c>
      <c r="V187" t="e">
        <f t="shared" si="57"/>
        <v>#REF!</v>
      </c>
      <c r="W187" t="e">
        <f t="shared" si="58"/>
        <v>#REF!</v>
      </c>
      <c r="X187" t="e">
        <f t="shared" si="59"/>
        <v>#REF!</v>
      </c>
      <c r="Y187" t="e">
        <f t="shared" si="60"/>
        <v>#REF!</v>
      </c>
      <c r="AA187" s="1">
        <f t="shared" si="61"/>
        <v>186</v>
      </c>
    </row>
    <row r="188" spans="1:27" x14ac:dyDescent="0.35">
      <c r="A188" s="184" t="str">
        <f>+Declarations!A188&amp;""</f>
        <v/>
      </c>
      <c r="B188" t="str">
        <f>IF(LEN($A188),IF(LEN(Declarations!$B188)&gt;0,Declarations!$B188,"#"&amp;$A188),"")</f>
        <v/>
      </c>
      <c r="C188" s="1" t="str">
        <f t="shared" si="43"/>
        <v>...</v>
      </c>
      <c r="D188" s="1" t="str">
        <f t="shared" si="62"/>
        <v/>
      </c>
      <c r="E188" s="15">
        <f t="shared" si="44"/>
        <v>0</v>
      </c>
      <c r="F188" s="1">
        <f t="shared" si="45"/>
        <v>0</v>
      </c>
      <c r="G188" s="1" t="str">
        <f t="shared" si="46"/>
        <v/>
      </c>
      <c r="H188" t="str">
        <f t="shared" si="47"/>
        <v/>
      </c>
      <c r="I188" s="1">
        <f t="shared" si="48"/>
        <v>0</v>
      </c>
      <c r="J188" s="1" t="str">
        <f>IF(LEN($A188)&gt;0,IF(LEN(Declarations!$F188)&gt;0,Declarations!$F188,conftype),"")</f>
        <v/>
      </c>
      <c r="M188" s="35" t="e">
        <f t="shared" si="63"/>
        <v>#REF!</v>
      </c>
      <c r="N188" s="35" t="e">
        <f t="shared" si="49"/>
        <v>#REF!</v>
      </c>
      <c r="O188" s="35" t="e">
        <f t="shared" si="50"/>
        <v>#REF!</v>
      </c>
      <c r="P188" s="35" t="e">
        <f t="shared" si="51"/>
        <v>#REF!</v>
      </c>
      <c r="Q188" s="214" t="e">
        <f t="shared" si="52"/>
        <v>#REF!</v>
      </c>
      <c r="R188" s="215" t="e">
        <f t="shared" si="53"/>
        <v>#REF!</v>
      </c>
      <c r="S188" s="214" t="e">
        <f t="shared" si="54"/>
        <v>#REF!</v>
      </c>
      <c r="T188" s="214" t="e">
        <f t="shared" si="55"/>
        <v>#REF!</v>
      </c>
      <c r="U188" t="e">
        <f t="shared" si="56"/>
        <v>#REF!</v>
      </c>
      <c r="V188" t="e">
        <f t="shared" si="57"/>
        <v>#REF!</v>
      </c>
      <c r="W188" t="e">
        <f t="shared" si="58"/>
        <v>#REF!</v>
      </c>
      <c r="X188" t="e">
        <f t="shared" si="59"/>
        <v>#REF!</v>
      </c>
      <c r="Y188" t="e">
        <f t="shared" si="60"/>
        <v>#REF!</v>
      </c>
      <c r="AA188" s="1">
        <f t="shared" si="61"/>
        <v>187</v>
      </c>
    </row>
    <row r="189" spans="1:27" x14ac:dyDescent="0.35">
      <c r="A189" s="184" t="str">
        <f>+Declarations!A189&amp;""</f>
        <v/>
      </c>
      <c r="B189" t="str">
        <f>IF(LEN($A189),IF(LEN(Declarations!$B189)&gt;0,Declarations!$B189,"#"&amp;$A189),"")</f>
        <v/>
      </c>
      <c r="C189" s="1" t="str">
        <f t="shared" si="43"/>
        <v>...</v>
      </c>
      <c r="D189" s="1" t="str">
        <f t="shared" si="62"/>
        <v/>
      </c>
      <c r="E189" s="15">
        <f t="shared" si="44"/>
        <v>0</v>
      </c>
      <c r="F189" s="1">
        <f t="shared" si="45"/>
        <v>0</v>
      </c>
      <c r="G189" s="1" t="str">
        <f t="shared" si="46"/>
        <v/>
      </c>
      <c r="H189" t="str">
        <f t="shared" si="47"/>
        <v/>
      </c>
      <c r="I189" s="1">
        <f t="shared" si="48"/>
        <v>0</v>
      </c>
      <c r="J189" s="1" t="str">
        <f>IF(LEN($A189)&gt;0,IF(LEN(Declarations!$F189)&gt;0,Declarations!$F189,conftype),"")</f>
        <v/>
      </c>
      <c r="M189" s="35" t="e">
        <f t="shared" si="63"/>
        <v>#REF!</v>
      </c>
      <c r="N189" s="35" t="e">
        <f t="shared" si="49"/>
        <v>#REF!</v>
      </c>
      <c r="O189" s="35" t="e">
        <f t="shared" si="50"/>
        <v>#REF!</v>
      </c>
      <c r="P189" s="35" t="e">
        <f t="shared" si="51"/>
        <v>#REF!</v>
      </c>
      <c r="Q189" s="214" t="e">
        <f t="shared" si="52"/>
        <v>#REF!</v>
      </c>
      <c r="R189" s="215" t="e">
        <f t="shared" si="53"/>
        <v>#REF!</v>
      </c>
      <c r="S189" s="214" t="e">
        <f t="shared" si="54"/>
        <v>#REF!</v>
      </c>
      <c r="T189" s="214" t="e">
        <f t="shared" si="55"/>
        <v>#REF!</v>
      </c>
      <c r="U189" t="e">
        <f t="shared" si="56"/>
        <v>#REF!</v>
      </c>
      <c r="V189" t="e">
        <f t="shared" si="57"/>
        <v>#REF!</v>
      </c>
      <c r="W189" t="e">
        <f t="shared" si="58"/>
        <v>#REF!</v>
      </c>
      <c r="X189" t="e">
        <f t="shared" si="59"/>
        <v>#REF!</v>
      </c>
      <c r="Y189" t="e">
        <f t="shared" si="60"/>
        <v>#REF!</v>
      </c>
      <c r="AA189" s="1">
        <f t="shared" si="61"/>
        <v>188</v>
      </c>
    </row>
    <row r="190" spans="1:27" x14ac:dyDescent="0.35">
      <c r="A190" s="184" t="str">
        <f>+Declarations!A190&amp;""</f>
        <v/>
      </c>
      <c r="B190" t="str">
        <f>IF(LEN($A190),IF(LEN(Declarations!$B190)&gt;0,Declarations!$B190,"#"&amp;$A190),"")</f>
        <v/>
      </c>
      <c r="C190" s="1" t="str">
        <f t="shared" si="43"/>
        <v>...</v>
      </c>
      <c r="D190" s="1" t="str">
        <f t="shared" si="62"/>
        <v/>
      </c>
      <c r="E190" s="15">
        <f t="shared" si="44"/>
        <v>0</v>
      </c>
      <c r="F190" s="1">
        <f t="shared" si="45"/>
        <v>0</v>
      </c>
      <c r="G190" s="1" t="str">
        <f t="shared" si="46"/>
        <v/>
      </c>
      <c r="H190" t="str">
        <f t="shared" si="47"/>
        <v/>
      </c>
      <c r="I190" s="1">
        <f t="shared" si="48"/>
        <v>0</v>
      </c>
      <c r="J190" s="1" t="str">
        <f>IF(LEN($A190)&gt;0,IF(LEN(Declarations!$F190)&gt;0,Declarations!$F190,conftype),"")</f>
        <v/>
      </c>
      <c r="M190" s="35" t="e">
        <f t="shared" si="63"/>
        <v>#REF!</v>
      </c>
      <c r="N190" s="35" t="e">
        <f t="shared" si="49"/>
        <v>#REF!</v>
      </c>
      <c r="O190" s="35" t="e">
        <f t="shared" si="50"/>
        <v>#REF!</v>
      </c>
      <c r="P190" s="35" t="e">
        <f t="shared" si="51"/>
        <v>#REF!</v>
      </c>
      <c r="Q190" s="214" t="e">
        <f t="shared" si="52"/>
        <v>#REF!</v>
      </c>
      <c r="R190" s="215" t="e">
        <f t="shared" si="53"/>
        <v>#REF!</v>
      </c>
      <c r="S190" s="214" t="e">
        <f t="shared" si="54"/>
        <v>#REF!</v>
      </c>
      <c r="T190" s="214" t="e">
        <f t="shared" si="55"/>
        <v>#REF!</v>
      </c>
      <c r="U190" t="e">
        <f t="shared" si="56"/>
        <v>#REF!</v>
      </c>
      <c r="V190" t="e">
        <f t="shared" si="57"/>
        <v>#REF!</v>
      </c>
      <c r="W190" t="e">
        <f t="shared" si="58"/>
        <v>#REF!</v>
      </c>
      <c r="X190" t="e">
        <f t="shared" si="59"/>
        <v>#REF!</v>
      </c>
      <c r="Y190" t="e">
        <f t="shared" si="60"/>
        <v>#REF!</v>
      </c>
      <c r="AA190" s="1">
        <f t="shared" si="61"/>
        <v>189</v>
      </c>
    </row>
    <row r="191" spans="1:27" x14ac:dyDescent="0.35">
      <c r="A191" s="184" t="str">
        <f>+Declarations!A191&amp;""</f>
        <v/>
      </c>
      <c r="B191" t="str">
        <f>IF(LEN($A191),IF(LEN(Declarations!$B191)&gt;0,Declarations!$B191,"#"&amp;$A191),"")</f>
        <v/>
      </c>
      <c r="C191" s="1" t="str">
        <f t="shared" si="43"/>
        <v>...</v>
      </c>
      <c r="D191" s="1" t="str">
        <f t="shared" si="62"/>
        <v/>
      </c>
      <c r="E191" s="15">
        <f t="shared" si="44"/>
        <v>0</v>
      </c>
      <c r="F191" s="1">
        <f t="shared" si="45"/>
        <v>0</v>
      </c>
      <c r="G191" s="1" t="str">
        <f t="shared" si="46"/>
        <v/>
      </c>
      <c r="H191" t="str">
        <f t="shared" si="47"/>
        <v/>
      </c>
      <c r="I191" s="1">
        <f t="shared" si="48"/>
        <v>0</v>
      </c>
      <c r="J191" s="1" t="str">
        <f>IF(LEN($A191)&gt;0,IF(LEN(Declarations!$F191)&gt;0,Declarations!$F191,conftype),"")</f>
        <v/>
      </c>
      <c r="M191" s="35" t="e">
        <f t="shared" si="63"/>
        <v>#REF!</v>
      </c>
      <c r="N191" s="35" t="e">
        <f t="shared" si="49"/>
        <v>#REF!</v>
      </c>
      <c r="O191" s="35" t="e">
        <f t="shared" si="50"/>
        <v>#REF!</v>
      </c>
      <c r="P191" s="35" t="e">
        <f t="shared" si="51"/>
        <v>#REF!</v>
      </c>
      <c r="Q191" s="214" t="e">
        <f t="shared" si="52"/>
        <v>#REF!</v>
      </c>
      <c r="R191" s="215" t="e">
        <f t="shared" si="53"/>
        <v>#REF!</v>
      </c>
      <c r="S191" s="214" t="e">
        <f t="shared" si="54"/>
        <v>#REF!</v>
      </c>
      <c r="T191" s="214" t="e">
        <f t="shared" si="55"/>
        <v>#REF!</v>
      </c>
      <c r="U191" t="e">
        <f t="shared" si="56"/>
        <v>#REF!</v>
      </c>
      <c r="V191" t="e">
        <f t="shared" si="57"/>
        <v>#REF!</v>
      </c>
      <c r="W191" t="e">
        <f t="shared" si="58"/>
        <v>#REF!</v>
      </c>
      <c r="X191" t="e">
        <f t="shared" si="59"/>
        <v>#REF!</v>
      </c>
      <c r="Y191" t="e">
        <f t="shared" si="60"/>
        <v>#REF!</v>
      </c>
      <c r="AA191" s="1">
        <f t="shared" si="61"/>
        <v>190</v>
      </c>
    </row>
    <row r="192" spans="1:27" x14ac:dyDescent="0.35">
      <c r="A192" s="184" t="str">
        <f>+Declarations!A192&amp;""</f>
        <v/>
      </c>
      <c r="B192" t="str">
        <f>IF(LEN($A192),IF(LEN(Declarations!$B192)&gt;0,Declarations!$B192,"#"&amp;$A192),"")</f>
        <v/>
      </c>
      <c r="C192" s="1" t="str">
        <f t="shared" si="43"/>
        <v>...</v>
      </c>
      <c r="D192" s="1" t="str">
        <f t="shared" si="62"/>
        <v/>
      </c>
      <c r="E192" s="15">
        <f t="shared" si="44"/>
        <v>0</v>
      </c>
      <c r="F192" s="1">
        <f t="shared" si="45"/>
        <v>0</v>
      </c>
      <c r="G192" s="1" t="str">
        <f t="shared" si="46"/>
        <v/>
      </c>
      <c r="H192" t="str">
        <f t="shared" si="47"/>
        <v/>
      </c>
      <c r="I192" s="1">
        <f t="shared" si="48"/>
        <v>0</v>
      </c>
      <c r="J192" s="1" t="str">
        <f>IF(LEN($A192)&gt;0,IF(LEN(Declarations!$F192)&gt;0,Declarations!$F192,conftype),"")</f>
        <v/>
      </c>
      <c r="M192" s="35" t="e">
        <f t="shared" si="63"/>
        <v>#REF!</v>
      </c>
      <c r="N192" s="35" t="e">
        <f t="shared" si="49"/>
        <v>#REF!</v>
      </c>
      <c r="O192" s="35" t="e">
        <f t="shared" si="50"/>
        <v>#REF!</v>
      </c>
      <c r="P192" s="35" t="e">
        <f t="shared" si="51"/>
        <v>#REF!</v>
      </c>
      <c r="Q192" s="214" t="e">
        <f t="shared" si="52"/>
        <v>#REF!</v>
      </c>
      <c r="R192" s="215" t="e">
        <f t="shared" si="53"/>
        <v>#REF!</v>
      </c>
      <c r="S192" s="214" t="e">
        <f t="shared" si="54"/>
        <v>#REF!</v>
      </c>
      <c r="T192" s="214" t="e">
        <f t="shared" si="55"/>
        <v>#REF!</v>
      </c>
      <c r="U192" t="e">
        <f t="shared" si="56"/>
        <v>#REF!</v>
      </c>
      <c r="V192" t="e">
        <f t="shared" si="57"/>
        <v>#REF!</v>
      </c>
      <c r="W192" t="e">
        <f t="shared" si="58"/>
        <v>#REF!</v>
      </c>
      <c r="X192" t="e">
        <f t="shared" si="59"/>
        <v>#REF!</v>
      </c>
      <c r="Y192" t="e">
        <f t="shared" si="60"/>
        <v>#REF!</v>
      </c>
      <c r="AA192" s="1">
        <f t="shared" si="61"/>
        <v>191</v>
      </c>
    </row>
    <row r="193" spans="1:27" x14ac:dyDescent="0.35">
      <c r="A193" s="184" t="str">
        <f>+Declarations!A193&amp;""</f>
        <v/>
      </c>
      <c r="B193" t="str">
        <f>IF(LEN($A193),IF(LEN(Declarations!$B193)&gt;0,Declarations!$B193,"#"&amp;$A193),"")</f>
        <v/>
      </c>
      <c r="C193" s="1" t="str">
        <f t="shared" si="43"/>
        <v>...</v>
      </c>
      <c r="D193" s="1" t="str">
        <f t="shared" si="62"/>
        <v/>
      </c>
      <c r="E193" s="15">
        <f t="shared" si="44"/>
        <v>0</v>
      </c>
      <c r="F193" s="1">
        <f t="shared" si="45"/>
        <v>0</v>
      </c>
      <c r="G193" s="1" t="str">
        <f t="shared" si="46"/>
        <v/>
      </c>
      <c r="H193" t="str">
        <f t="shared" si="47"/>
        <v/>
      </c>
      <c r="I193" s="1">
        <f t="shared" si="48"/>
        <v>0</v>
      </c>
      <c r="J193" s="1" t="str">
        <f>IF(LEN($A193)&gt;0,IF(LEN(Declarations!$F193)&gt;0,Declarations!$F193,conftype),"")</f>
        <v/>
      </c>
      <c r="M193" s="35" t="e">
        <f t="shared" si="63"/>
        <v>#REF!</v>
      </c>
      <c r="N193" s="35" t="e">
        <f t="shared" si="49"/>
        <v>#REF!</v>
      </c>
      <c r="O193" s="35" t="e">
        <f t="shared" si="50"/>
        <v>#REF!</v>
      </c>
      <c r="P193" s="35" t="e">
        <f t="shared" si="51"/>
        <v>#REF!</v>
      </c>
      <c r="Q193" s="214" t="e">
        <f t="shared" si="52"/>
        <v>#REF!</v>
      </c>
      <c r="R193" s="215" t="e">
        <f t="shared" si="53"/>
        <v>#REF!</v>
      </c>
      <c r="S193" s="214" t="e">
        <f t="shared" si="54"/>
        <v>#REF!</v>
      </c>
      <c r="T193" s="214" t="e">
        <f t="shared" si="55"/>
        <v>#REF!</v>
      </c>
      <c r="U193" t="e">
        <f t="shared" si="56"/>
        <v>#REF!</v>
      </c>
      <c r="V193" t="e">
        <f t="shared" si="57"/>
        <v>#REF!</v>
      </c>
      <c r="W193" t="e">
        <f t="shared" si="58"/>
        <v>#REF!</v>
      </c>
      <c r="X193" t="e">
        <f t="shared" si="59"/>
        <v>#REF!</v>
      </c>
      <c r="Y193" t="e">
        <f t="shared" si="60"/>
        <v>#REF!</v>
      </c>
      <c r="AA193" s="1">
        <f t="shared" si="61"/>
        <v>192</v>
      </c>
    </row>
    <row r="194" spans="1:27" x14ac:dyDescent="0.35">
      <c r="A194" s="184" t="str">
        <f>+Declarations!A194&amp;""</f>
        <v/>
      </c>
      <c r="B194" t="str">
        <f>IF(LEN($A194),IF(LEN(Declarations!$B194)&gt;0,Declarations!$B194,"#"&amp;$A194),"")</f>
        <v/>
      </c>
      <c r="C194" s="1" t="str">
        <f t="shared" ref="C194:C257" si="64">IF(LEN(INDEX(DECLARATIONS,$AA194,3))&gt;0,INDEX(DECLARATIONS,$AA194,3),"...")</f>
        <v>...</v>
      </c>
      <c r="D194" s="1" t="str">
        <f t="shared" si="62"/>
        <v/>
      </c>
      <c r="E194" s="15">
        <f t="shared" ref="E194:E257" si="65">IF(ISNA($AA194),0,INDEX(DECLARATIONS,$AA194,5))</f>
        <v>0</v>
      </c>
      <c r="F194" s="1">
        <f t="shared" ref="F194:F257" si="66">IF(ISNA($AA194),0,INDEX(DECLARATIONS,$AA194,7))</f>
        <v>0</v>
      </c>
      <c r="G194" s="1" t="str">
        <f t="shared" ref="G194:G257" si="67">UPPER(IF(ISNA($AA194),"",INDEX(DECLARATIONS,$AA194,4)))</f>
        <v/>
      </c>
      <c r="H194" t="str">
        <f t="shared" ref="H194:H257" si="68">IF(AND(A194&gt;0,ISTEXT(B194)),IF(SECNAME="YES",LEFT(B194&amp;" ",FIND(" ",B194&amp;" ")+2)&amp;IF(F194&gt;0," ("&amp;F194&amp;")",""), B194&amp;IF(F194&gt;0," ("&amp;F194&amp;")","")),"#"&amp;$A194)</f>
        <v/>
      </c>
      <c r="I194" s="1">
        <f t="shared" ref="I194:I257" si="69">IF(LEN($A194)&gt;0,IF(LEN($J194)&gt;0,MATCH(J194,MatchNames,0),EventIndex),0)</f>
        <v>0</v>
      </c>
      <c r="J194" s="1" t="str">
        <f>IF(LEN($A194)&gt;0,IF(LEN(Declarations!$F194)&gt;0,Declarations!$F194,conftype),"")</f>
        <v/>
      </c>
      <c r="M194" s="35" t="e">
        <f t="shared" si="63"/>
        <v>#REF!</v>
      </c>
      <c r="N194" s="35" t="e">
        <f t="shared" ref="N194:N257" si="70">IF(ISNA(VLOOKUP($A194,JumpData,2,FALSE)),0,VLOOKUP($A194,JumpData,2,FALSE))</f>
        <v>#REF!</v>
      </c>
      <c r="O194" s="35" t="e">
        <f t="shared" ref="O194:O257" si="71">IF(ISNA(VLOOKUP($A194,RunData,2,FALSE)),0,VLOOKUP($A194,RunData,2,FALSE))</f>
        <v>#REF!</v>
      </c>
      <c r="P194" s="35" t="e">
        <f t="shared" ref="P194:P257" si="72">IF(ISNA(VLOOKUP($A194,ThrowData,2,FALSE)),0,VLOOKUP($A194,ThrowData,2,FALSE))</f>
        <v>#REF!</v>
      </c>
      <c r="Q194" s="214" t="e">
        <f t="shared" ref="Q194:Q257" si="73">IF(ISNA(VLOOKUP($A194,SprintData,4,FALSE)),0,VLOOKUP($A194,SprintData,4,FALSE))+V194</f>
        <v>#REF!</v>
      </c>
      <c r="R194" s="215" t="e">
        <f t="shared" ref="R194:R257" si="74">IF(ISNA(VLOOKUP($A194,JumpData,4,FALSE)),0,VLOOKUP($A194,JumpData,4,FALSE))+W194</f>
        <v>#REF!</v>
      </c>
      <c r="S194" s="214" t="e">
        <f t="shared" ref="S194:S257" si="75">IF(ISNA(VLOOKUP($A194,RunData,4,FALSE)),0,VLOOKUP($A194,RunData,4,FALSE))+X194</f>
        <v>#REF!</v>
      </c>
      <c r="T194" s="214" t="e">
        <f t="shared" ref="T194:T257" si="76">IF(ISNA(VLOOKUP($A194,ThrowData,4,FALSE)),0,VLOOKUP($A194,ThrowData,4,FALSE))+Y194</f>
        <v>#REF!</v>
      </c>
      <c r="U194" t="e">
        <f t="shared" ref="U194:U257" si="77">+Q194+R194+S194+T194</f>
        <v>#REF!</v>
      </c>
      <c r="V194" t="e">
        <f t="shared" ref="V194:V257" si="78">IF(AND($F194&gt;0,NOT(M194),Flexing),FlexPC,0)</f>
        <v>#REF!</v>
      </c>
      <c r="W194" t="e">
        <f t="shared" ref="W194:W257" si="79">IF(AND($F194&gt;0,NOT(N194),Flexing),FlexPC,0)</f>
        <v>#REF!</v>
      </c>
      <c r="X194" t="e">
        <f t="shared" ref="X194:X257" si="80">IF(AND($F194&gt;0,NOT(O194),Flexing),FlexPC,0)</f>
        <v>#REF!</v>
      </c>
      <c r="Y194" t="e">
        <f t="shared" ref="Y194:Y257" si="81">IF(AND($F194&gt;0,NOT(P194),Flexing),FlexPC,0)</f>
        <v>#REF!</v>
      </c>
      <c r="AA194" s="1">
        <f t="shared" si="61"/>
        <v>193</v>
      </c>
    </row>
    <row r="195" spans="1:27" x14ac:dyDescent="0.35">
      <c r="A195" s="184" t="str">
        <f>+Declarations!A195&amp;""</f>
        <v/>
      </c>
      <c r="B195" t="str">
        <f>IF(LEN($A195),IF(LEN(Declarations!$B195)&gt;0,Declarations!$B195,"#"&amp;$A195),"")</f>
        <v/>
      </c>
      <c r="C195" s="1" t="str">
        <f t="shared" si="64"/>
        <v>...</v>
      </c>
      <c r="D195" s="1" t="str">
        <f t="shared" si="62"/>
        <v/>
      </c>
      <c r="E195" s="15">
        <f t="shared" si="65"/>
        <v>0</v>
      </c>
      <c r="F195" s="1">
        <f t="shared" si="66"/>
        <v>0</v>
      </c>
      <c r="G195" s="1" t="str">
        <f t="shared" si="67"/>
        <v/>
      </c>
      <c r="H195" t="str">
        <f t="shared" si="68"/>
        <v/>
      </c>
      <c r="I195" s="1">
        <f t="shared" si="69"/>
        <v>0</v>
      </c>
      <c r="J195" s="1" t="str">
        <f>IF(LEN($A195)&gt;0,IF(LEN(Declarations!$F195)&gt;0,Declarations!$F195,conftype),"")</f>
        <v/>
      </c>
      <c r="M195" s="35" t="e">
        <f t="shared" si="63"/>
        <v>#REF!</v>
      </c>
      <c r="N195" s="35" t="e">
        <f t="shared" si="70"/>
        <v>#REF!</v>
      </c>
      <c r="O195" s="35" t="e">
        <f t="shared" si="71"/>
        <v>#REF!</v>
      </c>
      <c r="P195" s="35" t="e">
        <f t="shared" si="72"/>
        <v>#REF!</v>
      </c>
      <c r="Q195" s="214" t="e">
        <f t="shared" si="73"/>
        <v>#REF!</v>
      </c>
      <c r="R195" s="215" t="e">
        <f t="shared" si="74"/>
        <v>#REF!</v>
      </c>
      <c r="S195" s="214" t="e">
        <f t="shared" si="75"/>
        <v>#REF!</v>
      </c>
      <c r="T195" s="214" t="e">
        <f t="shared" si="76"/>
        <v>#REF!</v>
      </c>
      <c r="U195" t="e">
        <f t="shared" si="77"/>
        <v>#REF!</v>
      </c>
      <c r="V195" t="e">
        <f t="shared" si="78"/>
        <v>#REF!</v>
      </c>
      <c r="W195" t="e">
        <f t="shared" si="79"/>
        <v>#REF!</v>
      </c>
      <c r="X195" t="e">
        <f t="shared" si="80"/>
        <v>#REF!</v>
      </c>
      <c r="Y195" t="e">
        <f t="shared" si="81"/>
        <v>#REF!</v>
      </c>
      <c r="AA195" s="1">
        <f t="shared" ref="AA195:AA258" si="82">ROW()-1</f>
        <v>194</v>
      </c>
    </row>
    <row r="196" spans="1:27" x14ac:dyDescent="0.35">
      <c r="A196" s="184" t="str">
        <f>+Declarations!A196&amp;""</f>
        <v/>
      </c>
      <c r="B196" t="str">
        <f>IF(LEN($A196),IF(LEN(Declarations!$B196)&gt;0,Declarations!$B196,"#"&amp;$A196),"")</f>
        <v/>
      </c>
      <c r="C196" s="1" t="str">
        <f t="shared" si="64"/>
        <v>...</v>
      </c>
      <c r="D196" s="1" t="str">
        <f t="shared" si="62"/>
        <v/>
      </c>
      <c r="E196" s="15">
        <f t="shared" si="65"/>
        <v>0</v>
      </c>
      <c r="F196" s="1">
        <f t="shared" si="66"/>
        <v>0</v>
      </c>
      <c r="G196" s="1" t="str">
        <f t="shared" si="67"/>
        <v/>
      </c>
      <c r="H196" t="str">
        <f t="shared" si="68"/>
        <v/>
      </c>
      <c r="I196" s="1">
        <f t="shared" si="69"/>
        <v>0</v>
      </c>
      <c r="J196" s="1" t="str">
        <f>IF(LEN($A196)&gt;0,IF(LEN(Declarations!$F196)&gt;0,Declarations!$F196,conftype),"")</f>
        <v/>
      </c>
      <c r="M196" s="35" t="e">
        <f t="shared" si="63"/>
        <v>#REF!</v>
      </c>
      <c r="N196" s="35" t="e">
        <f t="shared" si="70"/>
        <v>#REF!</v>
      </c>
      <c r="O196" s="35" t="e">
        <f t="shared" si="71"/>
        <v>#REF!</v>
      </c>
      <c r="P196" s="35" t="e">
        <f t="shared" si="72"/>
        <v>#REF!</v>
      </c>
      <c r="Q196" s="214" t="e">
        <f t="shared" si="73"/>
        <v>#REF!</v>
      </c>
      <c r="R196" s="215" t="e">
        <f t="shared" si="74"/>
        <v>#REF!</v>
      </c>
      <c r="S196" s="214" t="e">
        <f t="shared" si="75"/>
        <v>#REF!</v>
      </c>
      <c r="T196" s="214" t="e">
        <f t="shared" si="76"/>
        <v>#REF!</v>
      </c>
      <c r="U196" t="e">
        <f t="shared" si="77"/>
        <v>#REF!</v>
      </c>
      <c r="V196" t="e">
        <f t="shared" si="78"/>
        <v>#REF!</v>
      </c>
      <c r="W196" t="e">
        <f t="shared" si="79"/>
        <v>#REF!</v>
      </c>
      <c r="X196" t="e">
        <f t="shared" si="80"/>
        <v>#REF!</v>
      </c>
      <c r="Y196" t="e">
        <f t="shared" si="81"/>
        <v>#REF!</v>
      </c>
      <c r="AA196" s="1">
        <f t="shared" si="82"/>
        <v>195</v>
      </c>
    </row>
    <row r="197" spans="1:27" x14ac:dyDescent="0.35">
      <c r="A197" s="184" t="str">
        <f>+Declarations!A197&amp;""</f>
        <v/>
      </c>
      <c r="B197" t="str">
        <f>IF(LEN($A197),IF(LEN(Declarations!$B197)&gt;0,Declarations!$B197,"#"&amp;$A197),"")</f>
        <v/>
      </c>
      <c r="C197" s="1" t="str">
        <f t="shared" si="64"/>
        <v>...</v>
      </c>
      <c r="D197" s="1" t="str">
        <f t="shared" si="62"/>
        <v/>
      </c>
      <c r="E197" s="15">
        <f t="shared" si="65"/>
        <v>0</v>
      </c>
      <c r="F197" s="1">
        <f t="shared" si="66"/>
        <v>0</v>
      </c>
      <c r="G197" s="1" t="str">
        <f t="shared" si="67"/>
        <v/>
      </c>
      <c r="H197" t="str">
        <f t="shared" si="68"/>
        <v/>
      </c>
      <c r="I197" s="1">
        <f t="shared" si="69"/>
        <v>0</v>
      </c>
      <c r="J197" s="1" t="str">
        <f>IF(LEN($A197)&gt;0,IF(LEN(Declarations!$F197)&gt;0,Declarations!$F197,conftype),"")</f>
        <v/>
      </c>
      <c r="M197" s="35" t="e">
        <f t="shared" si="63"/>
        <v>#REF!</v>
      </c>
      <c r="N197" s="35" t="e">
        <f t="shared" si="70"/>
        <v>#REF!</v>
      </c>
      <c r="O197" s="35" t="e">
        <f t="shared" si="71"/>
        <v>#REF!</v>
      </c>
      <c r="P197" s="35" t="e">
        <f t="shared" si="72"/>
        <v>#REF!</v>
      </c>
      <c r="Q197" s="214" t="e">
        <f t="shared" si="73"/>
        <v>#REF!</v>
      </c>
      <c r="R197" s="215" t="e">
        <f t="shared" si="74"/>
        <v>#REF!</v>
      </c>
      <c r="S197" s="214" t="e">
        <f t="shared" si="75"/>
        <v>#REF!</v>
      </c>
      <c r="T197" s="214" t="e">
        <f t="shared" si="76"/>
        <v>#REF!</v>
      </c>
      <c r="U197" t="e">
        <f t="shared" si="77"/>
        <v>#REF!</v>
      </c>
      <c r="V197" t="e">
        <f t="shared" si="78"/>
        <v>#REF!</v>
      </c>
      <c r="W197" t="e">
        <f t="shared" si="79"/>
        <v>#REF!</v>
      </c>
      <c r="X197" t="e">
        <f t="shared" si="80"/>
        <v>#REF!</v>
      </c>
      <c r="Y197" t="e">
        <f t="shared" si="81"/>
        <v>#REF!</v>
      </c>
      <c r="AA197" s="1">
        <f t="shared" si="82"/>
        <v>196</v>
      </c>
    </row>
    <row r="198" spans="1:27" x14ac:dyDescent="0.35">
      <c r="A198" s="184" t="str">
        <f>+Declarations!A198&amp;""</f>
        <v/>
      </c>
      <c r="B198" t="str">
        <f>IF(LEN($A198),IF(LEN(Declarations!$B198)&gt;0,Declarations!$B198,"#"&amp;$A198),"")</f>
        <v/>
      </c>
      <c r="C198" s="1" t="str">
        <f t="shared" si="64"/>
        <v>...</v>
      </c>
      <c r="D198" s="1" t="str">
        <f t="shared" si="62"/>
        <v/>
      </c>
      <c r="E198" s="15">
        <f t="shared" si="65"/>
        <v>0</v>
      </c>
      <c r="F198" s="1">
        <f t="shared" si="66"/>
        <v>0</v>
      </c>
      <c r="G198" s="1" t="str">
        <f t="shared" si="67"/>
        <v/>
      </c>
      <c r="H198" t="str">
        <f t="shared" si="68"/>
        <v/>
      </c>
      <c r="I198" s="1">
        <f t="shared" si="69"/>
        <v>0</v>
      </c>
      <c r="J198" s="1" t="str">
        <f>IF(LEN($A198)&gt;0,IF(LEN(Declarations!$F198)&gt;0,Declarations!$F198,conftype),"")</f>
        <v/>
      </c>
      <c r="M198" s="35" t="e">
        <f t="shared" si="63"/>
        <v>#REF!</v>
      </c>
      <c r="N198" s="35" t="e">
        <f t="shared" si="70"/>
        <v>#REF!</v>
      </c>
      <c r="O198" s="35" t="e">
        <f t="shared" si="71"/>
        <v>#REF!</v>
      </c>
      <c r="P198" s="35" t="e">
        <f t="shared" si="72"/>
        <v>#REF!</v>
      </c>
      <c r="Q198" s="214" t="e">
        <f t="shared" si="73"/>
        <v>#REF!</v>
      </c>
      <c r="R198" s="215" t="e">
        <f t="shared" si="74"/>
        <v>#REF!</v>
      </c>
      <c r="S198" s="214" t="e">
        <f t="shared" si="75"/>
        <v>#REF!</v>
      </c>
      <c r="T198" s="214" t="e">
        <f t="shared" si="76"/>
        <v>#REF!</v>
      </c>
      <c r="U198" t="e">
        <f t="shared" si="77"/>
        <v>#REF!</v>
      </c>
      <c r="V198" t="e">
        <f t="shared" si="78"/>
        <v>#REF!</v>
      </c>
      <c r="W198" t="e">
        <f t="shared" si="79"/>
        <v>#REF!</v>
      </c>
      <c r="X198" t="e">
        <f t="shared" si="80"/>
        <v>#REF!</v>
      </c>
      <c r="Y198" t="e">
        <f t="shared" si="81"/>
        <v>#REF!</v>
      </c>
      <c r="AA198" s="1">
        <f t="shared" si="82"/>
        <v>197</v>
      </c>
    </row>
    <row r="199" spans="1:27" x14ac:dyDescent="0.35">
      <c r="A199" s="184" t="str">
        <f>+Declarations!A199&amp;""</f>
        <v/>
      </c>
      <c r="B199" t="str">
        <f>IF(LEN($A199),IF(LEN(Declarations!$B199)&gt;0,Declarations!$B199,"#"&amp;$A199),"")</f>
        <v/>
      </c>
      <c r="C199" s="1" t="str">
        <f t="shared" si="64"/>
        <v>...</v>
      </c>
      <c r="D199" s="1" t="str">
        <f t="shared" ref="D199:D262" si="83">IF(OR(G199="G",G199="F"),"F",IF(OR(G199="B",G199="M"),"M",""))</f>
        <v/>
      </c>
      <c r="E199" s="15">
        <f t="shared" si="65"/>
        <v>0</v>
      </c>
      <c r="F199" s="1">
        <f t="shared" si="66"/>
        <v>0</v>
      </c>
      <c r="G199" s="1" t="str">
        <f t="shared" si="67"/>
        <v/>
      </c>
      <c r="H199" t="str">
        <f t="shared" si="68"/>
        <v/>
      </c>
      <c r="I199" s="1">
        <f t="shared" si="69"/>
        <v>0</v>
      </c>
      <c r="J199" s="1" t="str">
        <f>IF(LEN($A199)&gt;0,IF(LEN(Declarations!$F199)&gt;0,Declarations!$F199,conftype),"")</f>
        <v/>
      </c>
      <c r="M199" s="35" t="e">
        <f t="shared" si="63"/>
        <v>#REF!</v>
      </c>
      <c r="N199" s="35" t="e">
        <f t="shared" si="70"/>
        <v>#REF!</v>
      </c>
      <c r="O199" s="35" t="e">
        <f t="shared" si="71"/>
        <v>#REF!</v>
      </c>
      <c r="P199" s="35" t="e">
        <f t="shared" si="72"/>
        <v>#REF!</v>
      </c>
      <c r="Q199" s="214" t="e">
        <f t="shared" si="73"/>
        <v>#REF!</v>
      </c>
      <c r="R199" s="215" t="e">
        <f t="shared" si="74"/>
        <v>#REF!</v>
      </c>
      <c r="S199" s="214" t="e">
        <f t="shared" si="75"/>
        <v>#REF!</v>
      </c>
      <c r="T199" s="214" t="e">
        <f t="shared" si="76"/>
        <v>#REF!</v>
      </c>
      <c r="U199" t="e">
        <f t="shared" si="77"/>
        <v>#REF!</v>
      </c>
      <c r="V199" t="e">
        <f t="shared" si="78"/>
        <v>#REF!</v>
      </c>
      <c r="W199" t="e">
        <f t="shared" si="79"/>
        <v>#REF!</v>
      </c>
      <c r="X199" t="e">
        <f t="shared" si="80"/>
        <v>#REF!</v>
      </c>
      <c r="Y199" t="e">
        <f t="shared" si="81"/>
        <v>#REF!</v>
      </c>
      <c r="AA199" s="1">
        <f t="shared" si="82"/>
        <v>198</v>
      </c>
    </row>
    <row r="200" spans="1:27" x14ac:dyDescent="0.35">
      <c r="A200" s="184" t="str">
        <f>+Declarations!A200&amp;""</f>
        <v/>
      </c>
      <c r="B200" t="str">
        <f>IF(LEN($A200),IF(LEN(Declarations!$B200)&gt;0,Declarations!$B200,"#"&amp;$A200),"")</f>
        <v/>
      </c>
      <c r="C200" s="1" t="str">
        <f t="shared" si="64"/>
        <v>...</v>
      </c>
      <c r="D200" s="1" t="str">
        <f t="shared" si="83"/>
        <v/>
      </c>
      <c r="E200" s="15">
        <f t="shared" si="65"/>
        <v>0</v>
      </c>
      <c r="F200" s="1">
        <f t="shared" si="66"/>
        <v>0</v>
      </c>
      <c r="G200" s="1" t="str">
        <f t="shared" si="67"/>
        <v/>
      </c>
      <c r="H200" t="str">
        <f t="shared" si="68"/>
        <v/>
      </c>
      <c r="I200" s="1">
        <f t="shared" si="69"/>
        <v>0</v>
      </c>
      <c r="J200" s="1" t="str">
        <f>IF(LEN($A200)&gt;0,IF(LEN(Declarations!$F200)&gt;0,Declarations!$F200,conftype),"")</f>
        <v/>
      </c>
      <c r="M200" s="35" t="e">
        <f t="shared" si="63"/>
        <v>#REF!</v>
      </c>
      <c r="N200" s="35" t="e">
        <f t="shared" si="70"/>
        <v>#REF!</v>
      </c>
      <c r="O200" s="35" t="e">
        <f t="shared" si="71"/>
        <v>#REF!</v>
      </c>
      <c r="P200" s="35" t="e">
        <f t="shared" si="72"/>
        <v>#REF!</v>
      </c>
      <c r="Q200" s="214" t="e">
        <f t="shared" si="73"/>
        <v>#REF!</v>
      </c>
      <c r="R200" s="215" t="e">
        <f t="shared" si="74"/>
        <v>#REF!</v>
      </c>
      <c r="S200" s="214" t="e">
        <f t="shared" si="75"/>
        <v>#REF!</v>
      </c>
      <c r="T200" s="214" t="e">
        <f t="shared" si="76"/>
        <v>#REF!</v>
      </c>
      <c r="U200" t="e">
        <f t="shared" si="77"/>
        <v>#REF!</v>
      </c>
      <c r="V200" t="e">
        <f t="shared" si="78"/>
        <v>#REF!</v>
      </c>
      <c r="W200" t="e">
        <f t="shared" si="79"/>
        <v>#REF!</v>
      </c>
      <c r="X200" t="e">
        <f t="shared" si="80"/>
        <v>#REF!</v>
      </c>
      <c r="Y200" t="e">
        <f t="shared" si="81"/>
        <v>#REF!</v>
      </c>
      <c r="AA200" s="1">
        <f t="shared" si="82"/>
        <v>199</v>
      </c>
    </row>
    <row r="201" spans="1:27" x14ac:dyDescent="0.35">
      <c r="A201" s="184" t="str">
        <f>+Declarations!A201&amp;""</f>
        <v/>
      </c>
      <c r="B201" t="str">
        <f>IF(LEN($A201),IF(LEN(Declarations!$B201)&gt;0,Declarations!$B201,"#"&amp;$A201),"")</f>
        <v/>
      </c>
      <c r="C201" s="1" t="str">
        <f t="shared" si="64"/>
        <v>...</v>
      </c>
      <c r="D201" s="1" t="str">
        <f t="shared" si="83"/>
        <v/>
      </c>
      <c r="E201" s="15">
        <f t="shared" si="65"/>
        <v>0</v>
      </c>
      <c r="F201" s="1">
        <f t="shared" si="66"/>
        <v>0</v>
      </c>
      <c r="G201" s="1" t="str">
        <f t="shared" si="67"/>
        <v/>
      </c>
      <c r="H201" t="str">
        <f t="shared" si="68"/>
        <v/>
      </c>
      <c r="I201" s="1">
        <f t="shared" si="69"/>
        <v>0</v>
      </c>
      <c r="J201" s="1" t="str">
        <f>IF(LEN($A201)&gt;0,IF(LEN(Declarations!$F201)&gt;0,Declarations!$F201,conftype),"")</f>
        <v/>
      </c>
      <c r="M201" s="35" t="e">
        <f t="shared" si="63"/>
        <v>#REF!</v>
      </c>
      <c r="N201" s="35" t="e">
        <f t="shared" si="70"/>
        <v>#REF!</v>
      </c>
      <c r="O201" s="35" t="e">
        <f t="shared" si="71"/>
        <v>#REF!</v>
      </c>
      <c r="P201" s="35" t="e">
        <f t="shared" si="72"/>
        <v>#REF!</v>
      </c>
      <c r="Q201" s="214" t="e">
        <f t="shared" si="73"/>
        <v>#REF!</v>
      </c>
      <c r="R201" s="215" t="e">
        <f t="shared" si="74"/>
        <v>#REF!</v>
      </c>
      <c r="S201" s="214" t="e">
        <f t="shared" si="75"/>
        <v>#REF!</v>
      </c>
      <c r="T201" s="214" t="e">
        <f t="shared" si="76"/>
        <v>#REF!</v>
      </c>
      <c r="U201" t="e">
        <f t="shared" si="77"/>
        <v>#REF!</v>
      </c>
      <c r="V201" t="e">
        <f t="shared" si="78"/>
        <v>#REF!</v>
      </c>
      <c r="W201" t="e">
        <f t="shared" si="79"/>
        <v>#REF!</v>
      </c>
      <c r="X201" t="e">
        <f t="shared" si="80"/>
        <v>#REF!</v>
      </c>
      <c r="Y201" t="e">
        <f t="shared" si="81"/>
        <v>#REF!</v>
      </c>
      <c r="AA201" s="1">
        <f t="shared" si="82"/>
        <v>200</v>
      </c>
    </row>
    <row r="202" spans="1:27" x14ac:dyDescent="0.35">
      <c r="A202" s="184" t="str">
        <f>+Declarations!A202&amp;""</f>
        <v/>
      </c>
      <c r="B202" t="str">
        <f>IF(LEN($A202),IF(LEN(Declarations!$B202)&gt;0,Declarations!$B202,"#"&amp;$A202),"")</f>
        <v/>
      </c>
      <c r="C202" s="1" t="str">
        <f t="shared" si="64"/>
        <v>...</v>
      </c>
      <c r="D202" s="1" t="str">
        <f t="shared" si="83"/>
        <v/>
      </c>
      <c r="E202" s="15">
        <f t="shared" si="65"/>
        <v>0</v>
      </c>
      <c r="F202" s="1">
        <f t="shared" si="66"/>
        <v>0</v>
      </c>
      <c r="G202" s="1" t="str">
        <f t="shared" si="67"/>
        <v/>
      </c>
      <c r="H202" t="str">
        <f t="shared" si="68"/>
        <v/>
      </c>
      <c r="I202" s="1">
        <f t="shared" si="69"/>
        <v>0</v>
      </c>
      <c r="J202" s="1" t="str">
        <f>IF(LEN($A202)&gt;0,IF(LEN(Declarations!$F202)&gt;0,Declarations!$F202,conftype),"")</f>
        <v/>
      </c>
      <c r="M202" s="35" t="e">
        <f t="shared" si="63"/>
        <v>#REF!</v>
      </c>
      <c r="N202" s="35" t="e">
        <f t="shared" si="70"/>
        <v>#REF!</v>
      </c>
      <c r="O202" s="35" t="e">
        <f t="shared" si="71"/>
        <v>#REF!</v>
      </c>
      <c r="P202" s="35" t="e">
        <f t="shared" si="72"/>
        <v>#REF!</v>
      </c>
      <c r="Q202" s="214" t="e">
        <f t="shared" si="73"/>
        <v>#REF!</v>
      </c>
      <c r="R202" s="215" t="e">
        <f t="shared" si="74"/>
        <v>#REF!</v>
      </c>
      <c r="S202" s="214" t="e">
        <f t="shared" si="75"/>
        <v>#REF!</v>
      </c>
      <c r="T202" s="214" t="e">
        <f t="shared" si="76"/>
        <v>#REF!</v>
      </c>
      <c r="U202" t="e">
        <f t="shared" si="77"/>
        <v>#REF!</v>
      </c>
      <c r="V202" t="e">
        <f t="shared" si="78"/>
        <v>#REF!</v>
      </c>
      <c r="W202" t="e">
        <f t="shared" si="79"/>
        <v>#REF!</v>
      </c>
      <c r="X202" t="e">
        <f t="shared" si="80"/>
        <v>#REF!</v>
      </c>
      <c r="Y202" t="e">
        <f t="shared" si="81"/>
        <v>#REF!</v>
      </c>
      <c r="AA202" s="1">
        <f t="shared" si="82"/>
        <v>201</v>
      </c>
    </row>
    <row r="203" spans="1:27" x14ac:dyDescent="0.35">
      <c r="A203" s="184" t="str">
        <f>+Declarations!A203&amp;""</f>
        <v/>
      </c>
      <c r="B203" t="str">
        <f>IF(LEN($A203),IF(LEN(Declarations!$B203)&gt;0,Declarations!$B203,"#"&amp;$A203),"")</f>
        <v/>
      </c>
      <c r="C203" s="1" t="str">
        <f t="shared" si="64"/>
        <v>...</v>
      </c>
      <c r="D203" s="1" t="str">
        <f t="shared" si="83"/>
        <v/>
      </c>
      <c r="E203" s="15">
        <f t="shared" si="65"/>
        <v>0</v>
      </c>
      <c r="F203" s="1">
        <f t="shared" si="66"/>
        <v>0</v>
      </c>
      <c r="G203" s="1" t="str">
        <f t="shared" si="67"/>
        <v/>
      </c>
      <c r="H203" t="str">
        <f t="shared" si="68"/>
        <v/>
      </c>
      <c r="I203" s="1">
        <f t="shared" si="69"/>
        <v>0</v>
      </c>
      <c r="J203" s="1" t="str">
        <f>IF(LEN($A203)&gt;0,IF(LEN(Declarations!$F203)&gt;0,Declarations!$F203,conftype),"")</f>
        <v/>
      </c>
      <c r="M203" s="35" t="e">
        <f t="shared" si="63"/>
        <v>#REF!</v>
      </c>
      <c r="N203" s="35" t="e">
        <f t="shared" si="70"/>
        <v>#REF!</v>
      </c>
      <c r="O203" s="35" t="e">
        <f t="shared" si="71"/>
        <v>#REF!</v>
      </c>
      <c r="P203" s="35" t="e">
        <f t="shared" si="72"/>
        <v>#REF!</v>
      </c>
      <c r="Q203" s="214" t="e">
        <f t="shared" si="73"/>
        <v>#REF!</v>
      </c>
      <c r="R203" s="215" t="e">
        <f t="shared" si="74"/>
        <v>#REF!</v>
      </c>
      <c r="S203" s="214" t="e">
        <f t="shared" si="75"/>
        <v>#REF!</v>
      </c>
      <c r="T203" s="214" t="e">
        <f t="shared" si="76"/>
        <v>#REF!</v>
      </c>
      <c r="U203" t="e">
        <f t="shared" si="77"/>
        <v>#REF!</v>
      </c>
      <c r="V203" t="e">
        <f t="shared" si="78"/>
        <v>#REF!</v>
      </c>
      <c r="W203" t="e">
        <f t="shared" si="79"/>
        <v>#REF!</v>
      </c>
      <c r="X203" t="e">
        <f t="shared" si="80"/>
        <v>#REF!</v>
      </c>
      <c r="Y203" t="e">
        <f t="shared" si="81"/>
        <v>#REF!</v>
      </c>
      <c r="AA203" s="1">
        <f t="shared" si="82"/>
        <v>202</v>
      </c>
    </row>
    <row r="204" spans="1:27" x14ac:dyDescent="0.35">
      <c r="A204" s="184" t="str">
        <f>+Declarations!A204&amp;""</f>
        <v/>
      </c>
      <c r="B204" t="str">
        <f>IF(LEN($A204),IF(LEN(Declarations!$B204)&gt;0,Declarations!$B204,"#"&amp;$A204),"")</f>
        <v/>
      </c>
      <c r="C204" s="1" t="str">
        <f t="shared" si="64"/>
        <v>...</v>
      </c>
      <c r="D204" s="1" t="str">
        <f t="shared" si="83"/>
        <v/>
      </c>
      <c r="E204" s="15">
        <f t="shared" si="65"/>
        <v>0</v>
      </c>
      <c r="F204" s="1">
        <f t="shared" si="66"/>
        <v>0</v>
      </c>
      <c r="G204" s="1" t="str">
        <f t="shared" si="67"/>
        <v/>
      </c>
      <c r="H204" t="str">
        <f t="shared" si="68"/>
        <v/>
      </c>
      <c r="I204" s="1">
        <f t="shared" si="69"/>
        <v>0</v>
      </c>
      <c r="J204" s="1" t="str">
        <f>IF(LEN($A204)&gt;0,IF(LEN(Declarations!$F204)&gt;0,Declarations!$F204,conftype),"")</f>
        <v/>
      </c>
      <c r="M204" s="35" t="e">
        <f t="shared" si="63"/>
        <v>#REF!</v>
      </c>
      <c r="N204" s="35" t="e">
        <f t="shared" si="70"/>
        <v>#REF!</v>
      </c>
      <c r="O204" s="35" t="e">
        <f t="shared" si="71"/>
        <v>#REF!</v>
      </c>
      <c r="P204" s="35" t="e">
        <f t="shared" si="72"/>
        <v>#REF!</v>
      </c>
      <c r="Q204" s="214" t="e">
        <f t="shared" si="73"/>
        <v>#REF!</v>
      </c>
      <c r="R204" s="215" t="e">
        <f t="shared" si="74"/>
        <v>#REF!</v>
      </c>
      <c r="S204" s="214" t="e">
        <f t="shared" si="75"/>
        <v>#REF!</v>
      </c>
      <c r="T204" s="214" t="e">
        <f t="shared" si="76"/>
        <v>#REF!</v>
      </c>
      <c r="U204" t="e">
        <f t="shared" si="77"/>
        <v>#REF!</v>
      </c>
      <c r="V204" t="e">
        <f t="shared" si="78"/>
        <v>#REF!</v>
      </c>
      <c r="W204" t="e">
        <f t="shared" si="79"/>
        <v>#REF!</v>
      </c>
      <c r="X204" t="e">
        <f t="shared" si="80"/>
        <v>#REF!</v>
      </c>
      <c r="Y204" t="e">
        <f t="shared" si="81"/>
        <v>#REF!</v>
      </c>
      <c r="AA204" s="1">
        <f t="shared" si="82"/>
        <v>203</v>
      </c>
    </row>
    <row r="205" spans="1:27" x14ac:dyDescent="0.35">
      <c r="A205" s="184" t="str">
        <f>+Declarations!A205&amp;""</f>
        <v/>
      </c>
      <c r="B205" t="str">
        <f>IF(LEN($A205),IF(LEN(Declarations!$B205)&gt;0,Declarations!$B205,"#"&amp;$A205),"")</f>
        <v/>
      </c>
      <c r="C205" s="1" t="str">
        <f t="shared" si="64"/>
        <v>...</v>
      </c>
      <c r="D205" s="1" t="str">
        <f t="shared" si="83"/>
        <v/>
      </c>
      <c r="E205" s="15">
        <f t="shared" si="65"/>
        <v>0</v>
      </c>
      <c r="F205" s="1">
        <f t="shared" si="66"/>
        <v>0</v>
      </c>
      <c r="G205" s="1" t="str">
        <f t="shared" si="67"/>
        <v/>
      </c>
      <c r="H205" t="str">
        <f t="shared" si="68"/>
        <v/>
      </c>
      <c r="I205" s="1">
        <f t="shared" si="69"/>
        <v>0</v>
      </c>
      <c r="J205" s="1" t="str">
        <f>IF(LEN($A205)&gt;0,IF(LEN(Declarations!$F205)&gt;0,Declarations!$F205,conftype),"")</f>
        <v/>
      </c>
      <c r="M205" s="35" t="e">
        <f t="shared" si="63"/>
        <v>#REF!</v>
      </c>
      <c r="N205" s="35" t="e">
        <f t="shared" si="70"/>
        <v>#REF!</v>
      </c>
      <c r="O205" s="35" t="e">
        <f t="shared" si="71"/>
        <v>#REF!</v>
      </c>
      <c r="P205" s="35" t="e">
        <f t="shared" si="72"/>
        <v>#REF!</v>
      </c>
      <c r="Q205" s="214" t="e">
        <f t="shared" si="73"/>
        <v>#REF!</v>
      </c>
      <c r="R205" s="215" t="e">
        <f t="shared" si="74"/>
        <v>#REF!</v>
      </c>
      <c r="S205" s="214" t="e">
        <f t="shared" si="75"/>
        <v>#REF!</v>
      </c>
      <c r="T205" s="214" t="e">
        <f t="shared" si="76"/>
        <v>#REF!</v>
      </c>
      <c r="U205" t="e">
        <f t="shared" si="77"/>
        <v>#REF!</v>
      </c>
      <c r="V205" t="e">
        <f t="shared" si="78"/>
        <v>#REF!</v>
      </c>
      <c r="W205" t="e">
        <f t="shared" si="79"/>
        <v>#REF!</v>
      </c>
      <c r="X205" t="e">
        <f t="shared" si="80"/>
        <v>#REF!</v>
      </c>
      <c r="Y205" t="e">
        <f t="shared" si="81"/>
        <v>#REF!</v>
      </c>
      <c r="AA205" s="1">
        <f t="shared" si="82"/>
        <v>204</v>
      </c>
    </row>
    <row r="206" spans="1:27" x14ac:dyDescent="0.35">
      <c r="A206" s="184" t="str">
        <f>+Declarations!A206&amp;""</f>
        <v/>
      </c>
      <c r="B206" t="str">
        <f>IF(LEN($A206),IF(LEN(Declarations!$B206)&gt;0,Declarations!$B206,"#"&amp;$A206),"")</f>
        <v/>
      </c>
      <c r="C206" s="1" t="str">
        <f t="shared" si="64"/>
        <v>...</v>
      </c>
      <c r="D206" s="1" t="str">
        <f t="shared" si="83"/>
        <v/>
      </c>
      <c r="E206" s="15">
        <f t="shared" si="65"/>
        <v>0</v>
      </c>
      <c r="F206" s="1">
        <f t="shared" si="66"/>
        <v>0</v>
      </c>
      <c r="G206" s="1" t="str">
        <f t="shared" si="67"/>
        <v/>
      </c>
      <c r="H206" t="str">
        <f t="shared" si="68"/>
        <v/>
      </c>
      <c r="I206" s="1">
        <f t="shared" si="69"/>
        <v>0</v>
      </c>
      <c r="J206" s="1" t="str">
        <f>IF(LEN($A206)&gt;0,IF(LEN(Declarations!$F206)&gt;0,Declarations!$F206,conftype),"")</f>
        <v/>
      </c>
      <c r="M206" s="35" t="e">
        <f t="shared" si="63"/>
        <v>#REF!</v>
      </c>
      <c r="N206" s="35" t="e">
        <f t="shared" si="70"/>
        <v>#REF!</v>
      </c>
      <c r="O206" s="35" t="e">
        <f t="shared" si="71"/>
        <v>#REF!</v>
      </c>
      <c r="P206" s="35" t="e">
        <f t="shared" si="72"/>
        <v>#REF!</v>
      </c>
      <c r="Q206" s="214" t="e">
        <f t="shared" si="73"/>
        <v>#REF!</v>
      </c>
      <c r="R206" s="215" t="e">
        <f t="shared" si="74"/>
        <v>#REF!</v>
      </c>
      <c r="S206" s="214" t="e">
        <f t="shared" si="75"/>
        <v>#REF!</v>
      </c>
      <c r="T206" s="214" t="e">
        <f t="shared" si="76"/>
        <v>#REF!</v>
      </c>
      <c r="U206" t="e">
        <f t="shared" si="77"/>
        <v>#REF!</v>
      </c>
      <c r="V206" t="e">
        <f t="shared" si="78"/>
        <v>#REF!</v>
      </c>
      <c r="W206" t="e">
        <f t="shared" si="79"/>
        <v>#REF!</v>
      </c>
      <c r="X206" t="e">
        <f t="shared" si="80"/>
        <v>#REF!</v>
      </c>
      <c r="Y206" t="e">
        <f t="shared" si="81"/>
        <v>#REF!</v>
      </c>
      <c r="AA206" s="1">
        <f t="shared" si="82"/>
        <v>205</v>
      </c>
    </row>
    <row r="207" spans="1:27" x14ac:dyDescent="0.35">
      <c r="A207" s="184" t="str">
        <f>+Declarations!A207&amp;""</f>
        <v/>
      </c>
      <c r="B207" t="str">
        <f>IF(LEN($A207),IF(LEN(Declarations!$B207)&gt;0,Declarations!$B207,"#"&amp;$A207),"")</f>
        <v/>
      </c>
      <c r="C207" s="1" t="str">
        <f t="shared" si="64"/>
        <v>...</v>
      </c>
      <c r="D207" s="1" t="str">
        <f t="shared" si="83"/>
        <v/>
      </c>
      <c r="E207" s="15">
        <f t="shared" si="65"/>
        <v>0</v>
      </c>
      <c r="F207" s="1">
        <f t="shared" si="66"/>
        <v>0</v>
      </c>
      <c r="G207" s="1" t="str">
        <f t="shared" si="67"/>
        <v/>
      </c>
      <c r="H207" t="str">
        <f t="shared" si="68"/>
        <v/>
      </c>
      <c r="I207" s="1">
        <f t="shared" si="69"/>
        <v>0</v>
      </c>
      <c r="J207" s="1" t="str">
        <f>IF(LEN($A207)&gt;0,IF(LEN(Declarations!$F207)&gt;0,Declarations!$F207,conftype),"")</f>
        <v/>
      </c>
      <c r="M207" s="35" t="e">
        <f t="shared" si="63"/>
        <v>#REF!</v>
      </c>
      <c r="N207" s="35" t="e">
        <f t="shared" si="70"/>
        <v>#REF!</v>
      </c>
      <c r="O207" s="35" t="e">
        <f t="shared" si="71"/>
        <v>#REF!</v>
      </c>
      <c r="P207" s="35" t="e">
        <f t="shared" si="72"/>
        <v>#REF!</v>
      </c>
      <c r="Q207" s="214" t="e">
        <f t="shared" si="73"/>
        <v>#REF!</v>
      </c>
      <c r="R207" s="215" t="e">
        <f t="shared" si="74"/>
        <v>#REF!</v>
      </c>
      <c r="S207" s="214" t="e">
        <f t="shared" si="75"/>
        <v>#REF!</v>
      </c>
      <c r="T207" s="214" t="e">
        <f t="shared" si="76"/>
        <v>#REF!</v>
      </c>
      <c r="U207" t="e">
        <f t="shared" si="77"/>
        <v>#REF!</v>
      </c>
      <c r="V207" t="e">
        <f t="shared" si="78"/>
        <v>#REF!</v>
      </c>
      <c r="W207" t="e">
        <f t="shared" si="79"/>
        <v>#REF!</v>
      </c>
      <c r="X207" t="e">
        <f t="shared" si="80"/>
        <v>#REF!</v>
      </c>
      <c r="Y207" t="e">
        <f t="shared" si="81"/>
        <v>#REF!</v>
      </c>
      <c r="AA207" s="1">
        <f t="shared" si="82"/>
        <v>206</v>
      </c>
    </row>
    <row r="208" spans="1:27" x14ac:dyDescent="0.35">
      <c r="A208" s="184" t="str">
        <f>+Declarations!A208&amp;""</f>
        <v/>
      </c>
      <c r="B208" t="str">
        <f>IF(LEN($A208),IF(LEN(Declarations!$B208)&gt;0,Declarations!$B208,"#"&amp;$A208),"")</f>
        <v/>
      </c>
      <c r="C208" s="1" t="str">
        <f t="shared" si="64"/>
        <v>...</v>
      </c>
      <c r="D208" s="1" t="str">
        <f t="shared" si="83"/>
        <v/>
      </c>
      <c r="E208" s="15">
        <f t="shared" si="65"/>
        <v>0</v>
      </c>
      <c r="F208" s="1">
        <f t="shared" si="66"/>
        <v>0</v>
      </c>
      <c r="G208" s="1" t="str">
        <f t="shared" si="67"/>
        <v/>
      </c>
      <c r="H208" t="str">
        <f t="shared" si="68"/>
        <v/>
      </c>
      <c r="I208" s="1">
        <f t="shared" si="69"/>
        <v>0</v>
      </c>
      <c r="J208" s="1" t="str">
        <f>IF(LEN($A208)&gt;0,IF(LEN(Declarations!$F208)&gt;0,Declarations!$F208,conftype),"")</f>
        <v/>
      </c>
      <c r="M208" s="35" t="e">
        <f t="shared" si="63"/>
        <v>#REF!</v>
      </c>
      <c r="N208" s="35" t="e">
        <f t="shared" si="70"/>
        <v>#REF!</v>
      </c>
      <c r="O208" s="35" t="e">
        <f t="shared" si="71"/>
        <v>#REF!</v>
      </c>
      <c r="P208" s="35" t="e">
        <f t="shared" si="72"/>
        <v>#REF!</v>
      </c>
      <c r="Q208" s="214" t="e">
        <f t="shared" si="73"/>
        <v>#REF!</v>
      </c>
      <c r="R208" s="215" t="e">
        <f t="shared" si="74"/>
        <v>#REF!</v>
      </c>
      <c r="S208" s="214" t="e">
        <f t="shared" si="75"/>
        <v>#REF!</v>
      </c>
      <c r="T208" s="214" t="e">
        <f t="shared" si="76"/>
        <v>#REF!</v>
      </c>
      <c r="U208" t="e">
        <f t="shared" si="77"/>
        <v>#REF!</v>
      </c>
      <c r="V208" t="e">
        <f t="shared" si="78"/>
        <v>#REF!</v>
      </c>
      <c r="W208" t="e">
        <f t="shared" si="79"/>
        <v>#REF!</v>
      </c>
      <c r="X208" t="e">
        <f t="shared" si="80"/>
        <v>#REF!</v>
      </c>
      <c r="Y208" t="e">
        <f t="shared" si="81"/>
        <v>#REF!</v>
      </c>
      <c r="AA208" s="1">
        <f t="shared" si="82"/>
        <v>207</v>
      </c>
    </row>
    <row r="209" spans="1:27" x14ac:dyDescent="0.35">
      <c r="A209" s="184" t="str">
        <f>+Declarations!A209&amp;""</f>
        <v/>
      </c>
      <c r="B209" t="str">
        <f>IF(LEN($A209),IF(LEN(Declarations!$B209)&gt;0,Declarations!$B209,"#"&amp;$A209),"")</f>
        <v/>
      </c>
      <c r="C209" s="1" t="str">
        <f t="shared" si="64"/>
        <v>...</v>
      </c>
      <c r="D209" s="1" t="str">
        <f t="shared" si="83"/>
        <v/>
      </c>
      <c r="E209" s="15">
        <f t="shared" si="65"/>
        <v>0</v>
      </c>
      <c r="F209" s="1">
        <f t="shared" si="66"/>
        <v>0</v>
      </c>
      <c r="G209" s="1" t="str">
        <f t="shared" si="67"/>
        <v/>
      </c>
      <c r="H209" t="str">
        <f t="shared" si="68"/>
        <v/>
      </c>
      <c r="I209" s="1">
        <f t="shared" si="69"/>
        <v>0</v>
      </c>
      <c r="J209" s="1" t="str">
        <f>IF(LEN($A209)&gt;0,IF(LEN(Declarations!$F209)&gt;0,Declarations!$F209,conftype),"")</f>
        <v/>
      </c>
      <c r="M209" s="35" t="e">
        <f t="shared" si="63"/>
        <v>#REF!</v>
      </c>
      <c r="N209" s="35" t="e">
        <f t="shared" si="70"/>
        <v>#REF!</v>
      </c>
      <c r="O209" s="35" t="e">
        <f t="shared" si="71"/>
        <v>#REF!</v>
      </c>
      <c r="P209" s="35" t="e">
        <f t="shared" si="72"/>
        <v>#REF!</v>
      </c>
      <c r="Q209" s="214" t="e">
        <f t="shared" si="73"/>
        <v>#REF!</v>
      </c>
      <c r="R209" s="215" t="e">
        <f t="shared" si="74"/>
        <v>#REF!</v>
      </c>
      <c r="S209" s="214" t="e">
        <f t="shared" si="75"/>
        <v>#REF!</v>
      </c>
      <c r="T209" s="214" t="e">
        <f t="shared" si="76"/>
        <v>#REF!</v>
      </c>
      <c r="U209" t="e">
        <f t="shared" si="77"/>
        <v>#REF!</v>
      </c>
      <c r="V209" t="e">
        <f t="shared" si="78"/>
        <v>#REF!</v>
      </c>
      <c r="W209" t="e">
        <f t="shared" si="79"/>
        <v>#REF!</v>
      </c>
      <c r="X209" t="e">
        <f t="shared" si="80"/>
        <v>#REF!</v>
      </c>
      <c r="Y209" t="e">
        <f t="shared" si="81"/>
        <v>#REF!</v>
      </c>
      <c r="AA209" s="1">
        <f t="shared" si="82"/>
        <v>208</v>
      </c>
    </row>
    <row r="210" spans="1:27" x14ac:dyDescent="0.35">
      <c r="A210" s="184" t="str">
        <f>+Declarations!A210&amp;""</f>
        <v/>
      </c>
      <c r="B210" t="str">
        <f>IF(LEN($A210),IF(LEN(Declarations!$B210)&gt;0,Declarations!$B210,"#"&amp;$A210),"")</f>
        <v/>
      </c>
      <c r="C210" s="1" t="str">
        <f t="shared" si="64"/>
        <v>...</v>
      </c>
      <c r="D210" s="1" t="str">
        <f t="shared" si="83"/>
        <v/>
      </c>
      <c r="E210" s="15">
        <f t="shared" si="65"/>
        <v>0</v>
      </c>
      <c r="F210" s="1">
        <f t="shared" si="66"/>
        <v>0</v>
      </c>
      <c r="G210" s="1" t="str">
        <f t="shared" si="67"/>
        <v/>
      </c>
      <c r="H210" t="str">
        <f t="shared" si="68"/>
        <v/>
      </c>
      <c r="I210" s="1">
        <f t="shared" si="69"/>
        <v>0</v>
      </c>
      <c r="J210" s="1" t="str">
        <f>IF(LEN($A210)&gt;0,IF(LEN(Declarations!$F210)&gt;0,Declarations!$F210,conftype),"")</f>
        <v/>
      </c>
      <c r="M210" s="35" t="e">
        <f t="shared" si="63"/>
        <v>#REF!</v>
      </c>
      <c r="N210" s="35" t="e">
        <f t="shared" si="70"/>
        <v>#REF!</v>
      </c>
      <c r="O210" s="35" t="e">
        <f t="shared" si="71"/>
        <v>#REF!</v>
      </c>
      <c r="P210" s="35" t="e">
        <f t="shared" si="72"/>
        <v>#REF!</v>
      </c>
      <c r="Q210" s="214" t="e">
        <f t="shared" si="73"/>
        <v>#REF!</v>
      </c>
      <c r="R210" s="215" t="e">
        <f t="shared" si="74"/>
        <v>#REF!</v>
      </c>
      <c r="S210" s="214" t="e">
        <f t="shared" si="75"/>
        <v>#REF!</v>
      </c>
      <c r="T210" s="214" t="e">
        <f t="shared" si="76"/>
        <v>#REF!</v>
      </c>
      <c r="U210" t="e">
        <f t="shared" si="77"/>
        <v>#REF!</v>
      </c>
      <c r="V210" t="e">
        <f t="shared" si="78"/>
        <v>#REF!</v>
      </c>
      <c r="W210" t="e">
        <f t="shared" si="79"/>
        <v>#REF!</v>
      </c>
      <c r="X210" t="e">
        <f t="shared" si="80"/>
        <v>#REF!</v>
      </c>
      <c r="Y210" t="e">
        <f t="shared" si="81"/>
        <v>#REF!</v>
      </c>
      <c r="AA210" s="1">
        <f t="shared" si="82"/>
        <v>209</v>
      </c>
    </row>
    <row r="211" spans="1:27" x14ac:dyDescent="0.35">
      <c r="A211" s="184" t="str">
        <f>+Declarations!A211&amp;""</f>
        <v/>
      </c>
      <c r="B211" t="str">
        <f>IF(LEN($A211),IF(LEN(Declarations!$B211)&gt;0,Declarations!$B211,"#"&amp;$A211),"")</f>
        <v/>
      </c>
      <c r="C211" s="1" t="str">
        <f t="shared" si="64"/>
        <v>...</v>
      </c>
      <c r="D211" s="1" t="str">
        <f t="shared" si="83"/>
        <v/>
      </c>
      <c r="E211" s="15">
        <f t="shared" si="65"/>
        <v>0</v>
      </c>
      <c r="F211" s="1">
        <f t="shared" si="66"/>
        <v>0</v>
      </c>
      <c r="G211" s="1" t="str">
        <f t="shared" si="67"/>
        <v/>
      </c>
      <c r="H211" t="str">
        <f t="shared" si="68"/>
        <v/>
      </c>
      <c r="I211" s="1">
        <f t="shared" si="69"/>
        <v>0</v>
      </c>
      <c r="J211" s="1" t="str">
        <f>IF(LEN($A211)&gt;0,IF(LEN(Declarations!$F211)&gt;0,Declarations!$F211,conftype),"")</f>
        <v/>
      </c>
      <c r="M211" s="35" t="e">
        <f t="shared" si="63"/>
        <v>#REF!</v>
      </c>
      <c r="N211" s="35" t="e">
        <f t="shared" si="70"/>
        <v>#REF!</v>
      </c>
      <c r="O211" s="35" t="e">
        <f t="shared" si="71"/>
        <v>#REF!</v>
      </c>
      <c r="P211" s="35" t="e">
        <f t="shared" si="72"/>
        <v>#REF!</v>
      </c>
      <c r="Q211" s="214" t="e">
        <f t="shared" si="73"/>
        <v>#REF!</v>
      </c>
      <c r="R211" s="215" t="e">
        <f t="shared" si="74"/>
        <v>#REF!</v>
      </c>
      <c r="S211" s="214" t="e">
        <f t="shared" si="75"/>
        <v>#REF!</v>
      </c>
      <c r="T211" s="214" t="e">
        <f t="shared" si="76"/>
        <v>#REF!</v>
      </c>
      <c r="U211" t="e">
        <f t="shared" si="77"/>
        <v>#REF!</v>
      </c>
      <c r="V211" t="e">
        <f t="shared" si="78"/>
        <v>#REF!</v>
      </c>
      <c r="W211" t="e">
        <f t="shared" si="79"/>
        <v>#REF!</v>
      </c>
      <c r="X211" t="e">
        <f t="shared" si="80"/>
        <v>#REF!</v>
      </c>
      <c r="Y211" t="e">
        <f t="shared" si="81"/>
        <v>#REF!</v>
      </c>
      <c r="AA211" s="1">
        <f t="shared" si="82"/>
        <v>210</v>
      </c>
    </row>
    <row r="212" spans="1:27" x14ac:dyDescent="0.35">
      <c r="A212" s="184" t="str">
        <f>+Declarations!A212&amp;""</f>
        <v/>
      </c>
      <c r="B212" t="str">
        <f>IF(LEN($A212),IF(LEN(Declarations!$B212)&gt;0,Declarations!$B212,"#"&amp;$A212),"")</f>
        <v/>
      </c>
      <c r="C212" s="1" t="str">
        <f t="shared" si="64"/>
        <v>...</v>
      </c>
      <c r="D212" s="1" t="str">
        <f t="shared" si="83"/>
        <v/>
      </c>
      <c r="E212" s="15">
        <f t="shared" si="65"/>
        <v>0</v>
      </c>
      <c r="F212" s="1">
        <f t="shared" si="66"/>
        <v>0</v>
      </c>
      <c r="G212" s="1" t="str">
        <f t="shared" si="67"/>
        <v/>
      </c>
      <c r="H212" t="str">
        <f t="shared" si="68"/>
        <v/>
      </c>
      <c r="I212" s="1">
        <f t="shared" si="69"/>
        <v>0</v>
      </c>
      <c r="J212" s="1" t="str">
        <f>IF(LEN($A212)&gt;0,IF(LEN(Declarations!$F212)&gt;0,Declarations!$F212,conftype),"")</f>
        <v/>
      </c>
      <c r="M212" s="35" t="e">
        <f t="shared" si="63"/>
        <v>#REF!</v>
      </c>
      <c r="N212" s="35" t="e">
        <f t="shared" si="70"/>
        <v>#REF!</v>
      </c>
      <c r="O212" s="35" t="e">
        <f t="shared" si="71"/>
        <v>#REF!</v>
      </c>
      <c r="P212" s="35" t="e">
        <f t="shared" si="72"/>
        <v>#REF!</v>
      </c>
      <c r="Q212" s="214" t="e">
        <f t="shared" si="73"/>
        <v>#REF!</v>
      </c>
      <c r="R212" s="215" t="e">
        <f t="shared" si="74"/>
        <v>#REF!</v>
      </c>
      <c r="S212" s="214" t="e">
        <f t="shared" si="75"/>
        <v>#REF!</v>
      </c>
      <c r="T212" s="214" t="e">
        <f t="shared" si="76"/>
        <v>#REF!</v>
      </c>
      <c r="U212" t="e">
        <f t="shared" si="77"/>
        <v>#REF!</v>
      </c>
      <c r="V212" t="e">
        <f t="shared" si="78"/>
        <v>#REF!</v>
      </c>
      <c r="W212" t="e">
        <f t="shared" si="79"/>
        <v>#REF!</v>
      </c>
      <c r="X212" t="e">
        <f t="shared" si="80"/>
        <v>#REF!</v>
      </c>
      <c r="Y212" t="e">
        <f t="shared" si="81"/>
        <v>#REF!</v>
      </c>
      <c r="AA212" s="1">
        <f t="shared" si="82"/>
        <v>211</v>
      </c>
    </row>
    <row r="213" spans="1:27" x14ac:dyDescent="0.35">
      <c r="A213" s="184" t="str">
        <f>+Declarations!A213&amp;""</f>
        <v/>
      </c>
      <c r="B213" t="str">
        <f>IF(LEN($A213),IF(LEN(Declarations!$B213)&gt;0,Declarations!$B213,"#"&amp;$A213),"")</f>
        <v/>
      </c>
      <c r="C213" s="1" t="str">
        <f t="shared" si="64"/>
        <v>...</v>
      </c>
      <c r="D213" s="1" t="str">
        <f t="shared" si="83"/>
        <v/>
      </c>
      <c r="E213" s="15">
        <f t="shared" si="65"/>
        <v>0</v>
      </c>
      <c r="F213" s="1">
        <f t="shared" si="66"/>
        <v>0</v>
      </c>
      <c r="G213" s="1" t="str">
        <f t="shared" si="67"/>
        <v/>
      </c>
      <c r="H213" t="str">
        <f t="shared" si="68"/>
        <v/>
      </c>
      <c r="I213" s="1">
        <f t="shared" si="69"/>
        <v>0</v>
      </c>
      <c r="J213" s="1" t="str">
        <f>IF(LEN($A213)&gt;0,IF(LEN(Declarations!$F213)&gt;0,Declarations!$F213,conftype),"")</f>
        <v/>
      </c>
      <c r="M213" s="35" t="e">
        <f t="shared" si="63"/>
        <v>#REF!</v>
      </c>
      <c r="N213" s="35" t="e">
        <f t="shared" si="70"/>
        <v>#REF!</v>
      </c>
      <c r="O213" s="35" t="e">
        <f t="shared" si="71"/>
        <v>#REF!</v>
      </c>
      <c r="P213" s="35" t="e">
        <f t="shared" si="72"/>
        <v>#REF!</v>
      </c>
      <c r="Q213" s="214" t="e">
        <f t="shared" si="73"/>
        <v>#REF!</v>
      </c>
      <c r="R213" s="215" t="e">
        <f t="shared" si="74"/>
        <v>#REF!</v>
      </c>
      <c r="S213" s="214" t="e">
        <f t="shared" si="75"/>
        <v>#REF!</v>
      </c>
      <c r="T213" s="214" t="e">
        <f t="shared" si="76"/>
        <v>#REF!</v>
      </c>
      <c r="U213" t="e">
        <f t="shared" si="77"/>
        <v>#REF!</v>
      </c>
      <c r="V213" t="e">
        <f t="shared" si="78"/>
        <v>#REF!</v>
      </c>
      <c r="W213" t="e">
        <f t="shared" si="79"/>
        <v>#REF!</v>
      </c>
      <c r="X213" t="e">
        <f t="shared" si="80"/>
        <v>#REF!</v>
      </c>
      <c r="Y213" t="e">
        <f t="shared" si="81"/>
        <v>#REF!</v>
      </c>
      <c r="AA213" s="1">
        <f t="shared" si="82"/>
        <v>212</v>
      </c>
    </row>
    <row r="214" spans="1:27" x14ac:dyDescent="0.35">
      <c r="A214" s="184" t="str">
        <f>+Declarations!A214&amp;""</f>
        <v/>
      </c>
      <c r="B214" t="str">
        <f>IF(LEN($A214),IF(LEN(Declarations!$B214)&gt;0,Declarations!$B214,"#"&amp;$A214),"")</f>
        <v/>
      </c>
      <c r="C214" s="1" t="str">
        <f t="shared" si="64"/>
        <v>...</v>
      </c>
      <c r="D214" s="1" t="str">
        <f t="shared" si="83"/>
        <v/>
      </c>
      <c r="E214" s="15">
        <f t="shared" si="65"/>
        <v>0</v>
      </c>
      <c r="F214" s="1">
        <f t="shared" si="66"/>
        <v>0</v>
      </c>
      <c r="G214" s="1" t="str">
        <f t="shared" si="67"/>
        <v/>
      </c>
      <c r="H214" t="str">
        <f t="shared" si="68"/>
        <v/>
      </c>
      <c r="I214" s="1">
        <f t="shared" si="69"/>
        <v>0</v>
      </c>
      <c r="J214" s="1" t="str">
        <f>IF(LEN($A214)&gt;0,IF(LEN(Declarations!$F214)&gt;0,Declarations!$F214,conftype),"")</f>
        <v/>
      </c>
      <c r="M214" s="35" t="e">
        <f t="shared" si="63"/>
        <v>#REF!</v>
      </c>
      <c r="N214" s="35" t="e">
        <f t="shared" si="70"/>
        <v>#REF!</v>
      </c>
      <c r="O214" s="35" t="e">
        <f t="shared" si="71"/>
        <v>#REF!</v>
      </c>
      <c r="P214" s="35" t="e">
        <f t="shared" si="72"/>
        <v>#REF!</v>
      </c>
      <c r="Q214" s="214" t="e">
        <f t="shared" si="73"/>
        <v>#REF!</v>
      </c>
      <c r="R214" s="215" t="e">
        <f t="shared" si="74"/>
        <v>#REF!</v>
      </c>
      <c r="S214" s="214" t="e">
        <f t="shared" si="75"/>
        <v>#REF!</v>
      </c>
      <c r="T214" s="214" t="e">
        <f t="shared" si="76"/>
        <v>#REF!</v>
      </c>
      <c r="U214" t="e">
        <f t="shared" si="77"/>
        <v>#REF!</v>
      </c>
      <c r="V214" t="e">
        <f t="shared" si="78"/>
        <v>#REF!</v>
      </c>
      <c r="W214" t="e">
        <f t="shared" si="79"/>
        <v>#REF!</v>
      </c>
      <c r="X214" t="e">
        <f t="shared" si="80"/>
        <v>#REF!</v>
      </c>
      <c r="Y214" t="e">
        <f t="shared" si="81"/>
        <v>#REF!</v>
      </c>
      <c r="AA214" s="1">
        <f t="shared" si="82"/>
        <v>213</v>
      </c>
    </row>
    <row r="215" spans="1:27" x14ac:dyDescent="0.35">
      <c r="A215" s="184" t="str">
        <f>+Declarations!A215&amp;""</f>
        <v/>
      </c>
      <c r="B215" t="str">
        <f>IF(LEN($A215),IF(LEN(Declarations!$B215)&gt;0,Declarations!$B215,"#"&amp;$A215),"")</f>
        <v/>
      </c>
      <c r="C215" s="1" t="str">
        <f t="shared" si="64"/>
        <v>...</v>
      </c>
      <c r="D215" s="1" t="str">
        <f t="shared" si="83"/>
        <v/>
      </c>
      <c r="E215" s="15">
        <f t="shared" si="65"/>
        <v>0</v>
      </c>
      <c r="F215" s="1">
        <f t="shared" si="66"/>
        <v>0</v>
      </c>
      <c r="G215" s="1" t="str">
        <f t="shared" si="67"/>
        <v/>
      </c>
      <c r="H215" t="str">
        <f t="shared" si="68"/>
        <v/>
      </c>
      <c r="I215" s="1">
        <f t="shared" si="69"/>
        <v>0</v>
      </c>
      <c r="J215" s="1" t="str">
        <f>IF(LEN($A215)&gt;0,IF(LEN(Declarations!$F215)&gt;0,Declarations!$F215,conftype),"")</f>
        <v/>
      </c>
      <c r="M215" s="35" t="e">
        <f t="shared" si="63"/>
        <v>#REF!</v>
      </c>
      <c r="N215" s="35" t="e">
        <f t="shared" si="70"/>
        <v>#REF!</v>
      </c>
      <c r="O215" s="35" t="e">
        <f t="shared" si="71"/>
        <v>#REF!</v>
      </c>
      <c r="P215" s="35" t="e">
        <f t="shared" si="72"/>
        <v>#REF!</v>
      </c>
      <c r="Q215" s="214" t="e">
        <f t="shared" si="73"/>
        <v>#REF!</v>
      </c>
      <c r="R215" s="215" t="e">
        <f t="shared" si="74"/>
        <v>#REF!</v>
      </c>
      <c r="S215" s="214" t="e">
        <f t="shared" si="75"/>
        <v>#REF!</v>
      </c>
      <c r="T215" s="214" t="e">
        <f t="shared" si="76"/>
        <v>#REF!</v>
      </c>
      <c r="U215" t="e">
        <f t="shared" si="77"/>
        <v>#REF!</v>
      </c>
      <c r="V215" t="e">
        <f t="shared" si="78"/>
        <v>#REF!</v>
      </c>
      <c r="W215" t="e">
        <f t="shared" si="79"/>
        <v>#REF!</v>
      </c>
      <c r="X215" t="e">
        <f t="shared" si="80"/>
        <v>#REF!</v>
      </c>
      <c r="Y215" t="e">
        <f t="shared" si="81"/>
        <v>#REF!</v>
      </c>
      <c r="AA215" s="1">
        <f t="shared" si="82"/>
        <v>214</v>
      </c>
    </row>
    <row r="216" spans="1:27" x14ac:dyDescent="0.35">
      <c r="A216" s="184" t="str">
        <f>+Declarations!A216&amp;""</f>
        <v/>
      </c>
      <c r="B216" t="str">
        <f>IF(LEN($A216),IF(LEN(Declarations!$B216)&gt;0,Declarations!$B216,"#"&amp;$A216),"")</f>
        <v/>
      </c>
      <c r="C216" s="1" t="str">
        <f t="shared" si="64"/>
        <v>...</v>
      </c>
      <c r="D216" s="1" t="str">
        <f t="shared" si="83"/>
        <v/>
      </c>
      <c r="E216" s="15">
        <f t="shared" si="65"/>
        <v>0</v>
      </c>
      <c r="F216" s="1">
        <f t="shared" si="66"/>
        <v>0</v>
      </c>
      <c r="G216" s="1" t="str">
        <f t="shared" si="67"/>
        <v/>
      </c>
      <c r="H216" t="str">
        <f t="shared" si="68"/>
        <v/>
      </c>
      <c r="I216" s="1">
        <f t="shared" si="69"/>
        <v>0</v>
      </c>
      <c r="J216" s="1" t="str">
        <f>IF(LEN($A216)&gt;0,IF(LEN(Declarations!$F216)&gt;0,Declarations!$F216,conftype),"")</f>
        <v/>
      </c>
      <c r="M216" s="35" t="e">
        <f t="shared" si="63"/>
        <v>#REF!</v>
      </c>
      <c r="N216" s="35" t="e">
        <f t="shared" si="70"/>
        <v>#REF!</v>
      </c>
      <c r="O216" s="35" t="e">
        <f t="shared" si="71"/>
        <v>#REF!</v>
      </c>
      <c r="P216" s="35" t="e">
        <f t="shared" si="72"/>
        <v>#REF!</v>
      </c>
      <c r="Q216" s="214" t="e">
        <f t="shared" si="73"/>
        <v>#REF!</v>
      </c>
      <c r="R216" s="215" t="e">
        <f t="shared" si="74"/>
        <v>#REF!</v>
      </c>
      <c r="S216" s="214" t="e">
        <f t="shared" si="75"/>
        <v>#REF!</v>
      </c>
      <c r="T216" s="214" t="e">
        <f t="shared" si="76"/>
        <v>#REF!</v>
      </c>
      <c r="U216" t="e">
        <f t="shared" si="77"/>
        <v>#REF!</v>
      </c>
      <c r="V216" t="e">
        <f t="shared" si="78"/>
        <v>#REF!</v>
      </c>
      <c r="W216" t="e">
        <f t="shared" si="79"/>
        <v>#REF!</v>
      </c>
      <c r="X216" t="e">
        <f t="shared" si="80"/>
        <v>#REF!</v>
      </c>
      <c r="Y216" t="e">
        <f t="shared" si="81"/>
        <v>#REF!</v>
      </c>
      <c r="AA216" s="1">
        <f t="shared" si="82"/>
        <v>215</v>
      </c>
    </row>
    <row r="217" spans="1:27" x14ac:dyDescent="0.35">
      <c r="A217" s="184" t="str">
        <f>+Declarations!A217&amp;""</f>
        <v/>
      </c>
      <c r="B217" t="str">
        <f>IF(LEN($A217),IF(LEN(Declarations!$B217)&gt;0,Declarations!$B217,"#"&amp;$A217),"")</f>
        <v/>
      </c>
      <c r="C217" s="1" t="str">
        <f t="shared" si="64"/>
        <v>...</v>
      </c>
      <c r="D217" s="1" t="str">
        <f t="shared" si="83"/>
        <v/>
      </c>
      <c r="E217" s="15">
        <f t="shared" si="65"/>
        <v>0</v>
      </c>
      <c r="F217" s="1">
        <f t="shared" si="66"/>
        <v>0</v>
      </c>
      <c r="G217" s="1" t="str">
        <f t="shared" si="67"/>
        <v/>
      </c>
      <c r="H217" t="str">
        <f t="shared" si="68"/>
        <v/>
      </c>
      <c r="I217" s="1">
        <f t="shared" si="69"/>
        <v>0</v>
      </c>
      <c r="J217" s="1" t="str">
        <f>IF(LEN($A217)&gt;0,IF(LEN(Declarations!$F217)&gt;0,Declarations!$F217,conftype),"")</f>
        <v/>
      </c>
      <c r="M217" s="35" t="e">
        <f t="shared" si="63"/>
        <v>#REF!</v>
      </c>
      <c r="N217" s="35" t="e">
        <f t="shared" si="70"/>
        <v>#REF!</v>
      </c>
      <c r="O217" s="35" t="e">
        <f t="shared" si="71"/>
        <v>#REF!</v>
      </c>
      <c r="P217" s="35" t="e">
        <f t="shared" si="72"/>
        <v>#REF!</v>
      </c>
      <c r="Q217" s="214" t="e">
        <f t="shared" si="73"/>
        <v>#REF!</v>
      </c>
      <c r="R217" s="215" t="e">
        <f t="shared" si="74"/>
        <v>#REF!</v>
      </c>
      <c r="S217" s="214" t="e">
        <f t="shared" si="75"/>
        <v>#REF!</v>
      </c>
      <c r="T217" s="214" t="e">
        <f t="shared" si="76"/>
        <v>#REF!</v>
      </c>
      <c r="U217" t="e">
        <f t="shared" si="77"/>
        <v>#REF!</v>
      </c>
      <c r="V217" t="e">
        <f t="shared" si="78"/>
        <v>#REF!</v>
      </c>
      <c r="W217" t="e">
        <f t="shared" si="79"/>
        <v>#REF!</v>
      </c>
      <c r="X217" t="e">
        <f t="shared" si="80"/>
        <v>#REF!</v>
      </c>
      <c r="Y217" t="e">
        <f t="shared" si="81"/>
        <v>#REF!</v>
      </c>
      <c r="AA217" s="1">
        <f t="shared" si="82"/>
        <v>216</v>
      </c>
    </row>
    <row r="218" spans="1:27" x14ac:dyDescent="0.35">
      <c r="A218" s="184" t="str">
        <f>+Declarations!A218&amp;""</f>
        <v/>
      </c>
      <c r="B218" t="str">
        <f>IF(LEN($A218),IF(LEN(Declarations!$B218)&gt;0,Declarations!$B218,"#"&amp;$A218),"")</f>
        <v/>
      </c>
      <c r="C218" s="1" t="str">
        <f t="shared" si="64"/>
        <v>...</v>
      </c>
      <c r="D218" s="1" t="str">
        <f t="shared" si="83"/>
        <v/>
      </c>
      <c r="E218" s="15">
        <f t="shared" si="65"/>
        <v>0</v>
      </c>
      <c r="F218" s="1">
        <f t="shared" si="66"/>
        <v>0</v>
      </c>
      <c r="G218" s="1" t="str">
        <f t="shared" si="67"/>
        <v/>
      </c>
      <c r="H218" t="str">
        <f t="shared" si="68"/>
        <v/>
      </c>
      <c r="I218" s="1">
        <f t="shared" si="69"/>
        <v>0</v>
      </c>
      <c r="J218" s="1" t="str">
        <f>IF(LEN($A218)&gt;0,IF(LEN(Declarations!$F218)&gt;0,Declarations!$F218,conftype),"")</f>
        <v/>
      </c>
      <c r="M218" s="35" t="e">
        <f t="shared" si="63"/>
        <v>#REF!</v>
      </c>
      <c r="N218" s="35" t="e">
        <f t="shared" si="70"/>
        <v>#REF!</v>
      </c>
      <c r="O218" s="35" t="e">
        <f t="shared" si="71"/>
        <v>#REF!</v>
      </c>
      <c r="P218" s="35" t="e">
        <f t="shared" si="72"/>
        <v>#REF!</v>
      </c>
      <c r="Q218" s="214" t="e">
        <f t="shared" si="73"/>
        <v>#REF!</v>
      </c>
      <c r="R218" s="215" t="e">
        <f t="shared" si="74"/>
        <v>#REF!</v>
      </c>
      <c r="S218" s="214" t="e">
        <f t="shared" si="75"/>
        <v>#REF!</v>
      </c>
      <c r="T218" s="214" t="e">
        <f t="shared" si="76"/>
        <v>#REF!</v>
      </c>
      <c r="U218" t="e">
        <f t="shared" si="77"/>
        <v>#REF!</v>
      </c>
      <c r="V218" t="e">
        <f t="shared" si="78"/>
        <v>#REF!</v>
      </c>
      <c r="W218" t="e">
        <f t="shared" si="79"/>
        <v>#REF!</v>
      </c>
      <c r="X218" t="e">
        <f t="shared" si="80"/>
        <v>#REF!</v>
      </c>
      <c r="Y218" t="e">
        <f t="shared" si="81"/>
        <v>#REF!</v>
      </c>
      <c r="AA218" s="1">
        <f t="shared" si="82"/>
        <v>217</v>
      </c>
    </row>
    <row r="219" spans="1:27" x14ac:dyDescent="0.35">
      <c r="A219" s="184" t="str">
        <f>+Declarations!A219&amp;""</f>
        <v/>
      </c>
      <c r="B219" t="str">
        <f>IF(LEN($A219),IF(LEN(Declarations!$B219)&gt;0,Declarations!$B219,"#"&amp;$A219),"")</f>
        <v/>
      </c>
      <c r="C219" s="1" t="str">
        <f t="shared" si="64"/>
        <v>...</v>
      </c>
      <c r="D219" s="1" t="str">
        <f t="shared" si="83"/>
        <v/>
      </c>
      <c r="E219" s="15">
        <f t="shared" si="65"/>
        <v>0</v>
      </c>
      <c r="F219" s="1">
        <f t="shared" si="66"/>
        <v>0</v>
      </c>
      <c r="G219" s="1" t="str">
        <f t="shared" si="67"/>
        <v/>
      </c>
      <c r="H219" t="str">
        <f t="shared" si="68"/>
        <v/>
      </c>
      <c r="I219" s="1">
        <f t="shared" si="69"/>
        <v>0</v>
      </c>
      <c r="J219" s="1" t="str">
        <f>IF(LEN($A219)&gt;0,IF(LEN(Declarations!$F219)&gt;0,Declarations!$F219,conftype),"")</f>
        <v/>
      </c>
      <c r="M219" s="35" t="e">
        <f t="shared" si="63"/>
        <v>#REF!</v>
      </c>
      <c r="N219" s="35" t="e">
        <f t="shared" si="70"/>
        <v>#REF!</v>
      </c>
      <c r="O219" s="35" t="e">
        <f t="shared" si="71"/>
        <v>#REF!</v>
      </c>
      <c r="P219" s="35" t="e">
        <f t="shared" si="72"/>
        <v>#REF!</v>
      </c>
      <c r="Q219" s="214" t="e">
        <f t="shared" si="73"/>
        <v>#REF!</v>
      </c>
      <c r="R219" s="215" t="e">
        <f t="shared" si="74"/>
        <v>#REF!</v>
      </c>
      <c r="S219" s="214" t="e">
        <f t="shared" si="75"/>
        <v>#REF!</v>
      </c>
      <c r="T219" s="214" t="e">
        <f t="shared" si="76"/>
        <v>#REF!</v>
      </c>
      <c r="U219" t="e">
        <f t="shared" si="77"/>
        <v>#REF!</v>
      </c>
      <c r="V219" t="e">
        <f t="shared" si="78"/>
        <v>#REF!</v>
      </c>
      <c r="W219" t="e">
        <f t="shared" si="79"/>
        <v>#REF!</v>
      </c>
      <c r="X219" t="e">
        <f t="shared" si="80"/>
        <v>#REF!</v>
      </c>
      <c r="Y219" t="e">
        <f t="shared" si="81"/>
        <v>#REF!</v>
      </c>
      <c r="AA219" s="1">
        <f t="shared" si="82"/>
        <v>218</v>
      </c>
    </row>
    <row r="220" spans="1:27" x14ac:dyDescent="0.35">
      <c r="A220" s="184" t="str">
        <f>+Declarations!A220&amp;""</f>
        <v/>
      </c>
      <c r="B220" t="str">
        <f>IF(LEN($A220),IF(LEN(Declarations!$B220)&gt;0,Declarations!$B220,"#"&amp;$A220),"")</f>
        <v/>
      </c>
      <c r="C220" s="1" t="str">
        <f t="shared" si="64"/>
        <v>...</v>
      </c>
      <c r="D220" s="1" t="str">
        <f t="shared" si="83"/>
        <v/>
      </c>
      <c r="E220" s="15">
        <f t="shared" si="65"/>
        <v>0</v>
      </c>
      <c r="F220" s="1">
        <f t="shared" si="66"/>
        <v>0</v>
      </c>
      <c r="G220" s="1" t="str">
        <f t="shared" si="67"/>
        <v/>
      </c>
      <c r="H220" t="str">
        <f t="shared" si="68"/>
        <v/>
      </c>
      <c r="I220" s="1">
        <f t="shared" si="69"/>
        <v>0</v>
      </c>
      <c r="J220" s="1" t="str">
        <f>IF(LEN($A220)&gt;0,IF(LEN(Declarations!$F220)&gt;0,Declarations!$F220,conftype),"")</f>
        <v/>
      </c>
      <c r="M220" s="35" t="e">
        <f t="shared" si="63"/>
        <v>#REF!</v>
      </c>
      <c r="N220" s="35" t="e">
        <f t="shared" si="70"/>
        <v>#REF!</v>
      </c>
      <c r="O220" s="35" t="e">
        <f t="shared" si="71"/>
        <v>#REF!</v>
      </c>
      <c r="P220" s="35" t="e">
        <f t="shared" si="72"/>
        <v>#REF!</v>
      </c>
      <c r="Q220" s="214" t="e">
        <f t="shared" si="73"/>
        <v>#REF!</v>
      </c>
      <c r="R220" s="215" t="e">
        <f t="shared" si="74"/>
        <v>#REF!</v>
      </c>
      <c r="S220" s="214" t="e">
        <f t="shared" si="75"/>
        <v>#REF!</v>
      </c>
      <c r="T220" s="214" t="e">
        <f t="shared" si="76"/>
        <v>#REF!</v>
      </c>
      <c r="U220" t="e">
        <f t="shared" si="77"/>
        <v>#REF!</v>
      </c>
      <c r="V220" t="e">
        <f t="shared" si="78"/>
        <v>#REF!</v>
      </c>
      <c r="W220" t="e">
        <f t="shared" si="79"/>
        <v>#REF!</v>
      </c>
      <c r="X220" t="e">
        <f t="shared" si="80"/>
        <v>#REF!</v>
      </c>
      <c r="Y220" t="e">
        <f t="shared" si="81"/>
        <v>#REF!</v>
      </c>
      <c r="AA220" s="1">
        <f t="shared" si="82"/>
        <v>219</v>
      </c>
    </row>
    <row r="221" spans="1:27" x14ac:dyDescent="0.35">
      <c r="A221" s="184" t="str">
        <f>+Declarations!A221&amp;""</f>
        <v/>
      </c>
      <c r="B221" t="str">
        <f>IF(LEN($A221),IF(LEN(Declarations!$B221)&gt;0,Declarations!$B221,"#"&amp;$A221),"")</f>
        <v/>
      </c>
      <c r="C221" s="1" t="str">
        <f t="shared" si="64"/>
        <v>...</v>
      </c>
      <c r="D221" s="1" t="str">
        <f t="shared" si="83"/>
        <v/>
      </c>
      <c r="E221" s="15">
        <f t="shared" si="65"/>
        <v>0</v>
      </c>
      <c r="F221" s="1">
        <f t="shared" si="66"/>
        <v>0</v>
      </c>
      <c r="G221" s="1" t="str">
        <f t="shared" si="67"/>
        <v/>
      </c>
      <c r="H221" t="str">
        <f t="shared" si="68"/>
        <v/>
      </c>
      <c r="I221" s="1">
        <f t="shared" si="69"/>
        <v>0</v>
      </c>
      <c r="J221" s="1" t="str">
        <f>IF(LEN($A221)&gt;0,IF(LEN(Declarations!$F221)&gt;0,Declarations!$F221,conftype),"")</f>
        <v/>
      </c>
      <c r="M221" s="35" t="e">
        <f t="shared" si="63"/>
        <v>#REF!</v>
      </c>
      <c r="N221" s="35" t="e">
        <f t="shared" si="70"/>
        <v>#REF!</v>
      </c>
      <c r="O221" s="35" t="e">
        <f t="shared" si="71"/>
        <v>#REF!</v>
      </c>
      <c r="P221" s="35" t="e">
        <f t="shared" si="72"/>
        <v>#REF!</v>
      </c>
      <c r="Q221" s="214" t="e">
        <f t="shared" si="73"/>
        <v>#REF!</v>
      </c>
      <c r="R221" s="215" t="e">
        <f t="shared" si="74"/>
        <v>#REF!</v>
      </c>
      <c r="S221" s="214" t="e">
        <f t="shared" si="75"/>
        <v>#REF!</v>
      </c>
      <c r="T221" s="214" t="e">
        <f t="shared" si="76"/>
        <v>#REF!</v>
      </c>
      <c r="U221" t="e">
        <f t="shared" si="77"/>
        <v>#REF!</v>
      </c>
      <c r="V221" t="e">
        <f t="shared" si="78"/>
        <v>#REF!</v>
      </c>
      <c r="W221" t="e">
        <f t="shared" si="79"/>
        <v>#REF!</v>
      </c>
      <c r="X221" t="e">
        <f t="shared" si="80"/>
        <v>#REF!</v>
      </c>
      <c r="Y221" t="e">
        <f t="shared" si="81"/>
        <v>#REF!</v>
      </c>
      <c r="AA221" s="1">
        <f t="shared" si="82"/>
        <v>220</v>
      </c>
    </row>
    <row r="222" spans="1:27" x14ac:dyDescent="0.35">
      <c r="A222" s="184" t="str">
        <f>+Declarations!A222&amp;""</f>
        <v/>
      </c>
      <c r="B222" t="str">
        <f>IF(LEN($A222),IF(LEN(Declarations!$B222)&gt;0,Declarations!$B222,"#"&amp;$A222),"")</f>
        <v/>
      </c>
      <c r="C222" s="1" t="str">
        <f t="shared" si="64"/>
        <v>...</v>
      </c>
      <c r="D222" s="1" t="str">
        <f t="shared" si="83"/>
        <v/>
      </c>
      <c r="E222" s="15">
        <f t="shared" si="65"/>
        <v>0</v>
      </c>
      <c r="F222" s="1">
        <f t="shared" si="66"/>
        <v>0</v>
      </c>
      <c r="G222" s="1" t="str">
        <f t="shared" si="67"/>
        <v/>
      </c>
      <c r="H222" t="str">
        <f t="shared" si="68"/>
        <v/>
      </c>
      <c r="I222" s="1">
        <f t="shared" si="69"/>
        <v>0</v>
      </c>
      <c r="J222" s="1" t="str">
        <f>IF(LEN($A222)&gt;0,IF(LEN(Declarations!$F222)&gt;0,Declarations!$F222,conftype),"")</f>
        <v/>
      </c>
      <c r="M222" s="35" t="e">
        <f t="shared" si="63"/>
        <v>#REF!</v>
      </c>
      <c r="N222" s="35" t="e">
        <f t="shared" si="70"/>
        <v>#REF!</v>
      </c>
      <c r="O222" s="35" t="e">
        <f t="shared" si="71"/>
        <v>#REF!</v>
      </c>
      <c r="P222" s="35" t="e">
        <f t="shared" si="72"/>
        <v>#REF!</v>
      </c>
      <c r="Q222" s="214" t="e">
        <f t="shared" si="73"/>
        <v>#REF!</v>
      </c>
      <c r="R222" s="215" t="e">
        <f t="shared" si="74"/>
        <v>#REF!</v>
      </c>
      <c r="S222" s="214" t="e">
        <f t="shared" si="75"/>
        <v>#REF!</v>
      </c>
      <c r="T222" s="214" t="e">
        <f t="shared" si="76"/>
        <v>#REF!</v>
      </c>
      <c r="U222" t="e">
        <f t="shared" si="77"/>
        <v>#REF!</v>
      </c>
      <c r="V222" t="e">
        <f t="shared" si="78"/>
        <v>#REF!</v>
      </c>
      <c r="W222" t="e">
        <f t="shared" si="79"/>
        <v>#REF!</v>
      </c>
      <c r="X222" t="e">
        <f t="shared" si="80"/>
        <v>#REF!</v>
      </c>
      <c r="Y222" t="e">
        <f t="shared" si="81"/>
        <v>#REF!</v>
      </c>
      <c r="AA222" s="1">
        <f t="shared" si="82"/>
        <v>221</v>
      </c>
    </row>
    <row r="223" spans="1:27" x14ac:dyDescent="0.35">
      <c r="A223" s="184" t="str">
        <f>+Declarations!A223&amp;""</f>
        <v/>
      </c>
      <c r="B223" t="str">
        <f>IF(LEN($A223),IF(LEN(Declarations!$B223)&gt;0,Declarations!$B223,"#"&amp;$A223),"")</f>
        <v/>
      </c>
      <c r="C223" s="1" t="str">
        <f t="shared" si="64"/>
        <v>...</v>
      </c>
      <c r="D223" s="1" t="str">
        <f t="shared" si="83"/>
        <v/>
      </c>
      <c r="E223" s="15">
        <f t="shared" si="65"/>
        <v>0</v>
      </c>
      <c r="F223" s="1">
        <f t="shared" si="66"/>
        <v>0</v>
      </c>
      <c r="G223" s="1" t="str">
        <f t="shared" si="67"/>
        <v/>
      </c>
      <c r="H223" t="str">
        <f t="shared" si="68"/>
        <v/>
      </c>
      <c r="I223" s="1">
        <f t="shared" si="69"/>
        <v>0</v>
      </c>
      <c r="J223" s="1" t="str">
        <f>IF(LEN($A223)&gt;0,IF(LEN(Declarations!$F223)&gt;0,Declarations!$F223,conftype),"")</f>
        <v/>
      </c>
      <c r="M223" s="35" t="e">
        <f t="shared" si="63"/>
        <v>#REF!</v>
      </c>
      <c r="N223" s="35" t="e">
        <f t="shared" si="70"/>
        <v>#REF!</v>
      </c>
      <c r="O223" s="35" t="e">
        <f t="shared" si="71"/>
        <v>#REF!</v>
      </c>
      <c r="P223" s="35" t="e">
        <f t="shared" si="72"/>
        <v>#REF!</v>
      </c>
      <c r="Q223" s="214" t="e">
        <f t="shared" si="73"/>
        <v>#REF!</v>
      </c>
      <c r="R223" s="215" t="e">
        <f t="shared" si="74"/>
        <v>#REF!</v>
      </c>
      <c r="S223" s="214" t="e">
        <f t="shared" si="75"/>
        <v>#REF!</v>
      </c>
      <c r="T223" s="214" t="e">
        <f t="shared" si="76"/>
        <v>#REF!</v>
      </c>
      <c r="U223" t="e">
        <f t="shared" si="77"/>
        <v>#REF!</v>
      </c>
      <c r="V223" t="e">
        <f t="shared" si="78"/>
        <v>#REF!</v>
      </c>
      <c r="W223" t="e">
        <f t="shared" si="79"/>
        <v>#REF!</v>
      </c>
      <c r="X223" t="e">
        <f t="shared" si="80"/>
        <v>#REF!</v>
      </c>
      <c r="Y223" t="e">
        <f t="shared" si="81"/>
        <v>#REF!</v>
      </c>
      <c r="AA223" s="1">
        <f t="shared" si="82"/>
        <v>222</v>
      </c>
    </row>
    <row r="224" spans="1:27" x14ac:dyDescent="0.35">
      <c r="A224" s="184" t="str">
        <f>+Declarations!A224&amp;""</f>
        <v/>
      </c>
      <c r="B224" t="str">
        <f>IF(LEN($A224),IF(LEN(Declarations!$B224)&gt;0,Declarations!$B224,"#"&amp;$A224),"")</f>
        <v/>
      </c>
      <c r="C224" s="1" t="str">
        <f t="shared" si="64"/>
        <v>...</v>
      </c>
      <c r="D224" s="1" t="str">
        <f t="shared" si="83"/>
        <v/>
      </c>
      <c r="E224" s="15">
        <f t="shared" si="65"/>
        <v>0</v>
      </c>
      <c r="F224" s="1">
        <f t="shared" si="66"/>
        <v>0</v>
      </c>
      <c r="G224" s="1" t="str">
        <f t="shared" si="67"/>
        <v/>
      </c>
      <c r="H224" t="str">
        <f t="shared" si="68"/>
        <v/>
      </c>
      <c r="I224" s="1">
        <f t="shared" si="69"/>
        <v>0</v>
      </c>
      <c r="J224" s="1" t="str">
        <f>IF(LEN($A224)&gt;0,IF(LEN(Declarations!$F224)&gt;0,Declarations!$F224,conftype),"")</f>
        <v/>
      </c>
      <c r="M224" s="35" t="e">
        <f t="shared" si="63"/>
        <v>#REF!</v>
      </c>
      <c r="N224" s="35" t="e">
        <f t="shared" si="70"/>
        <v>#REF!</v>
      </c>
      <c r="O224" s="35" t="e">
        <f t="shared" si="71"/>
        <v>#REF!</v>
      </c>
      <c r="P224" s="35" t="e">
        <f t="shared" si="72"/>
        <v>#REF!</v>
      </c>
      <c r="Q224" s="214" t="e">
        <f t="shared" si="73"/>
        <v>#REF!</v>
      </c>
      <c r="R224" s="215" t="e">
        <f t="shared" si="74"/>
        <v>#REF!</v>
      </c>
      <c r="S224" s="214" t="e">
        <f t="shared" si="75"/>
        <v>#REF!</v>
      </c>
      <c r="T224" s="214" t="e">
        <f t="shared" si="76"/>
        <v>#REF!</v>
      </c>
      <c r="U224" t="e">
        <f t="shared" si="77"/>
        <v>#REF!</v>
      </c>
      <c r="V224" t="e">
        <f t="shared" si="78"/>
        <v>#REF!</v>
      </c>
      <c r="W224" t="e">
        <f t="shared" si="79"/>
        <v>#REF!</v>
      </c>
      <c r="X224" t="e">
        <f t="shared" si="80"/>
        <v>#REF!</v>
      </c>
      <c r="Y224" t="e">
        <f t="shared" si="81"/>
        <v>#REF!</v>
      </c>
      <c r="AA224" s="1">
        <f t="shared" si="82"/>
        <v>223</v>
      </c>
    </row>
    <row r="225" spans="1:27" x14ac:dyDescent="0.35">
      <c r="A225" s="184" t="str">
        <f>+Declarations!A225&amp;""</f>
        <v/>
      </c>
      <c r="B225" t="str">
        <f>IF(LEN($A225),IF(LEN(Declarations!$B225)&gt;0,Declarations!$B225,"#"&amp;$A225),"")</f>
        <v/>
      </c>
      <c r="C225" s="1" t="str">
        <f t="shared" si="64"/>
        <v>...</v>
      </c>
      <c r="D225" s="1" t="str">
        <f t="shared" si="83"/>
        <v/>
      </c>
      <c r="E225" s="15">
        <f t="shared" si="65"/>
        <v>0</v>
      </c>
      <c r="F225" s="1">
        <f t="shared" si="66"/>
        <v>0</v>
      </c>
      <c r="G225" s="1" t="str">
        <f t="shared" si="67"/>
        <v/>
      </c>
      <c r="H225" t="str">
        <f t="shared" si="68"/>
        <v/>
      </c>
      <c r="I225" s="1">
        <f t="shared" si="69"/>
        <v>0</v>
      </c>
      <c r="J225" s="1" t="str">
        <f>IF(LEN($A225)&gt;0,IF(LEN(Declarations!$F225)&gt;0,Declarations!$F225,conftype),"")</f>
        <v/>
      </c>
      <c r="M225" s="35" t="e">
        <f t="shared" si="63"/>
        <v>#REF!</v>
      </c>
      <c r="N225" s="35" t="e">
        <f t="shared" si="70"/>
        <v>#REF!</v>
      </c>
      <c r="O225" s="35" t="e">
        <f t="shared" si="71"/>
        <v>#REF!</v>
      </c>
      <c r="P225" s="35" t="e">
        <f t="shared" si="72"/>
        <v>#REF!</v>
      </c>
      <c r="Q225" s="214" t="e">
        <f t="shared" si="73"/>
        <v>#REF!</v>
      </c>
      <c r="R225" s="215" t="e">
        <f t="shared" si="74"/>
        <v>#REF!</v>
      </c>
      <c r="S225" s="214" t="e">
        <f t="shared" si="75"/>
        <v>#REF!</v>
      </c>
      <c r="T225" s="214" t="e">
        <f t="shared" si="76"/>
        <v>#REF!</v>
      </c>
      <c r="U225" t="e">
        <f t="shared" si="77"/>
        <v>#REF!</v>
      </c>
      <c r="V225" t="e">
        <f t="shared" si="78"/>
        <v>#REF!</v>
      </c>
      <c r="W225" t="e">
        <f t="shared" si="79"/>
        <v>#REF!</v>
      </c>
      <c r="X225" t="e">
        <f t="shared" si="80"/>
        <v>#REF!</v>
      </c>
      <c r="Y225" t="e">
        <f t="shared" si="81"/>
        <v>#REF!</v>
      </c>
      <c r="AA225" s="1">
        <f t="shared" si="82"/>
        <v>224</v>
      </c>
    </row>
    <row r="226" spans="1:27" x14ac:dyDescent="0.35">
      <c r="A226" s="184" t="str">
        <f>+Declarations!A226&amp;""</f>
        <v/>
      </c>
      <c r="B226" t="str">
        <f>IF(LEN($A226),IF(LEN(Declarations!$B226)&gt;0,Declarations!$B226,"#"&amp;$A226),"")</f>
        <v/>
      </c>
      <c r="C226" s="1" t="str">
        <f t="shared" si="64"/>
        <v>...</v>
      </c>
      <c r="D226" s="1" t="str">
        <f t="shared" si="83"/>
        <v/>
      </c>
      <c r="E226" s="15">
        <f t="shared" si="65"/>
        <v>0</v>
      </c>
      <c r="F226" s="1">
        <f t="shared" si="66"/>
        <v>0</v>
      </c>
      <c r="G226" s="1" t="str">
        <f t="shared" si="67"/>
        <v/>
      </c>
      <c r="H226" t="str">
        <f t="shared" si="68"/>
        <v/>
      </c>
      <c r="I226" s="1">
        <f t="shared" si="69"/>
        <v>0</v>
      </c>
      <c r="J226" s="1" t="str">
        <f>IF(LEN($A226)&gt;0,IF(LEN(Declarations!$F226)&gt;0,Declarations!$F226,conftype),"")</f>
        <v/>
      </c>
      <c r="M226" s="35" t="e">
        <f t="shared" si="63"/>
        <v>#REF!</v>
      </c>
      <c r="N226" s="35" t="e">
        <f t="shared" si="70"/>
        <v>#REF!</v>
      </c>
      <c r="O226" s="35" t="e">
        <f t="shared" si="71"/>
        <v>#REF!</v>
      </c>
      <c r="P226" s="35" t="e">
        <f t="shared" si="72"/>
        <v>#REF!</v>
      </c>
      <c r="Q226" s="214" t="e">
        <f t="shared" si="73"/>
        <v>#REF!</v>
      </c>
      <c r="R226" s="215" t="e">
        <f t="shared" si="74"/>
        <v>#REF!</v>
      </c>
      <c r="S226" s="214" t="e">
        <f t="shared" si="75"/>
        <v>#REF!</v>
      </c>
      <c r="T226" s="214" t="e">
        <f t="shared" si="76"/>
        <v>#REF!</v>
      </c>
      <c r="U226" t="e">
        <f t="shared" si="77"/>
        <v>#REF!</v>
      </c>
      <c r="V226" t="e">
        <f t="shared" si="78"/>
        <v>#REF!</v>
      </c>
      <c r="W226" t="e">
        <f t="shared" si="79"/>
        <v>#REF!</v>
      </c>
      <c r="X226" t="e">
        <f t="shared" si="80"/>
        <v>#REF!</v>
      </c>
      <c r="Y226" t="e">
        <f t="shared" si="81"/>
        <v>#REF!</v>
      </c>
      <c r="AA226" s="1">
        <f t="shared" si="82"/>
        <v>225</v>
      </c>
    </row>
    <row r="227" spans="1:27" x14ac:dyDescent="0.35">
      <c r="A227" s="184" t="str">
        <f>+Declarations!A227&amp;""</f>
        <v/>
      </c>
      <c r="B227" t="str">
        <f>IF(LEN($A227),IF(LEN(Declarations!$B227)&gt;0,Declarations!$B227,"#"&amp;$A227),"")</f>
        <v/>
      </c>
      <c r="C227" s="1" t="str">
        <f t="shared" si="64"/>
        <v>...</v>
      </c>
      <c r="D227" s="1" t="str">
        <f t="shared" si="83"/>
        <v/>
      </c>
      <c r="E227" s="15">
        <f t="shared" si="65"/>
        <v>0</v>
      </c>
      <c r="F227" s="1">
        <f t="shared" si="66"/>
        <v>0</v>
      </c>
      <c r="G227" s="1" t="str">
        <f t="shared" si="67"/>
        <v/>
      </c>
      <c r="H227" t="str">
        <f t="shared" si="68"/>
        <v/>
      </c>
      <c r="I227" s="1">
        <f t="shared" si="69"/>
        <v>0</v>
      </c>
      <c r="J227" s="1" t="str">
        <f>IF(LEN($A227)&gt;0,IF(LEN(Declarations!$F227)&gt;0,Declarations!$F227,conftype),"")</f>
        <v/>
      </c>
      <c r="M227" s="35" t="e">
        <f t="shared" si="63"/>
        <v>#REF!</v>
      </c>
      <c r="N227" s="35" t="e">
        <f t="shared" si="70"/>
        <v>#REF!</v>
      </c>
      <c r="O227" s="35" t="e">
        <f t="shared" si="71"/>
        <v>#REF!</v>
      </c>
      <c r="P227" s="35" t="e">
        <f t="shared" si="72"/>
        <v>#REF!</v>
      </c>
      <c r="Q227" s="214" t="e">
        <f t="shared" si="73"/>
        <v>#REF!</v>
      </c>
      <c r="R227" s="215" t="e">
        <f t="shared" si="74"/>
        <v>#REF!</v>
      </c>
      <c r="S227" s="214" t="e">
        <f t="shared" si="75"/>
        <v>#REF!</v>
      </c>
      <c r="T227" s="214" t="e">
        <f t="shared" si="76"/>
        <v>#REF!</v>
      </c>
      <c r="U227" t="e">
        <f t="shared" si="77"/>
        <v>#REF!</v>
      </c>
      <c r="V227" t="e">
        <f t="shared" si="78"/>
        <v>#REF!</v>
      </c>
      <c r="W227" t="e">
        <f t="shared" si="79"/>
        <v>#REF!</v>
      </c>
      <c r="X227" t="e">
        <f t="shared" si="80"/>
        <v>#REF!</v>
      </c>
      <c r="Y227" t="e">
        <f t="shared" si="81"/>
        <v>#REF!</v>
      </c>
      <c r="AA227" s="1">
        <f t="shared" si="82"/>
        <v>226</v>
      </c>
    </row>
    <row r="228" spans="1:27" x14ac:dyDescent="0.35">
      <c r="A228" s="184" t="str">
        <f>+Declarations!A228&amp;""</f>
        <v/>
      </c>
      <c r="B228" t="str">
        <f>IF(LEN($A228),IF(LEN(Declarations!$B228)&gt;0,Declarations!$B228,"#"&amp;$A228),"")</f>
        <v/>
      </c>
      <c r="C228" s="1" t="str">
        <f t="shared" si="64"/>
        <v>...</v>
      </c>
      <c r="D228" s="1" t="str">
        <f t="shared" si="83"/>
        <v/>
      </c>
      <c r="E228" s="15">
        <f t="shared" si="65"/>
        <v>0</v>
      </c>
      <c r="F228" s="1">
        <f t="shared" si="66"/>
        <v>0</v>
      </c>
      <c r="G228" s="1" t="str">
        <f t="shared" si="67"/>
        <v/>
      </c>
      <c r="H228" t="str">
        <f t="shared" si="68"/>
        <v/>
      </c>
      <c r="I228" s="1">
        <f t="shared" si="69"/>
        <v>0</v>
      </c>
      <c r="J228" s="1" t="str">
        <f>IF(LEN($A228)&gt;0,IF(LEN(Declarations!$F228)&gt;0,Declarations!$F228,conftype),"")</f>
        <v/>
      </c>
      <c r="M228" s="35" t="e">
        <f t="shared" si="63"/>
        <v>#REF!</v>
      </c>
      <c r="N228" s="35" t="e">
        <f t="shared" si="70"/>
        <v>#REF!</v>
      </c>
      <c r="O228" s="35" t="e">
        <f t="shared" si="71"/>
        <v>#REF!</v>
      </c>
      <c r="P228" s="35" t="e">
        <f t="shared" si="72"/>
        <v>#REF!</v>
      </c>
      <c r="Q228" s="214" t="e">
        <f t="shared" si="73"/>
        <v>#REF!</v>
      </c>
      <c r="R228" s="215" t="e">
        <f t="shared" si="74"/>
        <v>#REF!</v>
      </c>
      <c r="S228" s="214" t="e">
        <f t="shared" si="75"/>
        <v>#REF!</v>
      </c>
      <c r="T228" s="214" t="e">
        <f t="shared" si="76"/>
        <v>#REF!</v>
      </c>
      <c r="U228" t="e">
        <f t="shared" si="77"/>
        <v>#REF!</v>
      </c>
      <c r="V228" t="e">
        <f t="shared" si="78"/>
        <v>#REF!</v>
      </c>
      <c r="W228" t="e">
        <f t="shared" si="79"/>
        <v>#REF!</v>
      </c>
      <c r="X228" t="e">
        <f t="shared" si="80"/>
        <v>#REF!</v>
      </c>
      <c r="Y228" t="e">
        <f t="shared" si="81"/>
        <v>#REF!</v>
      </c>
      <c r="AA228" s="1">
        <f t="shared" si="82"/>
        <v>227</v>
      </c>
    </row>
    <row r="229" spans="1:27" x14ac:dyDescent="0.35">
      <c r="A229" s="184" t="str">
        <f>+Declarations!A229&amp;""</f>
        <v/>
      </c>
      <c r="B229" t="str">
        <f>IF(LEN($A229),IF(LEN(Declarations!$B229)&gt;0,Declarations!$B229,"#"&amp;$A229),"")</f>
        <v/>
      </c>
      <c r="C229" s="1" t="str">
        <f t="shared" si="64"/>
        <v>...</v>
      </c>
      <c r="D229" s="1" t="str">
        <f t="shared" si="83"/>
        <v/>
      </c>
      <c r="E229" s="15">
        <f t="shared" si="65"/>
        <v>0</v>
      </c>
      <c r="F229" s="1">
        <f t="shared" si="66"/>
        <v>0</v>
      </c>
      <c r="G229" s="1" t="str">
        <f t="shared" si="67"/>
        <v/>
      </c>
      <c r="H229" t="str">
        <f t="shared" si="68"/>
        <v/>
      </c>
      <c r="I229" s="1">
        <f t="shared" si="69"/>
        <v>0</v>
      </c>
      <c r="J229" s="1" t="str">
        <f>IF(LEN($A229)&gt;0,IF(LEN(Declarations!$F229)&gt;0,Declarations!$F229,conftype),"")</f>
        <v/>
      </c>
      <c r="M229" s="35" t="e">
        <f t="shared" si="63"/>
        <v>#REF!</v>
      </c>
      <c r="N229" s="35" t="e">
        <f t="shared" si="70"/>
        <v>#REF!</v>
      </c>
      <c r="O229" s="35" t="e">
        <f t="shared" si="71"/>
        <v>#REF!</v>
      </c>
      <c r="P229" s="35" t="e">
        <f t="shared" si="72"/>
        <v>#REF!</v>
      </c>
      <c r="Q229" s="214" t="e">
        <f t="shared" si="73"/>
        <v>#REF!</v>
      </c>
      <c r="R229" s="215" t="e">
        <f t="shared" si="74"/>
        <v>#REF!</v>
      </c>
      <c r="S229" s="214" t="e">
        <f t="shared" si="75"/>
        <v>#REF!</v>
      </c>
      <c r="T229" s="214" t="e">
        <f t="shared" si="76"/>
        <v>#REF!</v>
      </c>
      <c r="U229" t="e">
        <f t="shared" si="77"/>
        <v>#REF!</v>
      </c>
      <c r="V229" t="e">
        <f t="shared" si="78"/>
        <v>#REF!</v>
      </c>
      <c r="W229" t="e">
        <f t="shared" si="79"/>
        <v>#REF!</v>
      </c>
      <c r="X229" t="e">
        <f t="shared" si="80"/>
        <v>#REF!</v>
      </c>
      <c r="Y229" t="e">
        <f t="shared" si="81"/>
        <v>#REF!</v>
      </c>
      <c r="AA229" s="1">
        <f t="shared" si="82"/>
        <v>228</v>
      </c>
    </row>
    <row r="230" spans="1:27" x14ac:dyDescent="0.35">
      <c r="A230" s="184" t="str">
        <f>+Declarations!A230&amp;""</f>
        <v/>
      </c>
      <c r="B230" t="str">
        <f>IF(LEN($A230),IF(LEN(Declarations!$B230)&gt;0,Declarations!$B230,"#"&amp;$A230),"")</f>
        <v/>
      </c>
      <c r="C230" s="1" t="str">
        <f t="shared" si="64"/>
        <v>...</v>
      </c>
      <c r="D230" s="1" t="str">
        <f t="shared" si="83"/>
        <v/>
      </c>
      <c r="E230" s="15">
        <f t="shared" si="65"/>
        <v>0</v>
      </c>
      <c r="F230" s="1">
        <f t="shared" si="66"/>
        <v>0</v>
      </c>
      <c r="G230" s="1" t="str">
        <f t="shared" si="67"/>
        <v/>
      </c>
      <c r="H230" t="str">
        <f t="shared" si="68"/>
        <v/>
      </c>
      <c r="I230" s="1">
        <f t="shared" si="69"/>
        <v>0</v>
      </c>
      <c r="J230" s="1" t="str">
        <f>IF(LEN($A230)&gt;0,IF(LEN(Declarations!$F230)&gt;0,Declarations!$F230,conftype),"")</f>
        <v/>
      </c>
      <c r="M230" s="35" t="e">
        <f t="shared" si="63"/>
        <v>#REF!</v>
      </c>
      <c r="N230" s="35" t="e">
        <f t="shared" si="70"/>
        <v>#REF!</v>
      </c>
      <c r="O230" s="35" t="e">
        <f t="shared" si="71"/>
        <v>#REF!</v>
      </c>
      <c r="P230" s="35" t="e">
        <f t="shared" si="72"/>
        <v>#REF!</v>
      </c>
      <c r="Q230" s="214" t="e">
        <f t="shared" si="73"/>
        <v>#REF!</v>
      </c>
      <c r="R230" s="215" t="e">
        <f t="shared" si="74"/>
        <v>#REF!</v>
      </c>
      <c r="S230" s="214" t="e">
        <f t="shared" si="75"/>
        <v>#REF!</v>
      </c>
      <c r="T230" s="214" t="e">
        <f t="shared" si="76"/>
        <v>#REF!</v>
      </c>
      <c r="U230" t="e">
        <f t="shared" si="77"/>
        <v>#REF!</v>
      </c>
      <c r="V230" t="e">
        <f t="shared" si="78"/>
        <v>#REF!</v>
      </c>
      <c r="W230" t="e">
        <f t="shared" si="79"/>
        <v>#REF!</v>
      </c>
      <c r="X230" t="e">
        <f t="shared" si="80"/>
        <v>#REF!</v>
      </c>
      <c r="Y230" t="e">
        <f t="shared" si="81"/>
        <v>#REF!</v>
      </c>
      <c r="AA230" s="1">
        <f t="shared" si="82"/>
        <v>229</v>
      </c>
    </row>
    <row r="231" spans="1:27" x14ac:dyDescent="0.35">
      <c r="A231" s="184" t="str">
        <f>+Declarations!A231&amp;""</f>
        <v/>
      </c>
      <c r="B231" t="str">
        <f>IF(LEN($A231),IF(LEN(Declarations!$B231)&gt;0,Declarations!$B231,"#"&amp;$A231),"")</f>
        <v/>
      </c>
      <c r="C231" s="1" t="str">
        <f t="shared" si="64"/>
        <v>...</v>
      </c>
      <c r="D231" s="1" t="str">
        <f t="shared" si="83"/>
        <v/>
      </c>
      <c r="E231" s="15">
        <f t="shared" si="65"/>
        <v>0</v>
      </c>
      <c r="F231" s="1">
        <f t="shared" si="66"/>
        <v>0</v>
      </c>
      <c r="G231" s="1" t="str">
        <f t="shared" si="67"/>
        <v/>
      </c>
      <c r="H231" t="str">
        <f t="shared" si="68"/>
        <v/>
      </c>
      <c r="I231" s="1">
        <f t="shared" si="69"/>
        <v>0</v>
      </c>
      <c r="J231" s="1" t="str">
        <f>IF(LEN($A231)&gt;0,IF(LEN(Declarations!$F231)&gt;0,Declarations!$F231,conftype),"")</f>
        <v/>
      </c>
      <c r="M231" s="35" t="e">
        <f t="shared" si="63"/>
        <v>#REF!</v>
      </c>
      <c r="N231" s="35" t="e">
        <f t="shared" si="70"/>
        <v>#REF!</v>
      </c>
      <c r="O231" s="35" t="e">
        <f t="shared" si="71"/>
        <v>#REF!</v>
      </c>
      <c r="P231" s="35" t="e">
        <f t="shared" si="72"/>
        <v>#REF!</v>
      </c>
      <c r="Q231" s="214" t="e">
        <f t="shared" si="73"/>
        <v>#REF!</v>
      </c>
      <c r="R231" s="215" t="e">
        <f t="shared" si="74"/>
        <v>#REF!</v>
      </c>
      <c r="S231" s="214" t="e">
        <f t="shared" si="75"/>
        <v>#REF!</v>
      </c>
      <c r="T231" s="214" t="e">
        <f t="shared" si="76"/>
        <v>#REF!</v>
      </c>
      <c r="U231" t="e">
        <f t="shared" si="77"/>
        <v>#REF!</v>
      </c>
      <c r="V231" t="e">
        <f t="shared" si="78"/>
        <v>#REF!</v>
      </c>
      <c r="W231" t="e">
        <f t="shared" si="79"/>
        <v>#REF!</v>
      </c>
      <c r="X231" t="e">
        <f t="shared" si="80"/>
        <v>#REF!</v>
      </c>
      <c r="Y231" t="e">
        <f t="shared" si="81"/>
        <v>#REF!</v>
      </c>
      <c r="AA231" s="1">
        <f t="shared" si="82"/>
        <v>230</v>
      </c>
    </row>
    <row r="232" spans="1:27" x14ac:dyDescent="0.35">
      <c r="A232" s="184" t="str">
        <f>+Declarations!A232&amp;""</f>
        <v/>
      </c>
      <c r="B232" t="str">
        <f>IF(LEN($A232),IF(LEN(Declarations!$B232)&gt;0,Declarations!$B232,"#"&amp;$A232),"")</f>
        <v/>
      </c>
      <c r="C232" s="1" t="str">
        <f t="shared" si="64"/>
        <v>...</v>
      </c>
      <c r="D232" s="1" t="str">
        <f t="shared" si="83"/>
        <v/>
      </c>
      <c r="E232" s="15">
        <f t="shared" si="65"/>
        <v>0</v>
      </c>
      <c r="F232" s="1">
        <f t="shared" si="66"/>
        <v>0</v>
      </c>
      <c r="G232" s="1" t="str">
        <f t="shared" si="67"/>
        <v/>
      </c>
      <c r="H232" t="str">
        <f t="shared" si="68"/>
        <v/>
      </c>
      <c r="I232" s="1">
        <f t="shared" si="69"/>
        <v>0</v>
      </c>
      <c r="J232" s="1" t="str">
        <f>IF(LEN($A232)&gt;0,IF(LEN(Declarations!$F232)&gt;0,Declarations!$F232,conftype),"")</f>
        <v/>
      </c>
      <c r="M232" s="35" t="e">
        <f t="shared" si="63"/>
        <v>#REF!</v>
      </c>
      <c r="N232" s="35" t="e">
        <f t="shared" si="70"/>
        <v>#REF!</v>
      </c>
      <c r="O232" s="35" t="e">
        <f t="shared" si="71"/>
        <v>#REF!</v>
      </c>
      <c r="P232" s="35" t="e">
        <f t="shared" si="72"/>
        <v>#REF!</v>
      </c>
      <c r="Q232" s="214" t="e">
        <f t="shared" si="73"/>
        <v>#REF!</v>
      </c>
      <c r="R232" s="215" t="e">
        <f t="shared" si="74"/>
        <v>#REF!</v>
      </c>
      <c r="S232" s="214" t="e">
        <f t="shared" si="75"/>
        <v>#REF!</v>
      </c>
      <c r="T232" s="214" t="e">
        <f t="shared" si="76"/>
        <v>#REF!</v>
      </c>
      <c r="U232" t="e">
        <f t="shared" si="77"/>
        <v>#REF!</v>
      </c>
      <c r="V232" t="e">
        <f t="shared" si="78"/>
        <v>#REF!</v>
      </c>
      <c r="W232" t="e">
        <f t="shared" si="79"/>
        <v>#REF!</v>
      </c>
      <c r="X232" t="e">
        <f t="shared" si="80"/>
        <v>#REF!</v>
      </c>
      <c r="Y232" t="e">
        <f t="shared" si="81"/>
        <v>#REF!</v>
      </c>
      <c r="AA232" s="1">
        <f t="shared" si="82"/>
        <v>231</v>
      </c>
    </row>
    <row r="233" spans="1:27" x14ac:dyDescent="0.35">
      <c r="A233" s="184" t="str">
        <f>+Declarations!A233&amp;""</f>
        <v/>
      </c>
      <c r="B233" t="str">
        <f>IF(LEN($A233),IF(LEN(Declarations!$B233)&gt;0,Declarations!$B233,"#"&amp;$A233),"")</f>
        <v/>
      </c>
      <c r="C233" s="1" t="str">
        <f t="shared" si="64"/>
        <v>...</v>
      </c>
      <c r="D233" s="1" t="str">
        <f t="shared" si="83"/>
        <v/>
      </c>
      <c r="E233" s="15">
        <f t="shared" si="65"/>
        <v>0</v>
      </c>
      <c r="F233" s="1">
        <f t="shared" si="66"/>
        <v>0</v>
      </c>
      <c r="G233" s="1" t="str">
        <f t="shared" si="67"/>
        <v/>
      </c>
      <c r="H233" t="str">
        <f t="shared" si="68"/>
        <v/>
      </c>
      <c r="I233" s="1">
        <f t="shared" si="69"/>
        <v>0</v>
      </c>
      <c r="J233" s="1" t="str">
        <f>IF(LEN($A233)&gt;0,IF(LEN(Declarations!$F233)&gt;0,Declarations!$F233,conftype),"")</f>
        <v/>
      </c>
      <c r="M233" s="35" t="e">
        <f t="shared" si="63"/>
        <v>#REF!</v>
      </c>
      <c r="N233" s="35" t="e">
        <f t="shared" si="70"/>
        <v>#REF!</v>
      </c>
      <c r="O233" s="35" t="e">
        <f t="shared" si="71"/>
        <v>#REF!</v>
      </c>
      <c r="P233" s="35" t="e">
        <f t="shared" si="72"/>
        <v>#REF!</v>
      </c>
      <c r="Q233" s="214" t="e">
        <f t="shared" si="73"/>
        <v>#REF!</v>
      </c>
      <c r="R233" s="215" t="e">
        <f t="shared" si="74"/>
        <v>#REF!</v>
      </c>
      <c r="S233" s="214" t="e">
        <f t="shared" si="75"/>
        <v>#REF!</v>
      </c>
      <c r="T233" s="214" t="e">
        <f t="shared" si="76"/>
        <v>#REF!</v>
      </c>
      <c r="U233" t="e">
        <f t="shared" si="77"/>
        <v>#REF!</v>
      </c>
      <c r="V233" t="e">
        <f t="shared" si="78"/>
        <v>#REF!</v>
      </c>
      <c r="W233" t="e">
        <f t="shared" si="79"/>
        <v>#REF!</v>
      </c>
      <c r="X233" t="e">
        <f t="shared" si="80"/>
        <v>#REF!</v>
      </c>
      <c r="Y233" t="e">
        <f t="shared" si="81"/>
        <v>#REF!</v>
      </c>
      <c r="AA233" s="1">
        <f t="shared" si="82"/>
        <v>232</v>
      </c>
    </row>
    <row r="234" spans="1:27" x14ac:dyDescent="0.35">
      <c r="A234" s="184" t="str">
        <f>+Declarations!A234&amp;""</f>
        <v/>
      </c>
      <c r="B234" t="str">
        <f>IF(LEN($A234),IF(LEN(Declarations!$B234)&gt;0,Declarations!$B234,"#"&amp;$A234),"")</f>
        <v/>
      </c>
      <c r="C234" s="1" t="str">
        <f t="shared" si="64"/>
        <v>...</v>
      </c>
      <c r="D234" s="1" t="str">
        <f t="shared" si="83"/>
        <v/>
      </c>
      <c r="E234" s="15">
        <f t="shared" si="65"/>
        <v>0</v>
      </c>
      <c r="F234" s="1">
        <f t="shared" si="66"/>
        <v>0</v>
      </c>
      <c r="G234" s="1" t="str">
        <f t="shared" si="67"/>
        <v/>
      </c>
      <c r="H234" t="str">
        <f t="shared" si="68"/>
        <v/>
      </c>
      <c r="I234" s="1">
        <f t="shared" si="69"/>
        <v>0</v>
      </c>
      <c r="J234" s="1" t="str">
        <f>IF(LEN($A234)&gt;0,IF(LEN(Declarations!$F234)&gt;0,Declarations!$F234,conftype),"")</f>
        <v/>
      </c>
      <c r="M234" s="35" t="e">
        <f t="shared" si="63"/>
        <v>#REF!</v>
      </c>
      <c r="N234" s="35" t="e">
        <f t="shared" si="70"/>
        <v>#REF!</v>
      </c>
      <c r="O234" s="35" t="e">
        <f t="shared" si="71"/>
        <v>#REF!</v>
      </c>
      <c r="P234" s="35" t="e">
        <f t="shared" si="72"/>
        <v>#REF!</v>
      </c>
      <c r="Q234" s="214" t="e">
        <f t="shared" si="73"/>
        <v>#REF!</v>
      </c>
      <c r="R234" s="215" t="e">
        <f t="shared" si="74"/>
        <v>#REF!</v>
      </c>
      <c r="S234" s="214" t="e">
        <f t="shared" si="75"/>
        <v>#REF!</v>
      </c>
      <c r="T234" s="214" t="e">
        <f t="shared" si="76"/>
        <v>#REF!</v>
      </c>
      <c r="U234" t="e">
        <f t="shared" si="77"/>
        <v>#REF!</v>
      </c>
      <c r="V234" t="e">
        <f t="shared" si="78"/>
        <v>#REF!</v>
      </c>
      <c r="W234" t="e">
        <f t="shared" si="79"/>
        <v>#REF!</v>
      </c>
      <c r="X234" t="e">
        <f t="shared" si="80"/>
        <v>#REF!</v>
      </c>
      <c r="Y234" t="e">
        <f t="shared" si="81"/>
        <v>#REF!</v>
      </c>
      <c r="AA234" s="1">
        <f t="shared" si="82"/>
        <v>233</v>
      </c>
    </row>
    <row r="235" spans="1:27" x14ac:dyDescent="0.35">
      <c r="A235" s="184" t="str">
        <f>+Declarations!A235&amp;""</f>
        <v/>
      </c>
      <c r="B235" t="str">
        <f>IF(LEN($A235),IF(LEN(Declarations!$B235)&gt;0,Declarations!$B235,"#"&amp;$A235),"")</f>
        <v/>
      </c>
      <c r="C235" s="1" t="str">
        <f t="shared" si="64"/>
        <v>...</v>
      </c>
      <c r="D235" s="1" t="str">
        <f t="shared" si="83"/>
        <v/>
      </c>
      <c r="E235" s="15">
        <f t="shared" si="65"/>
        <v>0</v>
      </c>
      <c r="F235" s="1">
        <f t="shared" si="66"/>
        <v>0</v>
      </c>
      <c r="G235" s="1" t="str">
        <f t="shared" si="67"/>
        <v/>
      </c>
      <c r="H235" t="str">
        <f t="shared" si="68"/>
        <v/>
      </c>
      <c r="I235" s="1">
        <f t="shared" si="69"/>
        <v>0</v>
      </c>
      <c r="J235" s="1" t="str">
        <f>IF(LEN($A235)&gt;0,IF(LEN(Declarations!$F235)&gt;0,Declarations!$F235,conftype),"")</f>
        <v/>
      </c>
      <c r="M235" s="35" t="e">
        <f t="shared" si="63"/>
        <v>#REF!</v>
      </c>
      <c r="N235" s="35" t="e">
        <f t="shared" si="70"/>
        <v>#REF!</v>
      </c>
      <c r="O235" s="35" t="e">
        <f t="shared" si="71"/>
        <v>#REF!</v>
      </c>
      <c r="P235" s="35" t="e">
        <f t="shared" si="72"/>
        <v>#REF!</v>
      </c>
      <c r="Q235" s="214" t="e">
        <f t="shared" si="73"/>
        <v>#REF!</v>
      </c>
      <c r="R235" s="215" t="e">
        <f t="shared" si="74"/>
        <v>#REF!</v>
      </c>
      <c r="S235" s="214" t="e">
        <f t="shared" si="75"/>
        <v>#REF!</v>
      </c>
      <c r="T235" s="214" t="e">
        <f t="shared" si="76"/>
        <v>#REF!</v>
      </c>
      <c r="U235" t="e">
        <f t="shared" si="77"/>
        <v>#REF!</v>
      </c>
      <c r="V235" t="e">
        <f t="shared" si="78"/>
        <v>#REF!</v>
      </c>
      <c r="W235" t="e">
        <f t="shared" si="79"/>
        <v>#REF!</v>
      </c>
      <c r="X235" t="e">
        <f t="shared" si="80"/>
        <v>#REF!</v>
      </c>
      <c r="Y235" t="e">
        <f t="shared" si="81"/>
        <v>#REF!</v>
      </c>
      <c r="AA235" s="1">
        <f t="shared" si="82"/>
        <v>234</v>
      </c>
    </row>
    <row r="236" spans="1:27" x14ac:dyDescent="0.35">
      <c r="A236" s="184" t="str">
        <f>+Declarations!A236&amp;""</f>
        <v/>
      </c>
      <c r="B236" t="str">
        <f>IF(LEN($A236),IF(LEN(Declarations!$B236)&gt;0,Declarations!$B236,"#"&amp;$A236),"")</f>
        <v/>
      </c>
      <c r="C236" s="1" t="str">
        <f t="shared" si="64"/>
        <v>...</v>
      </c>
      <c r="D236" s="1" t="str">
        <f t="shared" si="83"/>
        <v/>
      </c>
      <c r="E236" s="15">
        <f t="shared" si="65"/>
        <v>0</v>
      </c>
      <c r="F236" s="1">
        <f t="shared" si="66"/>
        <v>0</v>
      </c>
      <c r="G236" s="1" t="str">
        <f t="shared" si="67"/>
        <v/>
      </c>
      <c r="H236" t="str">
        <f t="shared" si="68"/>
        <v/>
      </c>
      <c r="I236" s="1">
        <f t="shared" si="69"/>
        <v>0</v>
      </c>
      <c r="J236" s="1" t="str">
        <f>IF(LEN($A236)&gt;0,IF(LEN(Declarations!$F236)&gt;0,Declarations!$F236,conftype),"")</f>
        <v/>
      </c>
      <c r="M236" s="35" t="e">
        <f t="shared" si="63"/>
        <v>#REF!</v>
      </c>
      <c r="N236" s="35" t="e">
        <f t="shared" si="70"/>
        <v>#REF!</v>
      </c>
      <c r="O236" s="35" t="e">
        <f t="shared" si="71"/>
        <v>#REF!</v>
      </c>
      <c r="P236" s="35" t="e">
        <f t="shared" si="72"/>
        <v>#REF!</v>
      </c>
      <c r="Q236" s="214" t="e">
        <f t="shared" si="73"/>
        <v>#REF!</v>
      </c>
      <c r="R236" s="215" t="e">
        <f t="shared" si="74"/>
        <v>#REF!</v>
      </c>
      <c r="S236" s="214" t="e">
        <f t="shared" si="75"/>
        <v>#REF!</v>
      </c>
      <c r="T236" s="214" t="e">
        <f t="shared" si="76"/>
        <v>#REF!</v>
      </c>
      <c r="U236" t="e">
        <f t="shared" si="77"/>
        <v>#REF!</v>
      </c>
      <c r="V236" t="e">
        <f t="shared" si="78"/>
        <v>#REF!</v>
      </c>
      <c r="W236" t="e">
        <f t="shared" si="79"/>
        <v>#REF!</v>
      </c>
      <c r="X236" t="e">
        <f t="shared" si="80"/>
        <v>#REF!</v>
      </c>
      <c r="Y236" t="e">
        <f t="shared" si="81"/>
        <v>#REF!</v>
      </c>
      <c r="AA236" s="1">
        <f t="shared" si="82"/>
        <v>235</v>
      </c>
    </row>
    <row r="237" spans="1:27" x14ac:dyDescent="0.35">
      <c r="A237" s="184" t="str">
        <f>+Declarations!A237&amp;""</f>
        <v/>
      </c>
      <c r="B237" t="str">
        <f>IF(LEN($A237),IF(LEN(Declarations!$B237)&gt;0,Declarations!$B237,"#"&amp;$A237),"")</f>
        <v/>
      </c>
      <c r="C237" s="1" t="str">
        <f t="shared" si="64"/>
        <v>...</v>
      </c>
      <c r="D237" s="1" t="str">
        <f t="shared" si="83"/>
        <v/>
      </c>
      <c r="E237" s="15">
        <f t="shared" si="65"/>
        <v>0</v>
      </c>
      <c r="F237" s="1">
        <f t="shared" si="66"/>
        <v>0</v>
      </c>
      <c r="G237" s="1" t="str">
        <f t="shared" si="67"/>
        <v/>
      </c>
      <c r="H237" t="str">
        <f t="shared" si="68"/>
        <v/>
      </c>
      <c r="I237" s="1">
        <f t="shared" si="69"/>
        <v>0</v>
      </c>
      <c r="J237" s="1" t="str">
        <f>IF(LEN($A237)&gt;0,IF(LEN(Declarations!$F237)&gt;0,Declarations!$F237,conftype),"")</f>
        <v/>
      </c>
      <c r="M237" s="35" t="e">
        <f t="shared" si="63"/>
        <v>#REF!</v>
      </c>
      <c r="N237" s="35" t="e">
        <f t="shared" si="70"/>
        <v>#REF!</v>
      </c>
      <c r="O237" s="35" t="e">
        <f t="shared" si="71"/>
        <v>#REF!</v>
      </c>
      <c r="P237" s="35" t="e">
        <f t="shared" si="72"/>
        <v>#REF!</v>
      </c>
      <c r="Q237" s="214" t="e">
        <f t="shared" si="73"/>
        <v>#REF!</v>
      </c>
      <c r="R237" s="215" t="e">
        <f t="shared" si="74"/>
        <v>#REF!</v>
      </c>
      <c r="S237" s="214" t="e">
        <f t="shared" si="75"/>
        <v>#REF!</v>
      </c>
      <c r="T237" s="214" t="e">
        <f t="shared" si="76"/>
        <v>#REF!</v>
      </c>
      <c r="U237" t="e">
        <f t="shared" si="77"/>
        <v>#REF!</v>
      </c>
      <c r="V237" t="e">
        <f t="shared" si="78"/>
        <v>#REF!</v>
      </c>
      <c r="W237" t="e">
        <f t="shared" si="79"/>
        <v>#REF!</v>
      </c>
      <c r="X237" t="e">
        <f t="shared" si="80"/>
        <v>#REF!</v>
      </c>
      <c r="Y237" t="e">
        <f t="shared" si="81"/>
        <v>#REF!</v>
      </c>
      <c r="AA237" s="1">
        <f t="shared" si="82"/>
        <v>236</v>
      </c>
    </row>
    <row r="238" spans="1:27" x14ac:dyDescent="0.35">
      <c r="A238" s="184" t="str">
        <f>+Declarations!A238&amp;""</f>
        <v/>
      </c>
      <c r="B238" t="str">
        <f>IF(LEN($A238),IF(LEN(Declarations!$B238)&gt;0,Declarations!$B238,"#"&amp;$A238),"")</f>
        <v/>
      </c>
      <c r="C238" s="1" t="str">
        <f t="shared" si="64"/>
        <v>...</v>
      </c>
      <c r="D238" s="1" t="str">
        <f t="shared" si="83"/>
        <v/>
      </c>
      <c r="E238" s="15">
        <f t="shared" si="65"/>
        <v>0</v>
      </c>
      <c r="F238" s="1">
        <f t="shared" si="66"/>
        <v>0</v>
      </c>
      <c r="G238" s="1" t="str">
        <f t="shared" si="67"/>
        <v/>
      </c>
      <c r="H238" t="str">
        <f t="shared" si="68"/>
        <v/>
      </c>
      <c r="I238" s="1">
        <f t="shared" si="69"/>
        <v>0</v>
      </c>
      <c r="J238" s="1" t="str">
        <f>IF(LEN($A238)&gt;0,IF(LEN(Declarations!$F238)&gt;0,Declarations!$F238,conftype),"")</f>
        <v/>
      </c>
      <c r="M238" s="35" t="e">
        <f t="shared" si="63"/>
        <v>#REF!</v>
      </c>
      <c r="N238" s="35" t="e">
        <f t="shared" si="70"/>
        <v>#REF!</v>
      </c>
      <c r="O238" s="35" t="e">
        <f t="shared" si="71"/>
        <v>#REF!</v>
      </c>
      <c r="P238" s="35" t="e">
        <f t="shared" si="72"/>
        <v>#REF!</v>
      </c>
      <c r="Q238" s="214" t="e">
        <f t="shared" si="73"/>
        <v>#REF!</v>
      </c>
      <c r="R238" s="215" t="e">
        <f t="shared" si="74"/>
        <v>#REF!</v>
      </c>
      <c r="S238" s="214" t="e">
        <f t="shared" si="75"/>
        <v>#REF!</v>
      </c>
      <c r="T238" s="214" t="e">
        <f t="shared" si="76"/>
        <v>#REF!</v>
      </c>
      <c r="U238" t="e">
        <f t="shared" si="77"/>
        <v>#REF!</v>
      </c>
      <c r="V238" t="e">
        <f t="shared" si="78"/>
        <v>#REF!</v>
      </c>
      <c r="W238" t="e">
        <f t="shared" si="79"/>
        <v>#REF!</v>
      </c>
      <c r="X238" t="e">
        <f t="shared" si="80"/>
        <v>#REF!</v>
      </c>
      <c r="Y238" t="e">
        <f t="shared" si="81"/>
        <v>#REF!</v>
      </c>
      <c r="AA238" s="1">
        <f t="shared" si="82"/>
        <v>237</v>
      </c>
    </row>
    <row r="239" spans="1:27" x14ac:dyDescent="0.35">
      <c r="A239" s="184" t="str">
        <f>+Declarations!A239&amp;""</f>
        <v/>
      </c>
      <c r="B239" t="str">
        <f>IF(LEN($A239),IF(LEN(Declarations!$B239)&gt;0,Declarations!$B239,"#"&amp;$A239),"")</f>
        <v/>
      </c>
      <c r="C239" s="1" t="str">
        <f t="shared" si="64"/>
        <v>...</v>
      </c>
      <c r="D239" s="1" t="str">
        <f t="shared" si="83"/>
        <v/>
      </c>
      <c r="E239" s="15">
        <f t="shared" si="65"/>
        <v>0</v>
      </c>
      <c r="F239" s="1">
        <f t="shared" si="66"/>
        <v>0</v>
      </c>
      <c r="G239" s="1" t="str">
        <f t="shared" si="67"/>
        <v/>
      </c>
      <c r="H239" t="str">
        <f t="shared" si="68"/>
        <v/>
      </c>
      <c r="I239" s="1">
        <f t="shared" si="69"/>
        <v>0</v>
      </c>
      <c r="J239" s="1" t="str">
        <f>IF(LEN($A239)&gt;0,IF(LEN(Declarations!$F239)&gt;0,Declarations!$F239,conftype),"")</f>
        <v/>
      </c>
      <c r="M239" s="35" t="e">
        <f t="shared" ref="M239:M302" si="84">IF(ISNA(VLOOKUP($A239,SprintData,2,FALSE)),0,VLOOKUP($A239,SprintData,2,FALSE))</f>
        <v>#REF!</v>
      </c>
      <c r="N239" s="35" t="e">
        <f t="shared" si="70"/>
        <v>#REF!</v>
      </c>
      <c r="O239" s="35" t="e">
        <f t="shared" si="71"/>
        <v>#REF!</v>
      </c>
      <c r="P239" s="35" t="e">
        <f t="shared" si="72"/>
        <v>#REF!</v>
      </c>
      <c r="Q239" s="214" t="e">
        <f t="shared" si="73"/>
        <v>#REF!</v>
      </c>
      <c r="R239" s="215" t="e">
        <f t="shared" si="74"/>
        <v>#REF!</v>
      </c>
      <c r="S239" s="214" t="e">
        <f t="shared" si="75"/>
        <v>#REF!</v>
      </c>
      <c r="T239" s="214" t="e">
        <f t="shared" si="76"/>
        <v>#REF!</v>
      </c>
      <c r="U239" t="e">
        <f t="shared" si="77"/>
        <v>#REF!</v>
      </c>
      <c r="V239" t="e">
        <f t="shared" si="78"/>
        <v>#REF!</v>
      </c>
      <c r="W239" t="e">
        <f t="shared" si="79"/>
        <v>#REF!</v>
      </c>
      <c r="X239" t="e">
        <f t="shared" si="80"/>
        <v>#REF!</v>
      </c>
      <c r="Y239" t="e">
        <f t="shared" si="81"/>
        <v>#REF!</v>
      </c>
      <c r="AA239" s="1">
        <f t="shared" si="82"/>
        <v>238</v>
      </c>
    </row>
    <row r="240" spans="1:27" x14ac:dyDescent="0.35">
      <c r="A240" s="184" t="str">
        <f>+Declarations!A240&amp;""</f>
        <v/>
      </c>
      <c r="B240" t="str">
        <f>IF(LEN($A240),IF(LEN(Declarations!$B240)&gt;0,Declarations!$B240,"#"&amp;$A240),"")</f>
        <v/>
      </c>
      <c r="C240" s="1" t="str">
        <f t="shared" si="64"/>
        <v>...</v>
      </c>
      <c r="D240" s="1" t="str">
        <f t="shared" si="83"/>
        <v/>
      </c>
      <c r="E240" s="15">
        <f t="shared" si="65"/>
        <v>0</v>
      </c>
      <c r="F240" s="1">
        <f t="shared" si="66"/>
        <v>0</v>
      </c>
      <c r="G240" s="1" t="str">
        <f t="shared" si="67"/>
        <v/>
      </c>
      <c r="H240" t="str">
        <f t="shared" si="68"/>
        <v/>
      </c>
      <c r="I240" s="1">
        <f t="shared" si="69"/>
        <v>0</v>
      </c>
      <c r="J240" s="1" t="str">
        <f>IF(LEN($A240)&gt;0,IF(LEN(Declarations!$F240)&gt;0,Declarations!$F240,conftype),"")</f>
        <v/>
      </c>
      <c r="M240" s="35" t="e">
        <f t="shared" si="84"/>
        <v>#REF!</v>
      </c>
      <c r="N240" s="35" t="e">
        <f t="shared" si="70"/>
        <v>#REF!</v>
      </c>
      <c r="O240" s="35" t="e">
        <f t="shared" si="71"/>
        <v>#REF!</v>
      </c>
      <c r="P240" s="35" t="e">
        <f t="shared" si="72"/>
        <v>#REF!</v>
      </c>
      <c r="Q240" s="214" t="e">
        <f t="shared" si="73"/>
        <v>#REF!</v>
      </c>
      <c r="R240" s="215" t="e">
        <f t="shared" si="74"/>
        <v>#REF!</v>
      </c>
      <c r="S240" s="214" t="e">
        <f t="shared" si="75"/>
        <v>#REF!</v>
      </c>
      <c r="T240" s="214" t="e">
        <f t="shared" si="76"/>
        <v>#REF!</v>
      </c>
      <c r="U240" t="e">
        <f t="shared" si="77"/>
        <v>#REF!</v>
      </c>
      <c r="V240" t="e">
        <f t="shared" si="78"/>
        <v>#REF!</v>
      </c>
      <c r="W240" t="e">
        <f t="shared" si="79"/>
        <v>#REF!</v>
      </c>
      <c r="X240" t="e">
        <f t="shared" si="80"/>
        <v>#REF!</v>
      </c>
      <c r="Y240" t="e">
        <f t="shared" si="81"/>
        <v>#REF!</v>
      </c>
      <c r="AA240" s="1">
        <f t="shared" si="82"/>
        <v>239</v>
      </c>
    </row>
    <row r="241" spans="1:27" x14ac:dyDescent="0.35">
      <c r="A241" s="184" t="str">
        <f>+Declarations!A241&amp;""</f>
        <v/>
      </c>
      <c r="B241" t="str">
        <f>IF(LEN($A241),IF(LEN(Declarations!$B241)&gt;0,Declarations!$B241,"#"&amp;$A241),"")</f>
        <v/>
      </c>
      <c r="C241" s="1" t="str">
        <f t="shared" si="64"/>
        <v>...</v>
      </c>
      <c r="D241" s="1" t="str">
        <f t="shared" si="83"/>
        <v/>
      </c>
      <c r="E241" s="15">
        <f t="shared" si="65"/>
        <v>0</v>
      </c>
      <c r="F241" s="1">
        <f t="shared" si="66"/>
        <v>0</v>
      </c>
      <c r="G241" s="1" t="str">
        <f t="shared" si="67"/>
        <v/>
      </c>
      <c r="H241" t="str">
        <f t="shared" si="68"/>
        <v/>
      </c>
      <c r="I241" s="1">
        <f t="shared" si="69"/>
        <v>0</v>
      </c>
      <c r="J241" s="1" t="str">
        <f>IF(LEN($A241)&gt;0,IF(LEN(Declarations!$F241)&gt;0,Declarations!$F241,conftype),"")</f>
        <v/>
      </c>
      <c r="M241" s="35" t="e">
        <f t="shared" si="84"/>
        <v>#REF!</v>
      </c>
      <c r="N241" s="35" t="e">
        <f t="shared" si="70"/>
        <v>#REF!</v>
      </c>
      <c r="O241" s="35" t="e">
        <f t="shared" si="71"/>
        <v>#REF!</v>
      </c>
      <c r="P241" s="35" t="e">
        <f t="shared" si="72"/>
        <v>#REF!</v>
      </c>
      <c r="Q241" s="214" t="e">
        <f t="shared" si="73"/>
        <v>#REF!</v>
      </c>
      <c r="R241" s="215" t="e">
        <f t="shared" si="74"/>
        <v>#REF!</v>
      </c>
      <c r="S241" s="214" t="e">
        <f t="shared" si="75"/>
        <v>#REF!</v>
      </c>
      <c r="T241" s="214" t="e">
        <f t="shared" si="76"/>
        <v>#REF!</v>
      </c>
      <c r="U241" t="e">
        <f t="shared" si="77"/>
        <v>#REF!</v>
      </c>
      <c r="V241" t="e">
        <f t="shared" si="78"/>
        <v>#REF!</v>
      </c>
      <c r="W241" t="e">
        <f t="shared" si="79"/>
        <v>#REF!</v>
      </c>
      <c r="X241" t="e">
        <f t="shared" si="80"/>
        <v>#REF!</v>
      </c>
      <c r="Y241" t="e">
        <f t="shared" si="81"/>
        <v>#REF!</v>
      </c>
      <c r="AA241" s="1">
        <f t="shared" si="82"/>
        <v>240</v>
      </c>
    </row>
    <row r="242" spans="1:27" x14ac:dyDescent="0.35">
      <c r="A242" s="184" t="str">
        <f>+Declarations!A242&amp;""</f>
        <v/>
      </c>
      <c r="B242" t="str">
        <f>IF(LEN($A242),IF(LEN(Declarations!$B242)&gt;0,Declarations!$B242,"#"&amp;$A242),"")</f>
        <v/>
      </c>
      <c r="C242" s="1" t="str">
        <f t="shared" si="64"/>
        <v>...</v>
      </c>
      <c r="D242" s="1" t="str">
        <f t="shared" si="83"/>
        <v/>
      </c>
      <c r="E242" s="15">
        <f t="shared" si="65"/>
        <v>0</v>
      </c>
      <c r="F242" s="1">
        <f t="shared" si="66"/>
        <v>0</v>
      </c>
      <c r="G242" s="1" t="str">
        <f t="shared" si="67"/>
        <v/>
      </c>
      <c r="H242" t="str">
        <f t="shared" si="68"/>
        <v/>
      </c>
      <c r="I242" s="1">
        <f t="shared" si="69"/>
        <v>0</v>
      </c>
      <c r="J242" s="1" t="str">
        <f>IF(LEN($A242)&gt;0,IF(LEN(Declarations!$F242)&gt;0,Declarations!$F242,conftype),"")</f>
        <v/>
      </c>
      <c r="M242" s="35" t="e">
        <f t="shared" si="84"/>
        <v>#REF!</v>
      </c>
      <c r="N242" s="35" t="e">
        <f t="shared" si="70"/>
        <v>#REF!</v>
      </c>
      <c r="O242" s="35" t="e">
        <f t="shared" si="71"/>
        <v>#REF!</v>
      </c>
      <c r="P242" s="35" t="e">
        <f t="shared" si="72"/>
        <v>#REF!</v>
      </c>
      <c r="Q242" s="214" t="e">
        <f t="shared" si="73"/>
        <v>#REF!</v>
      </c>
      <c r="R242" s="215" t="e">
        <f t="shared" si="74"/>
        <v>#REF!</v>
      </c>
      <c r="S242" s="214" t="e">
        <f t="shared" si="75"/>
        <v>#REF!</v>
      </c>
      <c r="T242" s="214" t="e">
        <f t="shared" si="76"/>
        <v>#REF!</v>
      </c>
      <c r="U242" t="e">
        <f t="shared" si="77"/>
        <v>#REF!</v>
      </c>
      <c r="V242" t="e">
        <f t="shared" si="78"/>
        <v>#REF!</v>
      </c>
      <c r="W242" t="e">
        <f t="shared" si="79"/>
        <v>#REF!</v>
      </c>
      <c r="X242" t="e">
        <f t="shared" si="80"/>
        <v>#REF!</v>
      </c>
      <c r="Y242" t="e">
        <f t="shared" si="81"/>
        <v>#REF!</v>
      </c>
      <c r="AA242" s="1">
        <f t="shared" si="82"/>
        <v>241</v>
      </c>
    </row>
    <row r="243" spans="1:27" x14ac:dyDescent="0.35">
      <c r="A243" s="184" t="str">
        <f>+Declarations!A243&amp;""</f>
        <v/>
      </c>
      <c r="B243" t="str">
        <f>IF(LEN($A243),IF(LEN(Declarations!$B243)&gt;0,Declarations!$B243,"#"&amp;$A243),"")</f>
        <v/>
      </c>
      <c r="C243" s="1" t="str">
        <f t="shared" si="64"/>
        <v>...</v>
      </c>
      <c r="D243" s="1" t="str">
        <f t="shared" si="83"/>
        <v/>
      </c>
      <c r="E243" s="15">
        <f t="shared" si="65"/>
        <v>0</v>
      </c>
      <c r="F243" s="1">
        <f t="shared" si="66"/>
        <v>0</v>
      </c>
      <c r="G243" s="1" t="str">
        <f t="shared" si="67"/>
        <v/>
      </c>
      <c r="H243" t="str">
        <f t="shared" si="68"/>
        <v/>
      </c>
      <c r="I243" s="1">
        <f t="shared" si="69"/>
        <v>0</v>
      </c>
      <c r="J243" s="1" t="str">
        <f>IF(LEN($A243)&gt;0,IF(LEN(Declarations!$F243)&gt;0,Declarations!$F243,conftype),"")</f>
        <v/>
      </c>
      <c r="M243" s="35" t="e">
        <f t="shared" si="84"/>
        <v>#REF!</v>
      </c>
      <c r="N243" s="35" t="e">
        <f t="shared" si="70"/>
        <v>#REF!</v>
      </c>
      <c r="O243" s="35" t="e">
        <f t="shared" si="71"/>
        <v>#REF!</v>
      </c>
      <c r="P243" s="35" t="e">
        <f t="shared" si="72"/>
        <v>#REF!</v>
      </c>
      <c r="Q243" s="214" t="e">
        <f t="shared" si="73"/>
        <v>#REF!</v>
      </c>
      <c r="R243" s="215" t="e">
        <f t="shared" si="74"/>
        <v>#REF!</v>
      </c>
      <c r="S243" s="214" t="e">
        <f t="shared" si="75"/>
        <v>#REF!</v>
      </c>
      <c r="T243" s="214" t="e">
        <f t="shared" si="76"/>
        <v>#REF!</v>
      </c>
      <c r="U243" t="e">
        <f t="shared" si="77"/>
        <v>#REF!</v>
      </c>
      <c r="V243" t="e">
        <f t="shared" si="78"/>
        <v>#REF!</v>
      </c>
      <c r="W243" t="e">
        <f t="shared" si="79"/>
        <v>#REF!</v>
      </c>
      <c r="X243" t="e">
        <f t="shared" si="80"/>
        <v>#REF!</v>
      </c>
      <c r="Y243" t="e">
        <f t="shared" si="81"/>
        <v>#REF!</v>
      </c>
      <c r="AA243" s="1">
        <f t="shared" si="82"/>
        <v>242</v>
      </c>
    </row>
    <row r="244" spans="1:27" x14ac:dyDescent="0.35">
      <c r="A244" s="184" t="str">
        <f>+Declarations!A244&amp;""</f>
        <v/>
      </c>
      <c r="B244" t="str">
        <f>IF(LEN($A244),IF(LEN(Declarations!$B244)&gt;0,Declarations!$B244,"#"&amp;$A244),"")</f>
        <v/>
      </c>
      <c r="C244" s="1" t="str">
        <f t="shared" si="64"/>
        <v>...</v>
      </c>
      <c r="D244" s="1" t="str">
        <f t="shared" si="83"/>
        <v/>
      </c>
      <c r="E244" s="15">
        <f t="shared" si="65"/>
        <v>0</v>
      </c>
      <c r="F244" s="1">
        <f t="shared" si="66"/>
        <v>0</v>
      </c>
      <c r="G244" s="1" t="str">
        <f t="shared" si="67"/>
        <v/>
      </c>
      <c r="H244" t="str">
        <f t="shared" si="68"/>
        <v/>
      </c>
      <c r="I244" s="1">
        <f t="shared" si="69"/>
        <v>0</v>
      </c>
      <c r="J244" s="1" t="str">
        <f>IF(LEN($A244)&gt;0,IF(LEN(Declarations!$F244)&gt;0,Declarations!$F244,conftype),"")</f>
        <v/>
      </c>
      <c r="M244" s="35" t="e">
        <f t="shared" si="84"/>
        <v>#REF!</v>
      </c>
      <c r="N244" s="35" t="e">
        <f t="shared" si="70"/>
        <v>#REF!</v>
      </c>
      <c r="O244" s="35" t="e">
        <f t="shared" si="71"/>
        <v>#REF!</v>
      </c>
      <c r="P244" s="35" t="e">
        <f t="shared" si="72"/>
        <v>#REF!</v>
      </c>
      <c r="Q244" s="214" t="e">
        <f t="shared" si="73"/>
        <v>#REF!</v>
      </c>
      <c r="R244" s="215" t="e">
        <f t="shared" si="74"/>
        <v>#REF!</v>
      </c>
      <c r="S244" s="214" t="e">
        <f t="shared" si="75"/>
        <v>#REF!</v>
      </c>
      <c r="T244" s="214" t="e">
        <f t="shared" si="76"/>
        <v>#REF!</v>
      </c>
      <c r="U244" t="e">
        <f t="shared" si="77"/>
        <v>#REF!</v>
      </c>
      <c r="V244" t="e">
        <f t="shared" si="78"/>
        <v>#REF!</v>
      </c>
      <c r="W244" t="e">
        <f t="shared" si="79"/>
        <v>#REF!</v>
      </c>
      <c r="X244" t="e">
        <f t="shared" si="80"/>
        <v>#REF!</v>
      </c>
      <c r="Y244" t="e">
        <f t="shared" si="81"/>
        <v>#REF!</v>
      </c>
      <c r="AA244" s="1">
        <f t="shared" si="82"/>
        <v>243</v>
      </c>
    </row>
    <row r="245" spans="1:27" x14ac:dyDescent="0.35">
      <c r="A245" s="184" t="str">
        <f>+Declarations!A245&amp;""</f>
        <v/>
      </c>
      <c r="B245" t="str">
        <f>IF(LEN($A245),IF(LEN(Declarations!$B245)&gt;0,Declarations!$B245,"#"&amp;$A245),"")</f>
        <v/>
      </c>
      <c r="C245" s="1" t="str">
        <f t="shared" si="64"/>
        <v>...</v>
      </c>
      <c r="D245" s="1" t="str">
        <f t="shared" si="83"/>
        <v/>
      </c>
      <c r="E245" s="15">
        <f t="shared" si="65"/>
        <v>0</v>
      </c>
      <c r="F245" s="1">
        <f t="shared" si="66"/>
        <v>0</v>
      </c>
      <c r="G245" s="1" t="str">
        <f t="shared" si="67"/>
        <v/>
      </c>
      <c r="H245" t="str">
        <f t="shared" si="68"/>
        <v/>
      </c>
      <c r="I245" s="1">
        <f t="shared" si="69"/>
        <v>0</v>
      </c>
      <c r="J245" s="1" t="str">
        <f>IF(LEN($A245)&gt;0,IF(LEN(Declarations!$F245)&gt;0,Declarations!$F245,conftype),"")</f>
        <v/>
      </c>
      <c r="M245" s="35" t="e">
        <f t="shared" si="84"/>
        <v>#REF!</v>
      </c>
      <c r="N245" s="35" t="e">
        <f t="shared" si="70"/>
        <v>#REF!</v>
      </c>
      <c r="O245" s="35" t="e">
        <f t="shared" si="71"/>
        <v>#REF!</v>
      </c>
      <c r="P245" s="35" t="e">
        <f t="shared" si="72"/>
        <v>#REF!</v>
      </c>
      <c r="Q245" s="214" t="e">
        <f t="shared" si="73"/>
        <v>#REF!</v>
      </c>
      <c r="R245" s="215" t="e">
        <f t="shared" si="74"/>
        <v>#REF!</v>
      </c>
      <c r="S245" s="214" t="e">
        <f t="shared" si="75"/>
        <v>#REF!</v>
      </c>
      <c r="T245" s="214" t="e">
        <f t="shared" si="76"/>
        <v>#REF!</v>
      </c>
      <c r="U245" t="e">
        <f t="shared" si="77"/>
        <v>#REF!</v>
      </c>
      <c r="V245" t="e">
        <f t="shared" si="78"/>
        <v>#REF!</v>
      </c>
      <c r="W245" t="e">
        <f t="shared" si="79"/>
        <v>#REF!</v>
      </c>
      <c r="X245" t="e">
        <f t="shared" si="80"/>
        <v>#REF!</v>
      </c>
      <c r="Y245" t="e">
        <f t="shared" si="81"/>
        <v>#REF!</v>
      </c>
      <c r="AA245" s="1">
        <f t="shared" si="82"/>
        <v>244</v>
      </c>
    </row>
    <row r="246" spans="1:27" x14ac:dyDescent="0.35">
      <c r="A246" s="184" t="str">
        <f>+Declarations!A246&amp;""</f>
        <v/>
      </c>
      <c r="B246" t="str">
        <f>IF(LEN($A246),IF(LEN(Declarations!$B246)&gt;0,Declarations!$B246,"#"&amp;$A246),"")</f>
        <v/>
      </c>
      <c r="C246" s="1" t="str">
        <f t="shared" si="64"/>
        <v>...</v>
      </c>
      <c r="D246" s="1" t="str">
        <f t="shared" si="83"/>
        <v/>
      </c>
      <c r="E246" s="15">
        <f t="shared" si="65"/>
        <v>0</v>
      </c>
      <c r="F246" s="1">
        <f t="shared" si="66"/>
        <v>0</v>
      </c>
      <c r="G246" s="1" t="str">
        <f t="shared" si="67"/>
        <v/>
      </c>
      <c r="H246" t="str">
        <f t="shared" si="68"/>
        <v/>
      </c>
      <c r="I246" s="1">
        <f t="shared" si="69"/>
        <v>0</v>
      </c>
      <c r="J246" s="1" t="str">
        <f>IF(LEN($A246)&gt;0,IF(LEN(Declarations!$F246)&gt;0,Declarations!$F246,conftype),"")</f>
        <v/>
      </c>
      <c r="M246" s="35" t="e">
        <f t="shared" si="84"/>
        <v>#REF!</v>
      </c>
      <c r="N246" s="35" t="e">
        <f t="shared" si="70"/>
        <v>#REF!</v>
      </c>
      <c r="O246" s="35" t="e">
        <f t="shared" si="71"/>
        <v>#REF!</v>
      </c>
      <c r="P246" s="35" t="e">
        <f t="shared" si="72"/>
        <v>#REF!</v>
      </c>
      <c r="Q246" s="214" t="e">
        <f t="shared" si="73"/>
        <v>#REF!</v>
      </c>
      <c r="R246" s="215" t="e">
        <f t="shared" si="74"/>
        <v>#REF!</v>
      </c>
      <c r="S246" s="214" t="e">
        <f t="shared" si="75"/>
        <v>#REF!</v>
      </c>
      <c r="T246" s="214" t="e">
        <f t="shared" si="76"/>
        <v>#REF!</v>
      </c>
      <c r="U246" t="e">
        <f t="shared" si="77"/>
        <v>#REF!</v>
      </c>
      <c r="V246" t="e">
        <f t="shared" si="78"/>
        <v>#REF!</v>
      </c>
      <c r="W246" t="e">
        <f t="shared" si="79"/>
        <v>#REF!</v>
      </c>
      <c r="X246" t="e">
        <f t="shared" si="80"/>
        <v>#REF!</v>
      </c>
      <c r="Y246" t="e">
        <f t="shared" si="81"/>
        <v>#REF!</v>
      </c>
      <c r="AA246" s="1">
        <f t="shared" si="82"/>
        <v>245</v>
      </c>
    </row>
    <row r="247" spans="1:27" x14ac:dyDescent="0.35">
      <c r="A247" s="184" t="str">
        <f>+Declarations!A247&amp;""</f>
        <v/>
      </c>
      <c r="B247" t="str">
        <f>IF(LEN($A247),IF(LEN(Declarations!$B247)&gt;0,Declarations!$B247,"#"&amp;$A247),"")</f>
        <v/>
      </c>
      <c r="C247" s="1" t="str">
        <f t="shared" si="64"/>
        <v>...</v>
      </c>
      <c r="D247" s="1" t="str">
        <f t="shared" si="83"/>
        <v/>
      </c>
      <c r="E247" s="15">
        <f t="shared" si="65"/>
        <v>0</v>
      </c>
      <c r="F247" s="1">
        <f t="shared" si="66"/>
        <v>0</v>
      </c>
      <c r="G247" s="1" t="str">
        <f t="shared" si="67"/>
        <v/>
      </c>
      <c r="H247" t="str">
        <f t="shared" si="68"/>
        <v/>
      </c>
      <c r="I247" s="1">
        <f t="shared" si="69"/>
        <v>0</v>
      </c>
      <c r="J247" s="1" t="str">
        <f>IF(LEN($A247)&gt;0,IF(LEN(Declarations!$F247)&gt;0,Declarations!$F247,conftype),"")</f>
        <v/>
      </c>
      <c r="M247" s="35" t="e">
        <f t="shared" si="84"/>
        <v>#REF!</v>
      </c>
      <c r="N247" s="35" t="e">
        <f t="shared" si="70"/>
        <v>#REF!</v>
      </c>
      <c r="O247" s="35" t="e">
        <f t="shared" si="71"/>
        <v>#REF!</v>
      </c>
      <c r="P247" s="35" t="e">
        <f t="shared" si="72"/>
        <v>#REF!</v>
      </c>
      <c r="Q247" s="214" t="e">
        <f t="shared" si="73"/>
        <v>#REF!</v>
      </c>
      <c r="R247" s="215" t="e">
        <f t="shared" si="74"/>
        <v>#REF!</v>
      </c>
      <c r="S247" s="214" t="e">
        <f t="shared" si="75"/>
        <v>#REF!</v>
      </c>
      <c r="T247" s="214" t="e">
        <f t="shared" si="76"/>
        <v>#REF!</v>
      </c>
      <c r="U247" t="e">
        <f t="shared" si="77"/>
        <v>#REF!</v>
      </c>
      <c r="V247" t="e">
        <f t="shared" si="78"/>
        <v>#REF!</v>
      </c>
      <c r="W247" t="e">
        <f t="shared" si="79"/>
        <v>#REF!</v>
      </c>
      <c r="X247" t="e">
        <f t="shared" si="80"/>
        <v>#REF!</v>
      </c>
      <c r="Y247" t="e">
        <f t="shared" si="81"/>
        <v>#REF!</v>
      </c>
      <c r="AA247" s="1">
        <f t="shared" si="82"/>
        <v>246</v>
      </c>
    </row>
    <row r="248" spans="1:27" x14ac:dyDescent="0.35">
      <c r="A248" s="184" t="str">
        <f>+Declarations!A248&amp;""</f>
        <v/>
      </c>
      <c r="B248" t="str">
        <f>IF(LEN($A248),IF(LEN(Declarations!$B248)&gt;0,Declarations!$B248,"#"&amp;$A248),"")</f>
        <v/>
      </c>
      <c r="C248" s="1" t="str">
        <f t="shared" si="64"/>
        <v>...</v>
      </c>
      <c r="D248" s="1" t="str">
        <f t="shared" si="83"/>
        <v/>
      </c>
      <c r="E248" s="15">
        <f t="shared" si="65"/>
        <v>0</v>
      </c>
      <c r="F248" s="1">
        <f t="shared" si="66"/>
        <v>0</v>
      </c>
      <c r="G248" s="1" t="str">
        <f t="shared" si="67"/>
        <v/>
      </c>
      <c r="H248" t="str">
        <f t="shared" si="68"/>
        <v/>
      </c>
      <c r="I248" s="1">
        <f t="shared" si="69"/>
        <v>0</v>
      </c>
      <c r="J248" s="1" t="str">
        <f>IF(LEN($A248)&gt;0,IF(LEN(Declarations!$F248)&gt;0,Declarations!$F248,conftype),"")</f>
        <v/>
      </c>
      <c r="M248" s="35" t="e">
        <f t="shared" si="84"/>
        <v>#REF!</v>
      </c>
      <c r="N248" s="35" t="e">
        <f t="shared" si="70"/>
        <v>#REF!</v>
      </c>
      <c r="O248" s="35" t="e">
        <f t="shared" si="71"/>
        <v>#REF!</v>
      </c>
      <c r="P248" s="35" t="e">
        <f t="shared" si="72"/>
        <v>#REF!</v>
      </c>
      <c r="Q248" s="214" t="e">
        <f t="shared" si="73"/>
        <v>#REF!</v>
      </c>
      <c r="R248" s="215" t="e">
        <f t="shared" si="74"/>
        <v>#REF!</v>
      </c>
      <c r="S248" s="214" t="e">
        <f t="shared" si="75"/>
        <v>#REF!</v>
      </c>
      <c r="T248" s="214" t="e">
        <f t="shared" si="76"/>
        <v>#REF!</v>
      </c>
      <c r="U248" t="e">
        <f t="shared" si="77"/>
        <v>#REF!</v>
      </c>
      <c r="V248" t="e">
        <f t="shared" si="78"/>
        <v>#REF!</v>
      </c>
      <c r="W248" t="e">
        <f t="shared" si="79"/>
        <v>#REF!</v>
      </c>
      <c r="X248" t="e">
        <f t="shared" si="80"/>
        <v>#REF!</v>
      </c>
      <c r="Y248" t="e">
        <f t="shared" si="81"/>
        <v>#REF!</v>
      </c>
      <c r="AA248" s="1">
        <f t="shared" si="82"/>
        <v>247</v>
      </c>
    </row>
    <row r="249" spans="1:27" x14ac:dyDescent="0.35">
      <c r="A249" s="184" t="str">
        <f>+Declarations!A249&amp;""</f>
        <v/>
      </c>
      <c r="B249" t="str">
        <f>IF(LEN($A249),IF(LEN(Declarations!$B249)&gt;0,Declarations!$B249,"#"&amp;$A249),"")</f>
        <v/>
      </c>
      <c r="C249" s="1" t="str">
        <f t="shared" si="64"/>
        <v>...</v>
      </c>
      <c r="D249" s="1" t="str">
        <f t="shared" si="83"/>
        <v/>
      </c>
      <c r="E249" s="15">
        <f t="shared" si="65"/>
        <v>0</v>
      </c>
      <c r="F249" s="1">
        <f t="shared" si="66"/>
        <v>0</v>
      </c>
      <c r="G249" s="1" t="str">
        <f t="shared" si="67"/>
        <v/>
      </c>
      <c r="H249" t="str">
        <f t="shared" si="68"/>
        <v/>
      </c>
      <c r="I249" s="1">
        <f t="shared" si="69"/>
        <v>0</v>
      </c>
      <c r="J249" s="1" t="str">
        <f>IF(LEN($A249)&gt;0,IF(LEN(Declarations!$F249)&gt;0,Declarations!$F249,conftype),"")</f>
        <v/>
      </c>
      <c r="M249" s="35" t="e">
        <f t="shared" si="84"/>
        <v>#REF!</v>
      </c>
      <c r="N249" s="35" t="e">
        <f t="shared" si="70"/>
        <v>#REF!</v>
      </c>
      <c r="O249" s="35" t="e">
        <f t="shared" si="71"/>
        <v>#REF!</v>
      </c>
      <c r="P249" s="35" t="e">
        <f t="shared" si="72"/>
        <v>#REF!</v>
      </c>
      <c r="Q249" s="214" t="e">
        <f t="shared" si="73"/>
        <v>#REF!</v>
      </c>
      <c r="R249" s="215" t="e">
        <f t="shared" si="74"/>
        <v>#REF!</v>
      </c>
      <c r="S249" s="214" t="e">
        <f t="shared" si="75"/>
        <v>#REF!</v>
      </c>
      <c r="T249" s="214" t="e">
        <f t="shared" si="76"/>
        <v>#REF!</v>
      </c>
      <c r="U249" t="e">
        <f t="shared" si="77"/>
        <v>#REF!</v>
      </c>
      <c r="V249" t="e">
        <f t="shared" si="78"/>
        <v>#REF!</v>
      </c>
      <c r="W249" t="e">
        <f t="shared" si="79"/>
        <v>#REF!</v>
      </c>
      <c r="X249" t="e">
        <f t="shared" si="80"/>
        <v>#REF!</v>
      </c>
      <c r="Y249" t="e">
        <f t="shared" si="81"/>
        <v>#REF!</v>
      </c>
      <c r="AA249" s="1">
        <f t="shared" si="82"/>
        <v>248</v>
      </c>
    </row>
    <row r="250" spans="1:27" x14ac:dyDescent="0.35">
      <c r="A250" s="184" t="str">
        <f>+Declarations!A250&amp;""</f>
        <v/>
      </c>
      <c r="B250" t="str">
        <f>IF(LEN($A250),IF(LEN(Declarations!$B250)&gt;0,Declarations!$B250,"#"&amp;$A250),"")</f>
        <v/>
      </c>
      <c r="C250" s="1" t="str">
        <f t="shared" si="64"/>
        <v>...</v>
      </c>
      <c r="D250" s="1" t="str">
        <f t="shared" si="83"/>
        <v/>
      </c>
      <c r="E250" s="15">
        <f t="shared" si="65"/>
        <v>0</v>
      </c>
      <c r="F250" s="1">
        <f t="shared" si="66"/>
        <v>0</v>
      </c>
      <c r="G250" s="1" t="str">
        <f t="shared" si="67"/>
        <v/>
      </c>
      <c r="H250" t="str">
        <f t="shared" si="68"/>
        <v/>
      </c>
      <c r="I250" s="1">
        <f t="shared" si="69"/>
        <v>0</v>
      </c>
      <c r="J250" s="1" t="str">
        <f>IF(LEN($A250)&gt;0,IF(LEN(Declarations!$F250)&gt;0,Declarations!$F250,conftype),"")</f>
        <v/>
      </c>
      <c r="M250" s="35" t="e">
        <f t="shared" si="84"/>
        <v>#REF!</v>
      </c>
      <c r="N250" s="35" t="e">
        <f t="shared" si="70"/>
        <v>#REF!</v>
      </c>
      <c r="O250" s="35" t="e">
        <f t="shared" si="71"/>
        <v>#REF!</v>
      </c>
      <c r="P250" s="35" t="e">
        <f t="shared" si="72"/>
        <v>#REF!</v>
      </c>
      <c r="Q250" s="214" t="e">
        <f t="shared" si="73"/>
        <v>#REF!</v>
      </c>
      <c r="R250" s="215" t="e">
        <f t="shared" si="74"/>
        <v>#REF!</v>
      </c>
      <c r="S250" s="214" t="e">
        <f t="shared" si="75"/>
        <v>#REF!</v>
      </c>
      <c r="T250" s="214" t="e">
        <f t="shared" si="76"/>
        <v>#REF!</v>
      </c>
      <c r="U250" t="e">
        <f t="shared" si="77"/>
        <v>#REF!</v>
      </c>
      <c r="V250" t="e">
        <f t="shared" si="78"/>
        <v>#REF!</v>
      </c>
      <c r="W250" t="e">
        <f t="shared" si="79"/>
        <v>#REF!</v>
      </c>
      <c r="X250" t="e">
        <f t="shared" si="80"/>
        <v>#REF!</v>
      </c>
      <c r="Y250" t="e">
        <f t="shared" si="81"/>
        <v>#REF!</v>
      </c>
      <c r="AA250" s="1">
        <f t="shared" si="82"/>
        <v>249</v>
      </c>
    </row>
    <row r="251" spans="1:27" x14ac:dyDescent="0.35">
      <c r="A251" s="184" t="str">
        <f>+Declarations!A251&amp;""</f>
        <v/>
      </c>
      <c r="B251" t="str">
        <f>IF(LEN($A251),IF(LEN(Declarations!$B251)&gt;0,Declarations!$B251,"#"&amp;$A251),"")</f>
        <v/>
      </c>
      <c r="C251" s="1" t="str">
        <f t="shared" si="64"/>
        <v>...</v>
      </c>
      <c r="D251" s="1" t="str">
        <f t="shared" si="83"/>
        <v/>
      </c>
      <c r="E251" s="15">
        <f t="shared" si="65"/>
        <v>0</v>
      </c>
      <c r="F251" s="1">
        <f t="shared" si="66"/>
        <v>0</v>
      </c>
      <c r="G251" s="1" t="str">
        <f t="shared" si="67"/>
        <v/>
      </c>
      <c r="H251" t="str">
        <f t="shared" si="68"/>
        <v/>
      </c>
      <c r="I251" s="1">
        <f t="shared" si="69"/>
        <v>0</v>
      </c>
      <c r="J251" s="1" t="str">
        <f>IF(LEN($A251)&gt;0,IF(LEN(Declarations!$F251)&gt;0,Declarations!$F251,conftype),"")</f>
        <v/>
      </c>
      <c r="M251" s="35" t="e">
        <f t="shared" si="84"/>
        <v>#REF!</v>
      </c>
      <c r="N251" s="35" t="e">
        <f t="shared" si="70"/>
        <v>#REF!</v>
      </c>
      <c r="O251" s="35" t="e">
        <f t="shared" si="71"/>
        <v>#REF!</v>
      </c>
      <c r="P251" s="35" t="e">
        <f t="shared" si="72"/>
        <v>#REF!</v>
      </c>
      <c r="Q251" s="214" t="e">
        <f t="shared" si="73"/>
        <v>#REF!</v>
      </c>
      <c r="R251" s="215" t="e">
        <f t="shared" si="74"/>
        <v>#REF!</v>
      </c>
      <c r="S251" s="214" t="e">
        <f t="shared" si="75"/>
        <v>#REF!</v>
      </c>
      <c r="T251" s="214" t="e">
        <f t="shared" si="76"/>
        <v>#REF!</v>
      </c>
      <c r="U251" t="e">
        <f t="shared" si="77"/>
        <v>#REF!</v>
      </c>
      <c r="V251" t="e">
        <f t="shared" si="78"/>
        <v>#REF!</v>
      </c>
      <c r="W251" t="e">
        <f t="shared" si="79"/>
        <v>#REF!</v>
      </c>
      <c r="X251" t="e">
        <f t="shared" si="80"/>
        <v>#REF!</v>
      </c>
      <c r="Y251" t="e">
        <f t="shared" si="81"/>
        <v>#REF!</v>
      </c>
      <c r="AA251" s="1">
        <f t="shared" si="82"/>
        <v>250</v>
      </c>
    </row>
    <row r="252" spans="1:27" x14ac:dyDescent="0.35">
      <c r="A252" s="184" t="str">
        <f>+Declarations!A252&amp;""</f>
        <v/>
      </c>
      <c r="B252" t="str">
        <f>IF(LEN($A252),IF(LEN(Declarations!$B252)&gt;0,Declarations!$B252,"#"&amp;$A252),"")</f>
        <v/>
      </c>
      <c r="C252" s="1" t="str">
        <f t="shared" si="64"/>
        <v>...</v>
      </c>
      <c r="D252" s="1" t="str">
        <f t="shared" si="83"/>
        <v/>
      </c>
      <c r="E252" s="15">
        <f t="shared" si="65"/>
        <v>0</v>
      </c>
      <c r="F252" s="1">
        <f t="shared" si="66"/>
        <v>0</v>
      </c>
      <c r="G252" s="1" t="str">
        <f t="shared" si="67"/>
        <v/>
      </c>
      <c r="H252" t="str">
        <f t="shared" si="68"/>
        <v/>
      </c>
      <c r="I252" s="1">
        <f t="shared" si="69"/>
        <v>0</v>
      </c>
      <c r="J252" s="1" t="str">
        <f>IF(LEN($A252)&gt;0,IF(LEN(Declarations!$F252)&gt;0,Declarations!$F252,conftype),"")</f>
        <v/>
      </c>
      <c r="M252" s="35" t="e">
        <f t="shared" si="84"/>
        <v>#REF!</v>
      </c>
      <c r="N252" s="35" t="e">
        <f t="shared" si="70"/>
        <v>#REF!</v>
      </c>
      <c r="O252" s="35" t="e">
        <f t="shared" si="71"/>
        <v>#REF!</v>
      </c>
      <c r="P252" s="35" t="e">
        <f t="shared" si="72"/>
        <v>#REF!</v>
      </c>
      <c r="Q252" s="214" t="e">
        <f t="shared" si="73"/>
        <v>#REF!</v>
      </c>
      <c r="R252" s="215" t="e">
        <f t="shared" si="74"/>
        <v>#REF!</v>
      </c>
      <c r="S252" s="214" t="e">
        <f t="shared" si="75"/>
        <v>#REF!</v>
      </c>
      <c r="T252" s="214" t="e">
        <f t="shared" si="76"/>
        <v>#REF!</v>
      </c>
      <c r="U252" t="e">
        <f t="shared" si="77"/>
        <v>#REF!</v>
      </c>
      <c r="V252" t="e">
        <f t="shared" si="78"/>
        <v>#REF!</v>
      </c>
      <c r="W252" t="e">
        <f t="shared" si="79"/>
        <v>#REF!</v>
      </c>
      <c r="X252" t="e">
        <f t="shared" si="80"/>
        <v>#REF!</v>
      </c>
      <c r="Y252" t="e">
        <f t="shared" si="81"/>
        <v>#REF!</v>
      </c>
      <c r="AA252" s="1">
        <f t="shared" si="82"/>
        <v>251</v>
      </c>
    </row>
    <row r="253" spans="1:27" x14ac:dyDescent="0.35">
      <c r="A253" s="184" t="str">
        <f>+Declarations!A253&amp;""</f>
        <v/>
      </c>
      <c r="B253" t="str">
        <f>IF(LEN($A253),IF(LEN(Declarations!$B253)&gt;0,Declarations!$B253,"#"&amp;$A253),"")</f>
        <v/>
      </c>
      <c r="C253" s="1" t="str">
        <f t="shared" si="64"/>
        <v>...</v>
      </c>
      <c r="D253" s="1" t="str">
        <f t="shared" si="83"/>
        <v/>
      </c>
      <c r="E253" s="15">
        <f t="shared" si="65"/>
        <v>0</v>
      </c>
      <c r="F253" s="1">
        <f t="shared" si="66"/>
        <v>0</v>
      </c>
      <c r="G253" s="1" t="str">
        <f t="shared" si="67"/>
        <v/>
      </c>
      <c r="H253" t="str">
        <f t="shared" si="68"/>
        <v/>
      </c>
      <c r="I253" s="1">
        <f t="shared" si="69"/>
        <v>0</v>
      </c>
      <c r="J253" s="1" t="str">
        <f>IF(LEN($A253)&gt;0,IF(LEN(Declarations!$F253)&gt;0,Declarations!$F253,conftype),"")</f>
        <v/>
      </c>
      <c r="M253" s="35" t="e">
        <f t="shared" si="84"/>
        <v>#REF!</v>
      </c>
      <c r="N253" s="35" t="e">
        <f t="shared" si="70"/>
        <v>#REF!</v>
      </c>
      <c r="O253" s="35" t="e">
        <f t="shared" si="71"/>
        <v>#REF!</v>
      </c>
      <c r="P253" s="35" t="e">
        <f t="shared" si="72"/>
        <v>#REF!</v>
      </c>
      <c r="Q253" s="214" t="e">
        <f t="shared" si="73"/>
        <v>#REF!</v>
      </c>
      <c r="R253" s="215" t="e">
        <f t="shared" si="74"/>
        <v>#REF!</v>
      </c>
      <c r="S253" s="214" t="e">
        <f t="shared" si="75"/>
        <v>#REF!</v>
      </c>
      <c r="T253" s="214" t="e">
        <f t="shared" si="76"/>
        <v>#REF!</v>
      </c>
      <c r="U253" t="e">
        <f t="shared" si="77"/>
        <v>#REF!</v>
      </c>
      <c r="V253" t="e">
        <f t="shared" si="78"/>
        <v>#REF!</v>
      </c>
      <c r="W253" t="e">
        <f t="shared" si="79"/>
        <v>#REF!</v>
      </c>
      <c r="X253" t="e">
        <f t="shared" si="80"/>
        <v>#REF!</v>
      </c>
      <c r="Y253" t="e">
        <f t="shared" si="81"/>
        <v>#REF!</v>
      </c>
      <c r="AA253" s="1">
        <f t="shared" si="82"/>
        <v>252</v>
      </c>
    </row>
    <row r="254" spans="1:27" x14ac:dyDescent="0.35">
      <c r="A254" s="184" t="str">
        <f>+Declarations!A254&amp;""</f>
        <v/>
      </c>
      <c r="B254" t="str">
        <f>IF(LEN($A254),IF(LEN(Declarations!$B254)&gt;0,Declarations!$B254,"#"&amp;$A254),"")</f>
        <v/>
      </c>
      <c r="C254" s="1" t="str">
        <f t="shared" si="64"/>
        <v>...</v>
      </c>
      <c r="D254" s="1" t="str">
        <f t="shared" si="83"/>
        <v/>
      </c>
      <c r="E254" s="15">
        <f t="shared" si="65"/>
        <v>0</v>
      </c>
      <c r="F254" s="1">
        <f t="shared" si="66"/>
        <v>0</v>
      </c>
      <c r="G254" s="1" t="str">
        <f t="shared" si="67"/>
        <v/>
      </c>
      <c r="H254" t="str">
        <f t="shared" si="68"/>
        <v/>
      </c>
      <c r="I254" s="1">
        <f t="shared" si="69"/>
        <v>0</v>
      </c>
      <c r="J254" s="1" t="str">
        <f>IF(LEN($A254)&gt;0,IF(LEN(Declarations!$F254)&gt;0,Declarations!$F254,conftype),"")</f>
        <v/>
      </c>
      <c r="M254" s="35" t="e">
        <f t="shared" si="84"/>
        <v>#REF!</v>
      </c>
      <c r="N254" s="35" t="e">
        <f t="shared" si="70"/>
        <v>#REF!</v>
      </c>
      <c r="O254" s="35" t="e">
        <f t="shared" si="71"/>
        <v>#REF!</v>
      </c>
      <c r="P254" s="35" t="e">
        <f t="shared" si="72"/>
        <v>#REF!</v>
      </c>
      <c r="Q254" s="214" t="e">
        <f t="shared" si="73"/>
        <v>#REF!</v>
      </c>
      <c r="R254" s="215" t="e">
        <f t="shared" si="74"/>
        <v>#REF!</v>
      </c>
      <c r="S254" s="214" t="e">
        <f t="shared" si="75"/>
        <v>#REF!</v>
      </c>
      <c r="T254" s="214" t="e">
        <f t="shared" si="76"/>
        <v>#REF!</v>
      </c>
      <c r="U254" t="e">
        <f t="shared" si="77"/>
        <v>#REF!</v>
      </c>
      <c r="V254" t="e">
        <f t="shared" si="78"/>
        <v>#REF!</v>
      </c>
      <c r="W254" t="e">
        <f t="shared" si="79"/>
        <v>#REF!</v>
      </c>
      <c r="X254" t="e">
        <f t="shared" si="80"/>
        <v>#REF!</v>
      </c>
      <c r="Y254" t="e">
        <f t="shared" si="81"/>
        <v>#REF!</v>
      </c>
      <c r="AA254" s="1">
        <f t="shared" si="82"/>
        <v>253</v>
      </c>
    </row>
    <row r="255" spans="1:27" x14ac:dyDescent="0.35">
      <c r="A255" s="184" t="str">
        <f>+Declarations!A255&amp;""</f>
        <v/>
      </c>
      <c r="B255" t="str">
        <f>IF(LEN($A255),IF(LEN(Declarations!$B255)&gt;0,Declarations!$B255,"#"&amp;$A255),"")</f>
        <v/>
      </c>
      <c r="C255" s="1" t="str">
        <f t="shared" si="64"/>
        <v>...</v>
      </c>
      <c r="D255" s="1" t="str">
        <f t="shared" si="83"/>
        <v/>
      </c>
      <c r="E255" s="15">
        <f t="shared" si="65"/>
        <v>0</v>
      </c>
      <c r="F255" s="1">
        <f t="shared" si="66"/>
        <v>0</v>
      </c>
      <c r="G255" s="1" t="str">
        <f t="shared" si="67"/>
        <v/>
      </c>
      <c r="H255" t="str">
        <f t="shared" si="68"/>
        <v/>
      </c>
      <c r="I255" s="1">
        <f t="shared" si="69"/>
        <v>0</v>
      </c>
      <c r="J255" s="1" t="str">
        <f>IF(LEN($A255)&gt;0,IF(LEN(Declarations!$F255)&gt;0,Declarations!$F255,conftype),"")</f>
        <v/>
      </c>
      <c r="M255" s="35" t="e">
        <f t="shared" si="84"/>
        <v>#REF!</v>
      </c>
      <c r="N255" s="35" t="e">
        <f t="shared" si="70"/>
        <v>#REF!</v>
      </c>
      <c r="O255" s="35" t="e">
        <f t="shared" si="71"/>
        <v>#REF!</v>
      </c>
      <c r="P255" s="35" t="e">
        <f t="shared" si="72"/>
        <v>#REF!</v>
      </c>
      <c r="Q255" s="214" t="e">
        <f t="shared" si="73"/>
        <v>#REF!</v>
      </c>
      <c r="R255" s="215" t="e">
        <f t="shared" si="74"/>
        <v>#REF!</v>
      </c>
      <c r="S255" s="214" t="e">
        <f t="shared" si="75"/>
        <v>#REF!</v>
      </c>
      <c r="T255" s="214" t="e">
        <f t="shared" si="76"/>
        <v>#REF!</v>
      </c>
      <c r="U255" t="e">
        <f t="shared" si="77"/>
        <v>#REF!</v>
      </c>
      <c r="V255" t="e">
        <f t="shared" si="78"/>
        <v>#REF!</v>
      </c>
      <c r="W255" t="e">
        <f t="shared" si="79"/>
        <v>#REF!</v>
      </c>
      <c r="X255" t="e">
        <f t="shared" si="80"/>
        <v>#REF!</v>
      </c>
      <c r="Y255" t="e">
        <f t="shared" si="81"/>
        <v>#REF!</v>
      </c>
      <c r="AA255" s="1">
        <f t="shared" si="82"/>
        <v>254</v>
      </c>
    </row>
    <row r="256" spans="1:27" x14ac:dyDescent="0.35">
      <c r="A256" s="184" t="str">
        <f>+Declarations!A256&amp;""</f>
        <v/>
      </c>
      <c r="B256" t="str">
        <f>IF(LEN($A256),IF(LEN(Declarations!$B256)&gt;0,Declarations!$B256,"#"&amp;$A256),"")</f>
        <v/>
      </c>
      <c r="C256" s="1" t="str">
        <f t="shared" si="64"/>
        <v>...</v>
      </c>
      <c r="D256" s="1" t="str">
        <f t="shared" si="83"/>
        <v/>
      </c>
      <c r="E256" s="15">
        <f t="shared" si="65"/>
        <v>0</v>
      </c>
      <c r="F256" s="1">
        <f t="shared" si="66"/>
        <v>0</v>
      </c>
      <c r="G256" s="1" t="str">
        <f t="shared" si="67"/>
        <v/>
      </c>
      <c r="H256" t="str">
        <f t="shared" si="68"/>
        <v/>
      </c>
      <c r="I256" s="1">
        <f t="shared" si="69"/>
        <v>0</v>
      </c>
      <c r="J256" s="1" t="str">
        <f>IF(LEN($A256)&gt;0,IF(LEN(Declarations!$F256)&gt;0,Declarations!$F256,conftype),"")</f>
        <v/>
      </c>
      <c r="M256" s="35" t="e">
        <f t="shared" si="84"/>
        <v>#REF!</v>
      </c>
      <c r="N256" s="35" t="e">
        <f t="shared" si="70"/>
        <v>#REF!</v>
      </c>
      <c r="O256" s="35" t="e">
        <f t="shared" si="71"/>
        <v>#REF!</v>
      </c>
      <c r="P256" s="35" t="e">
        <f t="shared" si="72"/>
        <v>#REF!</v>
      </c>
      <c r="Q256" s="214" t="e">
        <f t="shared" si="73"/>
        <v>#REF!</v>
      </c>
      <c r="R256" s="215" t="e">
        <f t="shared" si="74"/>
        <v>#REF!</v>
      </c>
      <c r="S256" s="214" t="e">
        <f t="shared" si="75"/>
        <v>#REF!</v>
      </c>
      <c r="T256" s="214" t="e">
        <f t="shared" si="76"/>
        <v>#REF!</v>
      </c>
      <c r="U256" t="e">
        <f t="shared" si="77"/>
        <v>#REF!</v>
      </c>
      <c r="V256" t="e">
        <f t="shared" si="78"/>
        <v>#REF!</v>
      </c>
      <c r="W256" t="e">
        <f t="shared" si="79"/>
        <v>#REF!</v>
      </c>
      <c r="X256" t="e">
        <f t="shared" si="80"/>
        <v>#REF!</v>
      </c>
      <c r="Y256" t="e">
        <f t="shared" si="81"/>
        <v>#REF!</v>
      </c>
      <c r="AA256" s="1">
        <f t="shared" si="82"/>
        <v>255</v>
      </c>
    </row>
    <row r="257" spans="1:27" x14ac:dyDescent="0.35">
      <c r="A257" s="184" t="str">
        <f>+Declarations!A257&amp;""</f>
        <v/>
      </c>
      <c r="B257" t="str">
        <f>IF(LEN($A257),IF(LEN(Declarations!$B257)&gt;0,Declarations!$B257,"#"&amp;$A257),"")</f>
        <v/>
      </c>
      <c r="C257" s="1" t="str">
        <f t="shared" si="64"/>
        <v>...</v>
      </c>
      <c r="D257" s="1" t="str">
        <f t="shared" si="83"/>
        <v/>
      </c>
      <c r="E257" s="15">
        <f t="shared" si="65"/>
        <v>0</v>
      </c>
      <c r="F257" s="1">
        <f t="shared" si="66"/>
        <v>0</v>
      </c>
      <c r="G257" s="1" t="str">
        <f t="shared" si="67"/>
        <v/>
      </c>
      <c r="H257" t="str">
        <f t="shared" si="68"/>
        <v/>
      </c>
      <c r="I257" s="1">
        <f t="shared" si="69"/>
        <v>0</v>
      </c>
      <c r="J257" s="1" t="str">
        <f>IF(LEN($A257)&gt;0,IF(LEN(Declarations!$F257)&gt;0,Declarations!$F257,conftype),"")</f>
        <v/>
      </c>
      <c r="M257" s="35" t="e">
        <f t="shared" si="84"/>
        <v>#REF!</v>
      </c>
      <c r="N257" s="35" t="e">
        <f t="shared" si="70"/>
        <v>#REF!</v>
      </c>
      <c r="O257" s="35" t="e">
        <f t="shared" si="71"/>
        <v>#REF!</v>
      </c>
      <c r="P257" s="35" t="e">
        <f t="shared" si="72"/>
        <v>#REF!</v>
      </c>
      <c r="Q257" s="214" t="e">
        <f t="shared" si="73"/>
        <v>#REF!</v>
      </c>
      <c r="R257" s="215" t="e">
        <f t="shared" si="74"/>
        <v>#REF!</v>
      </c>
      <c r="S257" s="214" t="e">
        <f t="shared" si="75"/>
        <v>#REF!</v>
      </c>
      <c r="T257" s="214" t="e">
        <f t="shared" si="76"/>
        <v>#REF!</v>
      </c>
      <c r="U257" t="e">
        <f t="shared" si="77"/>
        <v>#REF!</v>
      </c>
      <c r="V257" t="e">
        <f t="shared" si="78"/>
        <v>#REF!</v>
      </c>
      <c r="W257" t="e">
        <f t="shared" si="79"/>
        <v>#REF!</v>
      </c>
      <c r="X257" t="e">
        <f t="shared" si="80"/>
        <v>#REF!</v>
      </c>
      <c r="Y257" t="e">
        <f t="shared" si="81"/>
        <v>#REF!</v>
      </c>
      <c r="AA257" s="1">
        <f t="shared" si="82"/>
        <v>256</v>
      </c>
    </row>
    <row r="258" spans="1:27" x14ac:dyDescent="0.35">
      <c r="A258" s="184" t="str">
        <f>+Declarations!A258&amp;""</f>
        <v/>
      </c>
      <c r="B258" t="str">
        <f>IF(LEN($A258),IF(LEN(Declarations!$B258)&gt;0,Declarations!$B258,"#"&amp;$A258),"")</f>
        <v/>
      </c>
      <c r="C258" s="1" t="str">
        <f t="shared" ref="C258:C321" si="85">IF(LEN(INDEX(DECLARATIONS,$AA258,3))&gt;0,INDEX(DECLARATIONS,$AA258,3),"...")</f>
        <v>...</v>
      </c>
      <c r="D258" s="1" t="str">
        <f t="shared" si="83"/>
        <v/>
      </c>
      <c r="E258" s="15">
        <f t="shared" ref="E258:E321" si="86">IF(ISNA($AA258),0,INDEX(DECLARATIONS,$AA258,5))</f>
        <v>0</v>
      </c>
      <c r="F258" s="1">
        <f t="shared" ref="F258:F321" si="87">IF(ISNA($AA258),0,INDEX(DECLARATIONS,$AA258,7))</f>
        <v>0</v>
      </c>
      <c r="G258" s="1" t="str">
        <f t="shared" ref="G258:G321" si="88">UPPER(IF(ISNA($AA258),"",INDEX(DECLARATIONS,$AA258,4)))</f>
        <v/>
      </c>
      <c r="H258" t="str">
        <f t="shared" ref="H258:H321" si="89">IF(AND(A258&gt;0,ISTEXT(B258)),IF(SECNAME="YES",LEFT(B258&amp;" ",FIND(" ",B258&amp;" ")+2)&amp;IF(F258&gt;0," ("&amp;F258&amp;")",""), B258&amp;IF(F258&gt;0," ("&amp;F258&amp;")","")),"#"&amp;$A258)</f>
        <v/>
      </c>
      <c r="I258" s="1">
        <f t="shared" ref="I258:I321" si="90">IF(LEN($A258)&gt;0,IF(LEN($J258)&gt;0,MATCH(J258,MatchNames,0),EventIndex),0)</f>
        <v>0</v>
      </c>
      <c r="J258" s="1" t="str">
        <f>IF(LEN($A258)&gt;0,IF(LEN(Declarations!$F258)&gt;0,Declarations!$F258,conftype),"")</f>
        <v/>
      </c>
      <c r="M258" s="35" t="e">
        <f t="shared" si="84"/>
        <v>#REF!</v>
      </c>
      <c r="N258" s="35" t="e">
        <f t="shared" ref="N258:N321" si="91">IF(ISNA(VLOOKUP($A258,JumpData,2,FALSE)),0,VLOOKUP($A258,JumpData,2,FALSE))</f>
        <v>#REF!</v>
      </c>
      <c r="O258" s="35" t="e">
        <f t="shared" ref="O258:O321" si="92">IF(ISNA(VLOOKUP($A258,RunData,2,FALSE)),0,VLOOKUP($A258,RunData,2,FALSE))</f>
        <v>#REF!</v>
      </c>
      <c r="P258" s="35" t="e">
        <f t="shared" ref="P258:P321" si="93">IF(ISNA(VLOOKUP($A258,ThrowData,2,FALSE)),0,VLOOKUP($A258,ThrowData,2,FALSE))</f>
        <v>#REF!</v>
      </c>
      <c r="Q258" s="214" t="e">
        <f t="shared" ref="Q258:Q321" si="94">IF(ISNA(VLOOKUP($A258,SprintData,4,FALSE)),0,VLOOKUP($A258,SprintData,4,FALSE))+V258</f>
        <v>#REF!</v>
      </c>
      <c r="R258" s="215" t="e">
        <f t="shared" ref="R258:R321" si="95">IF(ISNA(VLOOKUP($A258,JumpData,4,FALSE)),0,VLOOKUP($A258,JumpData,4,FALSE))+W258</f>
        <v>#REF!</v>
      </c>
      <c r="S258" s="214" t="e">
        <f t="shared" ref="S258:S321" si="96">IF(ISNA(VLOOKUP($A258,RunData,4,FALSE)),0,VLOOKUP($A258,RunData,4,FALSE))+X258</f>
        <v>#REF!</v>
      </c>
      <c r="T258" s="214" t="e">
        <f t="shared" ref="T258:T321" si="97">IF(ISNA(VLOOKUP($A258,ThrowData,4,FALSE)),0,VLOOKUP($A258,ThrowData,4,FALSE))+Y258</f>
        <v>#REF!</v>
      </c>
      <c r="U258" t="e">
        <f t="shared" ref="U258:U321" si="98">+Q258+R258+S258+T258</f>
        <v>#REF!</v>
      </c>
      <c r="V258" t="e">
        <f t="shared" ref="V258:V321" si="99">IF(AND($F258&gt;0,NOT(M258),Flexing),FlexPC,0)</f>
        <v>#REF!</v>
      </c>
      <c r="W258" t="e">
        <f t="shared" ref="W258:W321" si="100">IF(AND($F258&gt;0,NOT(N258),Flexing),FlexPC,0)</f>
        <v>#REF!</v>
      </c>
      <c r="X258" t="e">
        <f t="shared" ref="X258:X321" si="101">IF(AND($F258&gt;0,NOT(O258),Flexing),FlexPC,0)</f>
        <v>#REF!</v>
      </c>
      <c r="Y258" t="e">
        <f t="shared" ref="Y258:Y321" si="102">IF(AND($F258&gt;0,NOT(P258),Flexing),FlexPC,0)</f>
        <v>#REF!</v>
      </c>
      <c r="AA258" s="1">
        <f t="shared" si="82"/>
        <v>257</v>
      </c>
    </row>
    <row r="259" spans="1:27" x14ac:dyDescent="0.35">
      <c r="A259" s="184" t="str">
        <f>+Declarations!A259&amp;""</f>
        <v/>
      </c>
      <c r="B259" t="str">
        <f>IF(LEN($A259),IF(LEN(Declarations!$B259)&gt;0,Declarations!$B259,"#"&amp;$A259),"")</f>
        <v/>
      </c>
      <c r="C259" s="1" t="str">
        <f t="shared" si="85"/>
        <v>...</v>
      </c>
      <c r="D259" s="1" t="str">
        <f t="shared" si="83"/>
        <v/>
      </c>
      <c r="E259" s="15">
        <f t="shared" si="86"/>
        <v>0</v>
      </c>
      <c r="F259" s="1">
        <f t="shared" si="87"/>
        <v>0</v>
      </c>
      <c r="G259" s="1" t="str">
        <f t="shared" si="88"/>
        <v/>
      </c>
      <c r="H259" t="str">
        <f t="shared" si="89"/>
        <v/>
      </c>
      <c r="I259" s="1">
        <f t="shared" si="90"/>
        <v>0</v>
      </c>
      <c r="J259" s="1" t="str">
        <f>IF(LEN($A259)&gt;0,IF(LEN(Declarations!$F259)&gt;0,Declarations!$F259,conftype),"")</f>
        <v/>
      </c>
      <c r="M259" s="35" t="e">
        <f t="shared" si="84"/>
        <v>#REF!</v>
      </c>
      <c r="N259" s="35" t="e">
        <f t="shared" si="91"/>
        <v>#REF!</v>
      </c>
      <c r="O259" s="35" t="e">
        <f t="shared" si="92"/>
        <v>#REF!</v>
      </c>
      <c r="P259" s="35" t="e">
        <f t="shared" si="93"/>
        <v>#REF!</v>
      </c>
      <c r="Q259" s="214" t="e">
        <f t="shared" si="94"/>
        <v>#REF!</v>
      </c>
      <c r="R259" s="215" t="e">
        <f t="shared" si="95"/>
        <v>#REF!</v>
      </c>
      <c r="S259" s="214" t="e">
        <f t="shared" si="96"/>
        <v>#REF!</v>
      </c>
      <c r="T259" s="214" t="e">
        <f t="shared" si="97"/>
        <v>#REF!</v>
      </c>
      <c r="U259" t="e">
        <f t="shared" si="98"/>
        <v>#REF!</v>
      </c>
      <c r="V259" t="e">
        <f t="shared" si="99"/>
        <v>#REF!</v>
      </c>
      <c r="W259" t="e">
        <f t="shared" si="100"/>
        <v>#REF!</v>
      </c>
      <c r="X259" t="e">
        <f t="shared" si="101"/>
        <v>#REF!</v>
      </c>
      <c r="Y259" t="e">
        <f t="shared" si="102"/>
        <v>#REF!</v>
      </c>
      <c r="AA259" s="1">
        <f t="shared" ref="AA259:AA322" si="103">ROW()-1</f>
        <v>258</v>
      </c>
    </row>
    <row r="260" spans="1:27" x14ac:dyDescent="0.35">
      <c r="A260" s="184" t="str">
        <f>+Declarations!A260&amp;""</f>
        <v/>
      </c>
      <c r="B260" t="str">
        <f>IF(LEN($A260),IF(LEN(Declarations!$B260)&gt;0,Declarations!$B260,"#"&amp;$A260),"")</f>
        <v/>
      </c>
      <c r="C260" s="1" t="str">
        <f t="shared" si="85"/>
        <v>...</v>
      </c>
      <c r="D260" s="1" t="str">
        <f t="shared" si="83"/>
        <v/>
      </c>
      <c r="E260" s="15">
        <f t="shared" si="86"/>
        <v>0</v>
      </c>
      <c r="F260" s="1">
        <f t="shared" si="87"/>
        <v>0</v>
      </c>
      <c r="G260" s="1" t="str">
        <f t="shared" si="88"/>
        <v/>
      </c>
      <c r="H260" t="str">
        <f t="shared" si="89"/>
        <v/>
      </c>
      <c r="I260" s="1">
        <f t="shared" si="90"/>
        <v>0</v>
      </c>
      <c r="J260" s="1" t="str">
        <f>IF(LEN($A260)&gt;0,IF(LEN(Declarations!$F260)&gt;0,Declarations!$F260,conftype),"")</f>
        <v/>
      </c>
      <c r="M260" s="35" t="e">
        <f t="shared" si="84"/>
        <v>#REF!</v>
      </c>
      <c r="N260" s="35" t="e">
        <f t="shared" si="91"/>
        <v>#REF!</v>
      </c>
      <c r="O260" s="35" t="e">
        <f t="shared" si="92"/>
        <v>#REF!</v>
      </c>
      <c r="P260" s="35" t="e">
        <f t="shared" si="93"/>
        <v>#REF!</v>
      </c>
      <c r="Q260" s="214" t="e">
        <f t="shared" si="94"/>
        <v>#REF!</v>
      </c>
      <c r="R260" s="215" t="e">
        <f t="shared" si="95"/>
        <v>#REF!</v>
      </c>
      <c r="S260" s="214" t="e">
        <f t="shared" si="96"/>
        <v>#REF!</v>
      </c>
      <c r="T260" s="214" t="e">
        <f t="shared" si="97"/>
        <v>#REF!</v>
      </c>
      <c r="U260" t="e">
        <f t="shared" si="98"/>
        <v>#REF!</v>
      </c>
      <c r="V260" t="e">
        <f t="shared" si="99"/>
        <v>#REF!</v>
      </c>
      <c r="W260" t="e">
        <f t="shared" si="100"/>
        <v>#REF!</v>
      </c>
      <c r="X260" t="e">
        <f t="shared" si="101"/>
        <v>#REF!</v>
      </c>
      <c r="Y260" t="e">
        <f t="shared" si="102"/>
        <v>#REF!</v>
      </c>
      <c r="AA260" s="1">
        <f t="shared" si="103"/>
        <v>259</v>
      </c>
    </row>
    <row r="261" spans="1:27" x14ac:dyDescent="0.35">
      <c r="A261" s="184" t="str">
        <f>+Declarations!A261&amp;""</f>
        <v/>
      </c>
      <c r="B261" t="str">
        <f>IF(LEN($A261),IF(LEN(Declarations!$B261)&gt;0,Declarations!$B261,"#"&amp;$A261),"")</f>
        <v/>
      </c>
      <c r="C261" s="1" t="str">
        <f t="shared" si="85"/>
        <v>...</v>
      </c>
      <c r="D261" s="1" t="str">
        <f t="shared" si="83"/>
        <v/>
      </c>
      <c r="E261" s="15">
        <f t="shared" si="86"/>
        <v>0</v>
      </c>
      <c r="F261" s="1">
        <f t="shared" si="87"/>
        <v>0</v>
      </c>
      <c r="G261" s="1" t="str">
        <f t="shared" si="88"/>
        <v/>
      </c>
      <c r="H261" t="str">
        <f t="shared" si="89"/>
        <v/>
      </c>
      <c r="I261" s="1">
        <f t="shared" si="90"/>
        <v>0</v>
      </c>
      <c r="J261" s="1" t="str">
        <f>IF(LEN($A261)&gt;0,IF(LEN(Declarations!$F261)&gt;0,Declarations!$F261,conftype),"")</f>
        <v/>
      </c>
      <c r="M261" s="35" t="e">
        <f t="shared" si="84"/>
        <v>#REF!</v>
      </c>
      <c r="N261" s="35" t="e">
        <f t="shared" si="91"/>
        <v>#REF!</v>
      </c>
      <c r="O261" s="35" t="e">
        <f t="shared" si="92"/>
        <v>#REF!</v>
      </c>
      <c r="P261" s="35" t="e">
        <f t="shared" si="93"/>
        <v>#REF!</v>
      </c>
      <c r="Q261" s="214" t="e">
        <f t="shared" si="94"/>
        <v>#REF!</v>
      </c>
      <c r="R261" s="215" t="e">
        <f t="shared" si="95"/>
        <v>#REF!</v>
      </c>
      <c r="S261" s="214" t="e">
        <f t="shared" si="96"/>
        <v>#REF!</v>
      </c>
      <c r="T261" s="214" t="e">
        <f t="shared" si="97"/>
        <v>#REF!</v>
      </c>
      <c r="U261" t="e">
        <f t="shared" si="98"/>
        <v>#REF!</v>
      </c>
      <c r="V261" t="e">
        <f t="shared" si="99"/>
        <v>#REF!</v>
      </c>
      <c r="W261" t="e">
        <f t="shared" si="100"/>
        <v>#REF!</v>
      </c>
      <c r="X261" t="e">
        <f t="shared" si="101"/>
        <v>#REF!</v>
      </c>
      <c r="Y261" t="e">
        <f t="shared" si="102"/>
        <v>#REF!</v>
      </c>
      <c r="AA261" s="1">
        <f t="shared" si="103"/>
        <v>260</v>
      </c>
    </row>
    <row r="262" spans="1:27" x14ac:dyDescent="0.35">
      <c r="A262" s="184" t="str">
        <f>+Declarations!A262&amp;""</f>
        <v/>
      </c>
      <c r="B262" t="str">
        <f>IF(LEN($A262),IF(LEN(Declarations!$B262)&gt;0,Declarations!$B262,"#"&amp;$A262),"")</f>
        <v/>
      </c>
      <c r="C262" s="1" t="str">
        <f t="shared" si="85"/>
        <v>...</v>
      </c>
      <c r="D262" s="1" t="str">
        <f t="shared" si="83"/>
        <v/>
      </c>
      <c r="E262" s="15">
        <f t="shared" si="86"/>
        <v>0</v>
      </c>
      <c r="F262" s="1">
        <f t="shared" si="87"/>
        <v>0</v>
      </c>
      <c r="G262" s="1" t="str">
        <f t="shared" si="88"/>
        <v/>
      </c>
      <c r="H262" t="str">
        <f t="shared" si="89"/>
        <v/>
      </c>
      <c r="I262" s="1">
        <f t="shared" si="90"/>
        <v>0</v>
      </c>
      <c r="J262" s="1" t="str">
        <f>IF(LEN($A262)&gt;0,IF(LEN(Declarations!$F262)&gt;0,Declarations!$F262,conftype),"")</f>
        <v/>
      </c>
      <c r="M262" s="35" t="e">
        <f t="shared" si="84"/>
        <v>#REF!</v>
      </c>
      <c r="N262" s="35" t="e">
        <f t="shared" si="91"/>
        <v>#REF!</v>
      </c>
      <c r="O262" s="35" t="e">
        <f t="shared" si="92"/>
        <v>#REF!</v>
      </c>
      <c r="P262" s="35" t="e">
        <f t="shared" si="93"/>
        <v>#REF!</v>
      </c>
      <c r="Q262" s="214" t="e">
        <f t="shared" si="94"/>
        <v>#REF!</v>
      </c>
      <c r="R262" s="215" t="e">
        <f t="shared" si="95"/>
        <v>#REF!</v>
      </c>
      <c r="S262" s="214" t="e">
        <f t="shared" si="96"/>
        <v>#REF!</v>
      </c>
      <c r="T262" s="214" t="e">
        <f t="shared" si="97"/>
        <v>#REF!</v>
      </c>
      <c r="U262" t="e">
        <f t="shared" si="98"/>
        <v>#REF!</v>
      </c>
      <c r="V262" t="e">
        <f t="shared" si="99"/>
        <v>#REF!</v>
      </c>
      <c r="W262" t="e">
        <f t="shared" si="100"/>
        <v>#REF!</v>
      </c>
      <c r="X262" t="e">
        <f t="shared" si="101"/>
        <v>#REF!</v>
      </c>
      <c r="Y262" t="e">
        <f t="shared" si="102"/>
        <v>#REF!</v>
      </c>
      <c r="AA262" s="1">
        <f t="shared" si="103"/>
        <v>261</v>
      </c>
    </row>
    <row r="263" spans="1:27" x14ac:dyDescent="0.35">
      <c r="A263" s="184" t="str">
        <f>+Declarations!A263&amp;""</f>
        <v/>
      </c>
      <c r="B263" t="str">
        <f>IF(LEN($A263),IF(LEN(Declarations!$B263)&gt;0,Declarations!$B263,"#"&amp;$A263),"")</f>
        <v/>
      </c>
      <c r="C263" s="1" t="str">
        <f t="shared" si="85"/>
        <v>...</v>
      </c>
      <c r="D263" s="1" t="str">
        <f t="shared" ref="D263:D326" si="104">IF(OR(G263="G",G263="F"),"F",IF(OR(G263="B",G263="M"),"M",""))</f>
        <v/>
      </c>
      <c r="E263" s="15">
        <f t="shared" si="86"/>
        <v>0</v>
      </c>
      <c r="F263" s="1">
        <f t="shared" si="87"/>
        <v>0</v>
      </c>
      <c r="G263" s="1" t="str">
        <f t="shared" si="88"/>
        <v/>
      </c>
      <c r="H263" t="str">
        <f t="shared" si="89"/>
        <v/>
      </c>
      <c r="I263" s="1">
        <f t="shared" si="90"/>
        <v>0</v>
      </c>
      <c r="J263" s="1" t="str">
        <f>IF(LEN($A263)&gt;0,IF(LEN(Declarations!$F263)&gt;0,Declarations!$F263,conftype),"")</f>
        <v/>
      </c>
      <c r="M263" s="35" t="e">
        <f t="shared" si="84"/>
        <v>#REF!</v>
      </c>
      <c r="N263" s="35" t="e">
        <f t="shared" si="91"/>
        <v>#REF!</v>
      </c>
      <c r="O263" s="35" t="e">
        <f t="shared" si="92"/>
        <v>#REF!</v>
      </c>
      <c r="P263" s="35" t="e">
        <f t="shared" si="93"/>
        <v>#REF!</v>
      </c>
      <c r="Q263" s="214" t="e">
        <f t="shared" si="94"/>
        <v>#REF!</v>
      </c>
      <c r="R263" s="215" t="e">
        <f t="shared" si="95"/>
        <v>#REF!</v>
      </c>
      <c r="S263" s="214" t="e">
        <f t="shared" si="96"/>
        <v>#REF!</v>
      </c>
      <c r="T263" s="214" t="e">
        <f t="shared" si="97"/>
        <v>#REF!</v>
      </c>
      <c r="U263" t="e">
        <f t="shared" si="98"/>
        <v>#REF!</v>
      </c>
      <c r="V263" t="e">
        <f t="shared" si="99"/>
        <v>#REF!</v>
      </c>
      <c r="W263" t="e">
        <f t="shared" si="100"/>
        <v>#REF!</v>
      </c>
      <c r="X263" t="e">
        <f t="shared" si="101"/>
        <v>#REF!</v>
      </c>
      <c r="Y263" t="e">
        <f t="shared" si="102"/>
        <v>#REF!</v>
      </c>
      <c r="AA263" s="1">
        <f t="shared" si="103"/>
        <v>262</v>
      </c>
    </row>
    <row r="264" spans="1:27" x14ac:dyDescent="0.35">
      <c r="A264" s="184" t="str">
        <f>+Declarations!A264&amp;""</f>
        <v/>
      </c>
      <c r="B264" t="str">
        <f>IF(LEN($A264),IF(LEN(Declarations!$B264)&gt;0,Declarations!$B264,"#"&amp;$A264),"")</f>
        <v/>
      </c>
      <c r="C264" s="1" t="str">
        <f t="shared" si="85"/>
        <v>...</v>
      </c>
      <c r="D264" s="1" t="str">
        <f t="shared" si="104"/>
        <v/>
      </c>
      <c r="E264" s="15">
        <f t="shared" si="86"/>
        <v>0</v>
      </c>
      <c r="F264" s="1">
        <f t="shared" si="87"/>
        <v>0</v>
      </c>
      <c r="G264" s="1" t="str">
        <f t="shared" si="88"/>
        <v/>
      </c>
      <c r="H264" t="str">
        <f t="shared" si="89"/>
        <v/>
      </c>
      <c r="I264" s="1">
        <f t="shared" si="90"/>
        <v>0</v>
      </c>
      <c r="J264" s="1" t="str">
        <f>IF(LEN($A264)&gt;0,IF(LEN(Declarations!$F264)&gt;0,Declarations!$F264,conftype),"")</f>
        <v/>
      </c>
      <c r="M264" s="35" t="e">
        <f t="shared" si="84"/>
        <v>#REF!</v>
      </c>
      <c r="N264" s="35" t="e">
        <f t="shared" si="91"/>
        <v>#REF!</v>
      </c>
      <c r="O264" s="35" t="e">
        <f t="shared" si="92"/>
        <v>#REF!</v>
      </c>
      <c r="P264" s="35" t="e">
        <f t="shared" si="93"/>
        <v>#REF!</v>
      </c>
      <c r="Q264" s="214" t="e">
        <f t="shared" si="94"/>
        <v>#REF!</v>
      </c>
      <c r="R264" s="215" t="e">
        <f t="shared" si="95"/>
        <v>#REF!</v>
      </c>
      <c r="S264" s="214" t="e">
        <f t="shared" si="96"/>
        <v>#REF!</v>
      </c>
      <c r="T264" s="214" t="e">
        <f t="shared" si="97"/>
        <v>#REF!</v>
      </c>
      <c r="U264" t="e">
        <f t="shared" si="98"/>
        <v>#REF!</v>
      </c>
      <c r="V264" t="e">
        <f t="shared" si="99"/>
        <v>#REF!</v>
      </c>
      <c r="W264" t="e">
        <f t="shared" si="100"/>
        <v>#REF!</v>
      </c>
      <c r="X264" t="e">
        <f t="shared" si="101"/>
        <v>#REF!</v>
      </c>
      <c r="Y264" t="e">
        <f t="shared" si="102"/>
        <v>#REF!</v>
      </c>
      <c r="AA264" s="1">
        <f t="shared" si="103"/>
        <v>263</v>
      </c>
    </row>
    <row r="265" spans="1:27" x14ac:dyDescent="0.35">
      <c r="A265" s="184" t="str">
        <f>+Declarations!A265&amp;""</f>
        <v/>
      </c>
      <c r="B265" t="str">
        <f>IF(LEN($A265),IF(LEN(Declarations!$B265)&gt;0,Declarations!$B265,"#"&amp;$A265),"")</f>
        <v/>
      </c>
      <c r="C265" s="1" t="str">
        <f t="shared" si="85"/>
        <v>...</v>
      </c>
      <c r="D265" s="1" t="str">
        <f t="shared" si="104"/>
        <v/>
      </c>
      <c r="E265" s="15">
        <f t="shared" si="86"/>
        <v>0</v>
      </c>
      <c r="F265" s="1">
        <f t="shared" si="87"/>
        <v>0</v>
      </c>
      <c r="G265" s="1" t="str">
        <f t="shared" si="88"/>
        <v/>
      </c>
      <c r="H265" t="str">
        <f t="shared" si="89"/>
        <v/>
      </c>
      <c r="I265" s="1">
        <f t="shared" si="90"/>
        <v>0</v>
      </c>
      <c r="J265" s="1" t="str">
        <f>IF(LEN($A265)&gt;0,IF(LEN(Declarations!$F265)&gt;0,Declarations!$F265,conftype),"")</f>
        <v/>
      </c>
      <c r="M265" s="35" t="e">
        <f t="shared" si="84"/>
        <v>#REF!</v>
      </c>
      <c r="N265" s="35" t="e">
        <f t="shared" si="91"/>
        <v>#REF!</v>
      </c>
      <c r="O265" s="35" t="e">
        <f t="shared" si="92"/>
        <v>#REF!</v>
      </c>
      <c r="P265" s="35" t="e">
        <f t="shared" si="93"/>
        <v>#REF!</v>
      </c>
      <c r="Q265" s="214" t="e">
        <f t="shared" si="94"/>
        <v>#REF!</v>
      </c>
      <c r="R265" s="215" t="e">
        <f t="shared" si="95"/>
        <v>#REF!</v>
      </c>
      <c r="S265" s="214" t="e">
        <f t="shared" si="96"/>
        <v>#REF!</v>
      </c>
      <c r="T265" s="214" t="e">
        <f t="shared" si="97"/>
        <v>#REF!</v>
      </c>
      <c r="U265" t="e">
        <f t="shared" si="98"/>
        <v>#REF!</v>
      </c>
      <c r="V265" t="e">
        <f t="shared" si="99"/>
        <v>#REF!</v>
      </c>
      <c r="W265" t="e">
        <f t="shared" si="100"/>
        <v>#REF!</v>
      </c>
      <c r="X265" t="e">
        <f t="shared" si="101"/>
        <v>#REF!</v>
      </c>
      <c r="Y265" t="e">
        <f t="shared" si="102"/>
        <v>#REF!</v>
      </c>
      <c r="AA265" s="1">
        <f t="shared" si="103"/>
        <v>264</v>
      </c>
    </row>
    <row r="266" spans="1:27" x14ac:dyDescent="0.35">
      <c r="A266" s="184" t="str">
        <f>+Declarations!A266&amp;""</f>
        <v/>
      </c>
      <c r="B266" t="str">
        <f>IF(LEN($A266),IF(LEN(Declarations!$B266)&gt;0,Declarations!$B266,"#"&amp;$A266),"")</f>
        <v/>
      </c>
      <c r="C266" s="1" t="str">
        <f t="shared" si="85"/>
        <v>...</v>
      </c>
      <c r="D266" s="1" t="str">
        <f t="shared" si="104"/>
        <v/>
      </c>
      <c r="E266" s="15">
        <f t="shared" si="86"/>
        <v>0</v>
      </c>
      <c r="F266" s="1">
        <f t="shared" si="87"/>
        <v>0</v>
      </c>
      <c r="G266" s="1" t="str">
        <f t="shared" si="88"/>
        <v/>
      </c>
      <c r="H266" t="str">
        <f t="shared" si="89"/>
        <v/>
      </c>
      <c r="I266" s="1">
        <f t="shared" si="90"/>
        <v>0</v>
      </c>
      <c r="J266" s="1" t="str">
        <f>IF(LEN($A266)&gt;0,IF(LEN(Declarations!$F266)&gt;0,Declarations!$F266,conftype),"")</f>
        <v/>
      </c>
      <c r="M266" s="35" t="e">
        <f t="shared" si="84"/>
        <v>#REF!</v>
      </c>
      <c r="N266" s="35" t="e">
        <f t="shared" si="91"/>
        <v>#REF!</v>
      </c>
      <c r="O266" s="35" t="e">
        <f t="shared" si="92"/>
        <v>#REF!</v>
      </c>
      <c r="P266" s="35" t="e">
        <f t="shared" si="93"/>
        <v>#REF!</v>
      </c>
      <c r="Q266" s="214" t="e">
        <f t="shared" si="94"/>
        <v>#REF!</v>
      </c>
      <c r="R266" s="215" t="e">
        <f t="shared" si="95"/>
        <v>#REF!</v>
      </c>
      <c r="S266" s="214" t="e">
        <f t="shared" si="96"/>
        <v>#REF!</v>
      </c>
      <c r="T266" s="214" t="e">
        <f t="shared" si="97"/>
        <v>#REF!</v>
      </c>
      <c r="U266" t="e">
        <f t="shared" si="98"/>
        <v>#REF!</v>
      </c>
      <c r="V266" t="e">
        <f t="shared" si="99"/>
        <v>#REF!</v>
      </c>
      <c r="W266" t="e">
        <f t="shared" si="100"/>
        <v>#REF!</v>
      </c>
      <c r="X266" t="e">
        <f t="shared" si="101"/>
        <v>#REF!</v>
      </c>
      <c r="Y266" t="e">
        <f t="shared" si="102"/>
        <v>#REF!</v>
      </c>
      <c r="AA266" s="1">
        <f t="shared" si="103"/>
        <v>265</v>
      </c>
    </row>
    <row r="267" spans="1:27" x14ac:dyDescent="0.35">
      <c r="A267" s="184" t="str">
        <f>+Declarations!A267&amp;""</f>
        <v/>
      </c>
      <c r="B267" t="str">
        <f>IF(LEN($A267),IF(LEN(Declarations!$B267)&gt;0,Declarations!$B267,"#"&amp;$A267),"")</f>
        <v/>
      </c>
      <c r="C267" s="1" t="str">
        <f t="shared" si="85"/>
        <v>...</v>
      </c>
      <c r="D267" s="1" t="str">
        <f t="shared" si="104"/>
        <v/>
      </c>
      <c r="E267" s="15">
        <f t="shared" si="86"/>
        <v>0</v>
      </c>
      <c r="F267" s="1">
        <f t="shared" si="87"/>
        <v>0</v>
      </c>
      <c r="G267" s="1" t="str">
        <f t="shared" si="88"/>
        <v/>
      </c>
      <c r="H267" t="str">
        <f t="shared" si="89"/>
        <v/>
      </c>
      <c r="I267" s="1">
        <f t="shared" si="90"/>
        <v>0</v>
      </c>
      <c r="J267" s="1" t="str">
        <f>IF(LEN($A267)&gt;0,IF(LEN(Declarations!$F267)&gt;0,Declarations!$F267,conftype),"")</f>
        <v/>
      </c>
      <c r="M267" s="35" t="e">
        <f t="shared" si="84"/>
        <v>#REF!</v>
      </c>
      <c r="N267" s="35" t="e">
        <f t="shared" si="91"/>
        <v>#REF!</v>
      </c>
      <c r="O267" s="35" t="e">
        <f t="shared" si="92"/>
        <v>#REF!</v>
      </c>
      <c r="P267" s="35" t="e">
        <f t="shared" si="93"/>
        <v>#REF!</v>
      </c>
      <c r="Q267" s="214" t="e">
        <f t="shared" si="94"/>
        <v>#REF!</v>
      </c>
      <c r="R267" s="215" t="e">
        <f t="shared" si="95"/>
        <v>#REF!</v>
      </c>
      <c r="S267" s="214" t="e">
        <f t="shared" si="96"/>
        <v>#REF!</v>
      </c>
      <c r="T267" s="214" t="e">
        <f t="shared" si="97"/>
        <v>#REF!</v>
      </c>
      <c r="U267" t="e">
        <f t="shared" si="98"/>
        <v>#REF!</v>
      </c>
      <c r="V267" t="e">
        <f t="shared" si="99"/>
        <v>#REF!</v>
      </c>
      <c r="W267" t="e">
        <f t="shared" si="100"/>
        <v>#REF!</v>
      </c>
      <c r="X267" t="e">
        <f t="shared" si="101"/>
        <v>#REF!</v>
      </c>
      <c r="Y267" t="e">
        <f t="shared" si="102"/>
        <v>#REF!</v>
      </c>
      <c r="AA267" s="1">
        <f t="shared" si="103"/>
        <v>266</v>
      </c>
    </row>
    <row r="268" spans="1:27" x14ac:dyDescent="0.35">
      <c r="A268" s="184" t="str">
        <f>+Declarations!A268&amp;""</f>
        <v/>
      </c>
      <c r="B268" t="str">
        <f>IF(LEN($A268),IF(LEN(Declarations!$B268)&gt;0,Declarations!$B268,"#"&amp;$A268),"")</f>
        <v/>
      </c>
      <c r="C268" s="1" t="str">
        <f t="shared" si="85"/>
        <v>...</v>
      </c>
      <c r="D268" s="1" t="str">
        <f t="shared" si="104"/>
        <v/>
      </c>
      <c r="E268" s="15">
        <f t="shared" si="86"/>
        <v>0</v>
      </c>
      <c r="F268" s="1">
        <f t="shared" si="87"/>
        <v>0</v>
      </c>
      <c r="G268" s="1" t="str">
        <f t="shared" si="88"/>
        <v/>
      </c>
      <c r="H268" t="str">
        <f t="shared" si="89"/>
        <v/>
      </c>
      <c r="I268" s="1">
        <f t="shared" si="90"/>
        <v>0</v>
      </c>
      <c r="J268" s="1" t="str">
        <f>IF(LEN($A268)&gt;0,IF(LEN(Declarations!$F268)&gt;0,Declarations!$F268,conftype),"")</f>
        <v/>
      </c>
      <c r="M268" s="35" t="e">
        <f t="shared" si="84"/>
        <v>#REF!</v>
      </c>
      <c r="N268" s="35" t="e">
        <f t="shared" si="91"/>
        <v>#REF!</v>
      </c>
      <c r="O268" s="35" t="e">
        <f t="shared" si="92"/>
        <v>#REF!</v>
      </c>
      <c r="P268" s="35" t="e">
        <f t="shared" si="93"/>
        <v>#REF!</v>
      </c>
      <c r="Q268" s="214" t="e">
        <f t="shared" si="94"/>
        <v>#REF!</v>
      </c>
      <c r="R268" s="215" t="e">
        <f t="shared" si="95"/>
        <v>#REF!</v>
      </c>
      <c r="S268" s="214" t="e">
        <f t="shared" si="96"/>
        <v>#REF!</v>
      </c>
      <c r="T268" s="214" t="e">
        <f t="shared" si="97"/>
        <v>#REF!</v>
      </c>
      <c r="U268" t="e">
        <f t="shared" si="98"/>
        <v>#REF!</v>
      </c>
      <c r="V268" t="e">
        <f t="shared" si="99"/>
        <v>#REF!</v>
      </c>
      <c r="W268" t="e">
        <f t="shared" si="100"/>
        <v>#REF!</v>
      </c>
      <c r="X268" t="e">
        <f t="shared" si="101"/>
        <v>#REF!</v>
      </c>
      <c r="Y268" t="e">
        <f t="shared" si="102"/>
        <v>#REF!</v>
      </c>
      <c r="AA268" s="1">
        <f t="shared" si="103"/>
        <v>267</v>
      </c>
    </row>
    <row r="269" spans="1:27" x14ac:dyDescent="0.35">
      <c r="A269" s="184" t="str">
        <f>+Declarations!A269&amp;""</f>
        <v/>
      </c>
      <c r="B269" t="str">
        <f>IF(LEN($A269),IF(LEN(Declarations!$B269)&gt;0,Declarations!$B269,"#"&amp;$A269),"")</f>
        <v/>
      </c>
      <c r="C269" s="1" t="str">
        <f t="shared" si="85"/>
        <v>...</v>
      </c>
      <c r="D269" s="1" t="str">
        <f t="shared" si="104"/>
        <v/>
      </c>
      <c r="E269" s="15">
        <f t="shared" si="86"/>
        <v>0</v>
      </c>
      <c r="F269" s="1">
        <f t="shared" si="87"/>
        <v>0</v>
      </c>
      <c r="G269" s="1" t="str">
        <f t="shared" si="88"/>
        <v/>
      </c>
      <c r="H269" t="str">
        <f t="shared" si="89"/>
        <v/>
      </c>
      <c r="I269" s="1">
        <f t="shared" si="90"/>
        <v>0</v>
      </c>
      <c r="J269" s="1" t="str">
        <f>IF(LEN($A269)&gt;0,IF(LEN(Declarations!$F269)&gt;0,Declarations!$F269,conftype),"")</f>
        <v/>
      </c>
      <c r="M269" s="35" t="e">
        <f t="shared" si="84"/>
        <v>#REF!</v>
      </c>
      <c r="N269" s="35" t="e">
        <f t="shared" si="91"/>
        <v>#REF!</v>
      </c>
      <c r="O269" s="35" t="e">
        <f t="shared" si="92"/>
        <v>#REF!</v>
      </c>
      <c r="P269" s="35" t="e">
        <f t="shared" si="93"/>
        <v>#REF!</v>
      </c>
      <c r="Q269" s="214" t="e">
        <f t="shared" si="94"/>
        <v>#REF!</v>
      </c>
      <c r="R269" s="215" t="e">
        <f t="shared" si="95"/>
        <v>#REF!</v>
      </c>
      <c r="S269" s="214" t="e">
        <f t="shared" si="96"/>
        <v>#REF!</v>
      </c>
      <c r="T269" s="214" t="e">
        <f t="shared" si="97"/>
        <v>#REF!</v>
      </c>
      <c r="U269" t="e">
        <f t="shared" si="98"/>
        <v>#REF!</v>
      </c>
      <c r="V269" t="e">
        <f t="shared" si="99"/>
        <v>#REF!</v>
      </c>
      <c r="W269" t="e">
        <f t="shared" si="100"/>
        <v>#REF!</v>
      </c>
      <c r="X269" t="e">
        <f t="shared" si="101"/>
        <v>#REF!</v>
      </c>
      <c r="Y269" t="e">
        <f t="shared" si="102"/>
        <v>#REF!</v>
      </c>
      <c r="AA269" s="1">
        <f t="shared" si="103"/>
        <v>268</v>
      </c>
    </row>
    <row r="270" spans="1:27" x14ac:dyDescent="0.35">
      <c r="A270" s="184" t="str">
        <f>+Declarations!A270&amp;""</f>
        <v/>
      </c>
      <c r="B270" t="str">
        <f>IF(LEN($A270),IF(LEN(Declarations!$B270)&gt;0,Declarations!$B270,"#"&amp;$A270),"")</f>
        <v/>
      </c>
      <c r="C270" s="1" t="str">
        <f t="shared" si="85"/>
        <v>...</v>
      </c>
      <c r="D270" s="1" t="str">
        <f t="shared" si="104"/>
        <v/>
      </c>
      <c r="E270" s="15">
        <f t="shared" si="86"/>
        <v>0</v>
      </c>
      <c r="F270" s="1">
        <f t="shared" si="87"/>
        <v>0</v>
      </c>
      <c r="G270" s="1" t="str">
        <f t="shared" si="88"/>
        <v/>
      </c>
      <c r="H270" t="str">
        <f t="shared" si="89"/>
        <v/>
      </c>
      <c r="I270" s="1">
        <f t="shared" si="90"/>
        <v>0</v>
      </c>
      <c r="J270" s="1" t="str">
        <f>IF(LEN($A270)&gt;0,IF(LEN(Declarations!$F270)&gt;0,Declarations!$F270,conftype),"")</f>
        <v/>
      </c>
      <c r="M270" s="35" t="e">
        <f t="shared" si="84"/>
        <v>#REF!</v>
      </c>
      <c r="N270" s="35" t="e">
        <f t="shared" si="91"/>
        <v>#REF!</v>
      </c>
      <c r="O270" s="35" t="e">
        <f t="shared" si="92"/>
        <v>#REF!</v>
      </c>
      <c r="P270" s="35" t="e">
        <f t="shared" si="93"/>
        <v>#REF!</v>
      </c>
      <c r="Q270" s="214" t="e">
        <f t="shared" si="94"/>
        <v>#REF!</v>
      </c>
      <c r="R270" s="215" t="e">
        <f t="shared" si="95"/>
        <v>#REF!</v>
      </c>
      <c r="S270" s="214" t="e">
        <f t="shared" si="96"/>
        <v>#REF!</v>
      </c>
      <c r="T270" s="214" t="e">
        <f t="shared" si="97"/>
        <v>#REF!</v>
      </c>
      <c r="U270" t="e">
        <f t="shared" si="98"/>
        <v>#REF!</v>
      </c>
      <c r="V270" t="e">
        <f t="shared" si="99"/>
        <v>#REF!</v>
      </c>
      <c r="W270" t="e">
        <f t="shared" si="100"/>
        <v>#REF!</v>
      </c>
      <c r="X270" t="e">
        <f t="shared" si="101"/>
        <v>#REF!</v>
      </c>
      <c r="Y270" t="e">
        <f t="shared" si="102"/>
        <v>#REF!</v>
      </c>
      <c r="AA270" s="1">
        <f t="shared" si="103"/>
        <v>269</v>
      </c>
    </row>
    <row r="271" spans="1:27" x14ac:dyDescent="0.35">
      <c r="A271" s="184" t="str">
        <f>+Declarations!A271&amp;""</f>
        <v/>
      </c>
      <c r="B271" t="str">
        <f>IF(LEN($A271),IF(LEN(Declarations!$B271)&gt;0,Declarations!$B271,"#"&amp;$A271),"")</f>
        <v/>
      </c>
      <c r="C271" s="1" t="str">
        <f t="shared" si="85"/>
        <v>...</v>
      </c>
      <c r="D271" s="1" t="str">
        <f t="shared" si="104"/>
        <v/>
      </c>
      <c r="E271" s="15">
        <f t="shared" si="86"/>
        <v>0</v>
      </c>
      <c r="F271" s="1">
        <f t="shared" si="87"/>
        <v>0</v>
      </c>
      <c r="G271" s="1" t="str">
        <f t="shared" si="88"/>
        <v/>
      </c>
      <c r="H271" t="str">
        <f t="shared" si="89"/>
        <v/>
      </c>
      <c r="I271" s="1">
        <f t="shared" si="90"/>
        <v>0</v>
      </c>
      <c r="J271" s="1" t="str">
        <f>IF(LEN($A271)&gt;0,IF(LEN(Declarations!$F271)&gt;0,Declarations!$F271,conftype),"")</f>
        <v/>
      </c>
      <c r="M271" s="35" t="e">
        <f t="shared" si="84"/>
        <v>#REF!</v>
      </c>
      <c r="N271" s="35" t="e">
        <f t="shared" si="91"/>
        <v>#REF!</v>
      </c>
      <c r="O271" s="35" t="e">
        <f t="shared" si="92"/>
        <v>#REF!</v>
      </c>
      <c r="P271" s="35" t="e">
        <f t="shared" si="93"/>
        <v>#REF!</v>
      </c>
      <c r="Q271" s="214" t="e">
        <f t="shared" si="94"/>
        <v>#REF!</v>
      </c>
      <c r="R271" s="215" t="e">
        <f t="shared" si="95"/>
        <v>#REF!</v>
      </c>
      <c r="S271" s="214" t="e">
        <f t="shared" si="96"/>
        <v>#REF!</v>
      </c>
      <c r="T271" s="214" t="e">
        <f t="shared" si="97"/>
        <v>#REF!</v>
      </c>
      <c r="U271" t="e">
        <f t="shared" si="98"/>
        <v>#REF!</v>
      </c>
      <c r="V271" t="e">
        <f t="shared" si="99"/>
        <v>#REF!</v>
      </c>
      <c r="W271" t="e">
        <f t="shared" si="100"/>
        <v>#REF!</v>
      </c>
      <c r="X271" t="e">
        <f t="shared" si="101"/>
        <v>#REF!</v>
      </c>
      <c r="Y271" t="e">
        <f t="shared" si="102"/>
        <v>#REF!</v>
      </c>
      <c r="AA271" s="1">
        <f t="shared" si="103"/>
        <v>270</v>
      </c>
    </row>
    <row r="272" spans="1:27" x14ac:dyDescent="0.35">
      <c r="A272" s="184" t="str">
        <f>+Declarations!A272&amp;""</f>
        <v/>
      </c>
      <c r="B272" t="str">
        <f>IF(LEN($A272),IF(LEN(Declarations!$B272)&gt;0,Declarations!$B272,"#"&amp;$A272),"")</f>
        <v/>
      </c>
      <c r="C272" s="1" t="str">
        <f t="shared" si="85"/>
        <v>...</v>
      </c>
      <c r="D272" s="1" t="str">
        <f t="shared" si="104"/>
        <v/>
      </c>
      <c r="E272" s="15">
        <f t="shared" si="86"/>
        <v>0</v>
      </c>
      <c r="F272" s="1">
        <f t="shared" si="87"/>
        <v>0</v>
      </c>
      <c r="G272" s="1" t="str">
        <f t="shared" si="88"/>
        <v/>
      </c>
      <c r="H272" t="str">
        <f t="shared" si="89"/>
        <v/>
      </c>
      <c r="I272" s="1">
        <f t="shared" si="90"/>
        <v>0</v>
      </c>
      <c r="J272" s="1" t="str">
        <f>IF(LEN($A272)&gt;0,IF(LEN(Declarations!$F272)&gt;0,Declarations!$F272,conftype),"")</f>
        <v/>
      </c>
      <c r="M272" s="35" t="e">
        <f t="shared" si="84"/>
        <v>#REF!</v>
      </c>
      <c r="N272" s="35" t="e">
        <f t="shared" si="91"/>
        <v>#REF!</v>
      </c>
      <c r="O272" s="35" t="e">
        <f t="shared" si="92"/>
        <v>#REF!</v>
      </c>
      <c r="P272" s="35" t="e">
        <f t="shared" si="93"/>
        <v>#REF!</v>
      </c>
      <c r="Q272" s="214" t="e">
        <f t="shared" si="94"/>
        <v>#REF!</v>
      </c>
      <c r="R272" s="215" t="e">
        <f t="shared" si="95"/>
        <v>#REF!</v>
      </c>
      <c r="S272" s="214" t="e">
        <f t="shared" si="96"/>
        <v>#REF!</v>
      </c>
      <c r="T272" s="214" t="e">
        <f t="shared" si="97"/>
        <v>#REF!</v>
      </c>
      <c r="U272" t="e">
        <f t="shared" si="98"/>
        <v>#REF!</v>
      </c>
      <c r="V272" t="e">
        <f t="shared" si="99"/>
        <v>#REF!</v>
      </c>
      <c r="W272" t="e">
        <f t="shared" si="100"/>
        <v>#REF!</v>
      </c>
      <c r="X272" t="e">
        <f t="shared" si="101"/>
        <v>#REF!</v>
      </c>
      <c r="Y272" t="e">
        <f t="shared" si="102"/>
        <v>#REF!</v>
      </c>
      <c r="AA272" s="1">
        <f t="shared" si="103"/>
        <v>271</v>
      </c>
    </row>
    <row r="273" spans="1:27" x14ac:dyDescent="0.35">
      <c r="A273" s="184" t="str">
        <f>+Declarations!A273&amp;""</f>
        <v/>
      </c>
      <c r="B273" t="str">
        <f>IF(LEN($A273),IF(LEN(Declarations!$B273)&gt;0,Declarations!$B273,"#"&amp;$A273),"")</f>
        <v/>
      </c>
      <c r="C273" s="1" t="str">
        <f t="shared" si="85"/>
        <v>...</v>
      </c>
      <c r="D273" s="1" t="str">
        <f t="shared" si="104"/>
        <v/>
      </c>
      <c r="E273" s="15">
        <f t="shared" si="86"/>
        <v>0</v>
      </c>
      <c r="F273" s="1">
        <f t="shared" si="87"/>
        <v>0</v>
      </c>
      <c r="G273" s="1" t="str">
        <f t="shared" si="88"/>
        <v/>
      </c>
      <c r="H273" t="str">
        <f t="shared" si="89"/>
        <v/>
      </c>
      <c r="I273" s="1">
        <f t="shared" si="90"/>
        <v>0</v>
      </c>
      <c r="J273" s="1" t="str">
        <f>IF(LEN($A273)&gt;0,IF(LEN(Declarations!$F273)&gt;0,Declarations!$F273,conftype),"")</f>
        <v/>
      </c>
      <c r="M273" s="35" t="e">
        <f t="shared" si="84"/>
        <v>#REF!</v>
      </c>
      <c r="N273" s="35" t="e">
        <f t="shared" si="91"/>
        <v>#REF!</v>
      </c>
      <c r="O273" s="35" t="e">
        <f t="shared" si="92"/>
        <v>#REF!</v>
      </c>
      <c r="P273" s="35" t="e">
        <f t="shared" si="93"/>
        <v>#REF!</v>
      </c>
      <c r="Q273" s="214" t="e">
        <f t="shared" si="94"/>
        <v>#REF!</v>
      </c>
      <c r="R273" s="215" t="e">
        <f t="shared" si="95"/>
        <v>#REF!</v>
      </c>
      <c r="S273" s="214" t="e">
        <f t="shared" si="96"/>
        <v>#REF!</v>
      </c>
      <c r="T273" s="214" t="e">
        <f t="shared" si="97"/>
        <v>#REF!</v>
      </c>
      <c r="U273" t="e">
        <f t="shared" si="98"/>
        <v>#REF!</v>
      </c>
      <c r="V273" t="e">
        <f t="shared" si="99"/>
        <v>#REF!</v>
      </c>
      <c r="W273" t="e">
        <f t="shared" si="100"/>
        <v>#REF!</v>
      </c>
      <c r="X273" t="e">
        <f t="shared" si="101"/>
        <v>#REF!</v>
      </c>
      <c r="Y273" t="e">
        <f t="shared" si="102"/>
        <v>#REF!</v>
      </c>
      <c r="AA273" s="1">
        <f t="shared" si="103"/>
        <v>272</v>
      </c>
    </row>
    <row r="274" spans="1:27" x14ac:dyDescent="0.35">
      <c r="A274" s="184" t="str">
        <f>+Declarations!A274&amp;""</f>
        <v/>
      </c>
      <c r="B274" t="str">
        <f>IF(LEN($A274),IF(LEN(Declarations!$B274)&gt;0,Declarations!$B274,"#"&amp;$A274),"")</f>
        <v/>
      </c>
      <c r="C274" s="1" t="str">
        <f t="shared" si="85"/>
        <v>...</v>
      </c>
      <c r="D274" s="1" t="str">
        <f t="shared" si="104"/>
        <v/>
      </c>
      <c r="E274" s="15">
        <f t="shared" si="86"/>
        <v>0</v>
      </c>
      <c r="F274" s="1">
        <f t="shared" si="87"/>
        <v>0</v>
      </c>
      <c r="G274" s="1" t="str">
        <f t="shared" si="88"/>
        <v/>
      </c>
      <c r="H274" t="str">
        <f t="shared" si="89"/>
        <v/>
      </c>
      <c r="I274" s="1">
        <f t="shared" si="90"/>
        <v>0</v>
      </c>
      <c r="J274" s="1" t="str">
        <f>IF(LEN($A274)&gt;0,IF(LEN(Declarations!$F274)&gt;0,Declarations!$F274,conftype),"")</f>
        <v/>
      </c>
      <c r="M274" s="35" t="e">
        <f t="shared" si="84"/>
        <v>#REF!</v>
      </c>
      <c r="N274" s="35" t="e">
        <f t="shared" si="91"/>
        <v>#REF!</v>
      </c>
      <c r="O274" s="35" t="e">
        <f t="shared" si="92"/>
        <v>#REF!</v>
      </c>
      <c r="P274" s="35" t="e">
        <f t="shared" si="93"/>
        <v>#REF!</v>
      </c>
      <c r="Q274" s="214" t="e">
        <f t="shared" si="94"/>
        <v>#REF!</v>
      </c>
      <c r="R274" s="215" t="e">
        <f t="shared" si="95"/>
        <v>#REF!</v>
      </c>
      <c r="S274" s="214" t="e">
        <f t="shared" si="96"/>
        <v>#REF!</v>
      </c>
      <c r="T274" s="214" t="e">
        <f t="shared" si="97"/>
        <v>#REF!</v>
      </c>
      <c r="U274" t="e">
        <f t="shared" si="98"/>
        <v>#REF!</v>
      </c>
      <c r="V274" t="e">
        <f t="shared" si="99"/>
        <v>#REF!</v>
      </c>
      <c r="W274" t="e">
        <f t="shared" si="100"/>
        <v>#REF!</v>
      </c>
      <c r="X274" t="e">
        <f t="shared" si="101"/>
        <v>#REF!</v>
      </c>
      <c r="Y274" t="e">
        <f t="shared" si="102"/>
        <v>#REF!</v>
      </c>
      <c r="AA274" s="1">
        <f t="shared" si="103"/>
        <v>273</v>
      </c>
    </row>
    <row r="275" spans="1:27" x14ac:dyDescent="0.35">
      <c r="A275" s="184" t="str">
        <f>+Declarations!A275&amp;""</f>
        <v/>
      </c>
      <c r="B275" t="str">
        <f>IF(LEN($A275),IF(LEN(Declarations!$B275)&gt;0,Declarations!$B275,"#"&amp;$A275),"")</f>
        <v/>
      </c>
      <c r="C275" s="1" t="str">
        <f t="shared" si="85"/>
        <v>...</v>
      </c>
      <c r="D275" s="1" t="str">
        <f t="shared" si="104"/>
        <v/>
      </c>
      <c r="E275" s="15">
        <f t="shared" si="86"/>
        <v>0</v>
      </c>
      <c r="F275" s="1">
        <f t="shared" si="87"/>
        <v>0</v>
      </c>
      <c r="G275" s="1" t="str">
        <f t="shared" si="88"/>
        <v/>
      </c>
      <c r="H275" t="str">
        <f t="shared" si="89"/>
        <v/>
      </c>
      <c r="I275" s="1">
        <f t="shared" si="90"/>
        <v>0</v>
      </c>
      <c r="J275" s="1" t="str">
        <f>IF(LEN($A275)&gt;0,IF(LEN(Declarations!$F275)&gt;0,Declarations!$F275,conftype),"")</f>
        <v/>
      </c>
      <c r="M275" s="35" t="e">
        <f t="shared" si="84"/>
        <v>#REF!</v>
      </c>
      <c r="N275" s="35" t="e">
        <f t="shared" si="91"/>
        <v>#REF!</v>
      </c>
      <c r="O275" s="35" t="e">
        <f t="shared" si="92"/>
        <v>#REF!</v>
      </c>
      <c r="P275" s="35" t="e">
        <f t="shared" si="93"/>
        <v>#REF!</v>
      </c>
      <c r="Q275" s="214" t="e">
        <f t="shared" si="94"/>
        <v>#REF!</v>
      </c>
      <c r="R275" s="215" t="e">
        <f t="shared" si="95"/>
        <v>#REF!</v>
      </c>
      <c r="S275" s="214" t="e">
        <f t="shared" si="96"/>
        <v>#REF!</v>
      </c>
      <c r="T275" s="214" t="e">
        <f t="shared" si="97"/>
        <v>#REF!</v>
      </c>
      <c r="U275" t="e">
        <f t="shared" si="98"/>
        <v>#REF!</v>
      </c>
      <c r="V275" t="e">
        <f t="shared" si="99"/>
        <v>#REF!</v>
      </c>
      <c r="W275" t="e">
        <f t="shared" si="100"/>
        <v>#REF!</v>
      </c>
      <c r="X275" t="e">
        <f t="shared" si="101"/>
        <v>#REF!</v>
      </c>
      <c r="Y275" t="e">
        <f t="shared" si="102"/>
        <v>#REF!</v>
      </c>
      <c r="AA275" s="1">
        <f t="shared" si="103"/>
        <v>274</v>
      </c>
    </row>
    <row r="276" spans="1:27" x14ac:dyDescent="0.35">
      <c r="A276" s="184" t="str">
        <f>+Declarations!A276&amp;""</f>
        <v/>
      </c>
      <c r="B276" t="str">
        <f>IF(LEN($A276),IF(LEN(Declarations!$B276)&gt;0,Declarations!$B276,"#"&amp;$A276),"")</f>
        <v/>
      </c>
      <c r="C276" s="1" t="str">
        <f t="shared" si="85"/>
        <v>...</v>
      </c>
      <c r="D276" s="1" t="str">
        <f t="shared" si="104"/>
        <v/>
      </c>
      <c r="E276" s="15">
        <f t="shared" si="86"/>
        <v>0</v>
      </c>
      <c r="F276" s="1">
        <f t="shared" si="87"/>
        <v>0</v>
      </c>
      <c r="G276" s="1" t="str">
        <f t="shared" si="88"/>
        <v/>
      </c>
      <c r="H276" t="str">
        <f t="shared" si="89"/>
        <v/>
      </c>
      <c r="I276" s="1">
        <f t="shared" si="90"/>
        <v>0</v>
      </c>
      <c r="J276" s="1" t="str">
        <f>IF(LEN($A276)&gt;0,IF(LEN(Declarations!$F276)&gt;0,Declarations!$F276,conftype),"")</f>
        <v/>
      </c>
      <c r="M276" s="35" t="e">
        <f t="shared" si="84"/>
        <v>#REF!</v>
      </c>
      <c r="N276" s="35" t="e">
        <f t="shared" si="91"/>
        <v>#REF!</v>
      </c>
      <c r="O276" s="35" t="e">
        <f t="shared" si="92"/>
        <v>#REF!</v>
      </c>
      <c r="P276" s="35" t="e">
        <f t="shared" si="93"/>
        <v>#REF!</v>
      </c>
      <c r="Q276" s="214" t="e">
        <f t="shared" si="94"/>
        <v>#REF!</v>
      </c>
      <c r="R276" s="215" t="e">
        <f t="shared" si="95"/>
        <v>#REF!</v>
      </c>
      <c r="S276" s="214" t="e">
        <f t="shared" si="96"/>
        <v>#REF!</v>
      </c>
      <c r="T276" s="214" t="e">
        <f t="shared" si="97"/>
        <v>#REF!</v>
      </c>
      <c r="U276" t="e">
        <f t="shared" si="98"/>
        <v>#REF!</v>
      </c>
      <c r="V276" t="e">
        <f t="shared" si="99"/>
        <v>#REF!</v>
      </c>
      <c r="W276" t="e">
        <f t="shared" si="100"/>
        <v>#REF!</v>
      </c>
      <c r="X276" t="e">
        <f t="shared" si="101"/>
        <v>#REF!</v>
      </c>
      <c r="Y276" t="e">
        <f t="shared" si="102"/>
        <v>#REF!</v>
      </c>
      <c r="AA276" s="1">
        <f t="shared" si="103"/>
        <v>275</v>
      </c>
    </row>
    <row r="277" spans="1:27" x14ac:dyDescent="0.35">
      <c r="A277" s="184" t="str">
        <f>+Declarations!A277&amp;""</f>
        <v/>
      </c>
      <c r="B277" t="str">
        <f>IF(LEN($A277),IF(LEN(Declarations!$B277)&gt;0,Declarations!$B277,"#"&amp;$A277),"")</f>
        <v/>
      </c>
      <c r="C277" s="1" t="str">
        <f t="shared" si="85"/>
        <v>...</v>
      </c>
      <c r="D277" s="1" t="str">
        <f t="shared" si="104"/>
        <v/>
      </c>
      <c r="E277" s="15">
        <f t="shared" si="86"/>
        <v>0</v>
      </c>
      <c r="F277" s="1">
        <f t="shared" si="87"/>
        <v>0</v>
      </c>
      <c r="G277" s="1" t="str">
        <f t="shared" si="88"/>
        <v/>
      </c>
      <c r="H277" t="str">
        <f t="shared" si="89"/>
        <v/>
      </c>
      <c r="I277" s="1">
        <f t="shared" si="90"/>
        <v>0</v>
      </c>
      <c r="J277" s="1" t="str">
        <f>IF(LEN($A277)&gt;0,IF(LEN(Declarations!$F277)&gt;0,Declarations!$F277,conftype),"")</f>
        <v/>
      </c>
      <c r="M277" s="35" t="e">
        <f t="shared" si="84"/>
        <v>#REF!</v>
      </c>
      <c r="N277" s="35" t="e">
        <f t="shared" si="91"/>
        <v>#REF!</v>
      </c>
      <c r="O277" s="35" t="e">
        <f t="shared" si="92"/>
        <v>#REF!</v>
      </c>
      <c r="P277" s="35" t="e">
        <f t="shared" si="93"/>
        <v>#REF!</v>
      </c>
      <c r="Q277" s="214" t="e">
        <f t="shared" si="94"/>
        <v>#REF!</v>
      </c>
      <c r="R277" s="215" t="e">
        <f t="shared" si="95"/>
        <v>#REF!</v>
      </c>
      <c r="S277" s="214" t="e">
        <f t="shared" si="96"/>
        <v>#REF!</v>
      </c>
      <c r="T277" s="214" t="e">
        <f t="shared" si="97"/>
        <v>#REF!</v>
      </c>
      <c r="U277" t="e">
        <f t="shared" si="98"/>
        <v>#REF!</v>
      </c>
      <c r="V277" t="e">
        <f t="shared" si="99"/>
        <v>#REF!</v>
      </c>
      <c r="W277" t="e">
        <f t="shared" si="100"/>
        <v>#REF!</v>
      </c>
      <c r="X277" t="e">
        <f t="shared" si="101"/>
        <v>#REF!</v>
      </c>
      <c r="Y277" t="e">
        <f t="shared" si="102"/>
        <v>#REF!</v>
      </c>
      <c r="AA277" s="1">
        <f t="shared" si="103"/>
        <v>276</v>
      </c>
    </row>
    <row r="278" spans="1:27" x14ac:dyDescent="0.35">
      <c r="A278" s="184" t="str">
        <f>+Declarations!A278&amp;""</f>
        <v/>
      </c>
      <c r="B278" t="str">
        <f>IF(LEN($A278),IF(LEN(Declarations!$B278)&gt;0,Declarations!$B278,"#"&amp;$A278),"")</f>
        <v/>
      </c>
      <c r="C278" s="1" t="str">
        <f t="shared" si="85"/>
        <v>...</v>
      </c>
      <c r="D278" s="1" t="str">
        <f t="shared" si="104"/>
        <v/>
      </c>
      <c r="E278" s="15">
        <f t="shared" si="86"/>
        <v>0</v>
      </c>
      <c r="F278" s="1">
        <f t="shared" si="87"/>
        <v>0</v>
      </c>
      <c r="G278" s="1" t="str">
        <f t="shared" si="88"/>
        <v/>
      </c>
      <c r="H278" t="str">
        <f t="shared" si="89"/>
        <v/>
      </c>
      <c r="I278" s="1">
        <f t="shared" si="90"/>
        <v>0</v>
      </c>
      <c r="J278" s="1" t="str">
        <f>IF(LEN($A278)&gt;0,IF(LEN(Declarations!$F278)&gt;0,Declarations!$F278,conftype),"")</f>
        <v/>
      </c>
      <c r="M278" s="35" t="e">
        <f t="shared" si="84"/>
        <v>#REF!</v>
      </c>
      <c r="N278" s="35" t="e">
        <f t="shared" si="91"/>
        <v>#REF!</v>
      </c>
      <c r="O278" s="35" t="e">
        <f t="shared" si="92"/>
        <v>#REF!</v>
      </c>
      <c r="P278" s="35" t="e">
        <f t="shared" si="93"/>
        <v>#REF!</v>
      </c>
      <c r="Q278" s="214" t="e">
        <f t="shared" si="94"/>
        <v>#REF!</v>
      </c>
      <c r="R278" s="215" t="e">
        <f t="shared" si="95"/>
        <v>#REF!</v>
      </c>
      <c r="S278" s="214" t="e">
        <f t="shared" si="96"/>
        <v>#REF!</v>
      </c>
      <c r="T278" s="214" t="e">
        <f t="shared" si="97"/>
        <v>#REF!</v>
      </c>
      <c r="U278" t="e">
        <f t="shared" si="98"/>
        <v>#REF!</v>
      </c>
      <c r="V278" t="e">
        <f t="shared" si="99"/>
        <v>#REF!</v>
      </c>
      <c r="W278" t="e">
        <f t="shared" si="100"/>
        <v>#REF!</v>
      </c>
      <c r="X278" t="e">
        <f t="shared" si="101"/>
        <v>#REF!</v>
      </c>
      <c r="Y278" t="e">
        <f t="shared" si="102"/>
        <v>#REF!</v>
      </c>
      <c r="AA278" s="1">
        <f t="shared" si="103"/>
        <v>277</v>
      </c>
    </row>
    <row r="279" spans="1:27" x14ac:dyDescent="0.35">
      <c r="A279" s="184" t="str">
        <f>+Declarations!A279&amp;""</f>
        <v/>
      </c>
      <c r="B279" t="str">
        <f>IF(LEN($A279),IF(LEN(Declarations!$B279)&gt;0,Declarations!$B279,"#"&amp;$A279),"")</f>
        <v/>
      </c>
      <c r="C279" s="1" t="str">
        <f t="shared" si="85"/>
        <v>...</v>
      </c>
      <c r="D279" s="1" t="str">
        <f t="shared" si="104"/>
        <v/>
      </c>
      <c r="E279" s="15">
        <f t="shared" si="86"/>
        <v>0</v>
      </c>
      <c r="F279" s="1">
        <f t="shared" si="87"/>
        <v>0</v>
      </c>
      <c r="G279" s="1" t="str">
        <f t="shared" si="88"/>
        <v/>
      </c>
      <c r="H279" t="str">
        <f t="shared" si="89"/>
        <v/>
      </c>
      <c r="I279" s="1">
        <f t="shared" si="90"/>
        <v>0</v>
      </c>
      <c r="J279" s="1" t="str">
        <f>IF(LEN($A279)&gt;0,IF(LEN(Declarations!$F279)&gt;0,Declarations!$F279,conftype),"")</f>
        <v/>
      </c>
      <c r="M279" s="35" t="e">
        <f t="shared" si="84"/>
        <v>#REF!</v>
      </c>
      <c r="N279" s="35" t="e">
        <f t="shared" si="91"/>
        <v>#REF!</v>
      </c>
      <c r="O279" s="35" t="e">
        <f t="shared" si="92"/>
        <v>#REF!</v>
      </c>
      <c r="P279" s="35" t="e">
        <f t="shared" si="93"/>
        <v>#REF!</v>
      </c>
      <c r="Q279" s="214" t="e">
        <f t="shared" si="94"/>
        <v>#REF!</v>
      </c>
      <c r="R279" s="215" t="e">
        <f t="shared" si="95"/>
        <v>#REF!</v>
      </c>
      <c r="S279" s="214" t="e">
        <f t="shared" si="96"/>
        <v>#REF!</v>
      </c>
      <c r="T279" s="214" t="e">
        <f t="shared" si="97"/>
        <v>#REF!</v>
      </c>
      <c r="U279" t="e">
        <f t="shared" si="98"/>
        <v>#REF!</v>
      </c>
      <c r="V279" t="e">
        <f t="shared" si="99"/>
        <v>#REF!</v>
      </c>
      <c r="W279" t="e">
        <f t="shared" si="100"/>
        <v>#REF!</v>
      </c>
      <c r="X279" t="e">
        <f t="shared" si="101"/>
        <v>#REF!</v>
      </c>
      <c r="Y279" t="e">
        <f t="shared" si="102"/>
        <v>#REF!</v>
      </c>
      <c r="AA279" s="1">
        <f t="shared" si="103"/>
        <v>278</v>
      </c>
    </row>
    <row r="280" spans="1:27" x14ac:dyDescent="0.35">
      <c r="A280" s="184" t="str">
        <f>+Declarations!A280&amp;""</f>
        <v/>
      </c>
      <c r="B280" t="str">
        <f>IF(LEN($A280),IF(LEN(Declarations!$B280)&gt;0,Declarations!$B280,"#"&amp;$A280),"")</f>
        <v/>
      </c>
      <c r="C280" s="1" t="str">
        <f t="shared" si="85"/>
        <v>...</v>
      </c>
      <c r="D280" s="1" t="str">
        <f t="shared" si="104"/>
        <v/>
      </c>
      <c r="E280" s="15">
        <f t="shared" si="86"/>
        <v>0</v>
      </c>
      <c r="F280" s="1">
        <f t="shared" si="87"/>
        <v>0</v>
      </c>
      <c r="G280" s="1" t="str">
        <f t="shared" si="88"/>
        <v/>
      </c>
      <c r="H280" t="str">
        <f t="shared" si="89"/>
        <v/>
      </c>
      <c r="I280" s="1">
        <f t="shared" si="90"/>
        <v>0</v>
      </c>
      <c r="J280" s="1" t="str">
        <f>IF(LEN($A280)&gt;0,IF(LEN(Declarations!$F280)&gt;0,Declarations!$F280,conftype),"")</f>
        <v/>
      </c>
      <c r="M280" s="35" t="e">
        <f t="shared" si="84"/>
        <v>#REF!</v>
      </c>
      <c r="N280" s="35" t="e">
        <f t="shared" si="91"/>
        <v>#REF!</v>
      </c>
      <c r="O280" s="35" t="e">
        <f t="shared" si="92"/>
        <v>#REF!</v>
      </c>
      <c r="P280" s="35" t="e">
        <f t="shared" si="93"/>
        <v>#REF!</v>
      </c>
      <c r="Q280" s="214" t="e">
        <f t="shared" si="94"/>
        <v>#REF!</v>
      </c>
      <c r="R280" s="215" t="e">
        <f t="shared" si="95"/>
        <v>#REF!</v>
      </c>
      <c r="S280" s="214" t="e">
        <f t="shared" si="96"/>
        <v>#REF!</v>
      </c>
      <c r="T280" s="214" t="e">
        <f t="shared" si="97"/>
        <v>#REF!</v>
      </c>
      <c r="U280" t="e">
        <f t="shared" si="98"/>
        <v>#REF!</v>
      </c>
      <c r="V280" t="e">
        <f t="shared" si="99"/>
        <v>#REF!</v>
      </c>
      <c r="W280" t="e">
        <f t="shared" si="100"/>
        <v>#REF!</v>
      </c>
      <c r="X280" t="e">
        <f t="shared" si="101"/>
        <v>#REF!</v>
      </c>
      <c r="Y280" t="e">
        <f t="shared" si="102"/>
        <v>#REF!</v>
      </c>
      <c r="AA280" s="1">
        <f t="shared" si="103"/>
        <v>279</v>
      </c>
    </row>
    <row r="281" spans="1:27" x14ac:dyDescent="0.35">
      <c r="A281" s="184" t="str">
        <f>+Declarations!A281&amp;""</f>
        <v/>
      </c>
      <c r="B281" t="str">
        <f>IF(LEN($A281),IF(LEN(Declarations!$B281)&gt;0,Declarations!$B281,"#"&amp;$A281),"")</f>
        <v/>
      </c>
      <c r="C281" s="1" t="str">
        <f t="shared" si="85"/>
        <v>...</v>
      </c>
      <c r="D281" s="1" t="str">
        <f t="shared" si="104"/>
        <v/>
      </c>
      <c r="E281" s="15">
        <f t="shared" si="86"/>
        <v>0</v>
      </c>
      <c r="F281" s="1">
        <f t="shared" si="87"/>
        <v>0</v>
      </c>
      <c r="G281" s="1" t="str">
        <f t="shared" si="88"/>
        <v/>
      </c>
      <c r="H281" t="str">
        <f t="shared" si="89"/>
        <v/>
      </c>
      <c r="I281" s="1">
        <f t="shared" si="90"/>
        <v>0</v>
      </c>
      <c r="J281" s="1" t="str">
        <f>IF(LEN($A281)&gt;0,IF(LEN(Declarations!$F281)&gt;0,Declarations!$F281,conftype),"")</f>
        <v/>
      </c>
      <c r="M281" s="35" t="e">
        <f t="shared" si="84"/>
        <v>#REF!</v>
      </c>
      <c r="N281" s="35" t="e">
        <f t="shared" si="91"/>
        <v>#REF!</v>
      </c>
      <c r="O281" s="35" t="e">
        <f t="shared" si="92"/>
        <v>#REF!</v>
      </c>
      <c r="P281" s="35" t="e">
        <f t="shared" si="93"/>
        <v>#REF!</v>
      </c>
      <c r="Q281" s="214" t="e">
        <f t="shared" si="94"/>
        <v>#REF!</v>
      </c>
      <c r="R281" s="215" t="e">
        <f t="shared" si="95"/>
        <v>#REF!</v>
      </c>
      <c r="S281" s="214" t="e">
        <f t="shared" si="96"/>
        <v>#REF!</v>
      </c>
      <c r="T281" s="214" t="e">
        <f t="shared" si="97"/>
        <v>#REF!</v>
      </c>
      <c r="U281" t="e">
        <f t="shared" si="98"/>
        <v>#REF!</v>
      </c>
      <c r="V281" t="e">
        <f t="shared" si="99"/>
        <v>#REF!</v>
      </c>
      <c r="W281" t="e">
        <f t="shared" si="100"/>
        <v>#REF!</v>
      </c>
      <c r="X281" t="e">
        <f t="shared" si="101"/>
        <v>#REF!</v>
      </c>
      <c r="Y281" t="e">
        <f t="shared" si="102"/>
        <v>#REF!</v>
      </c>
      <c r="AA281" s="1">
        <f t="shared" si="103"/>
        <v>280</v>
      </c>
    </row>
    <row r="282" spans="1:27" x14ac:dyDescent="0.35">
      <c r="A282" s="184" t="str">
        <f>+Declarations!A282&amp;""</f>
        <v/>
      </c>
      <c r="B282" t="str">
        <f>IF(LEN($A282),IF(LEN(Declarations!$B282)&gt;0,Declarations!$B282,"#"&amp;$A282),"")</f>
        <v/>
      </c>
      <c r="C282" s="1" t="str">
        <f t="shared" si="85"/>
        <v>...</v>
      </c>
      <c r="D282" s="1" t="str">
        <f t="shared" si="104"/>
        <v/>
      </c>
      <c r="E282" s="15">
        <f t="shared" si="86"/>
        <v>0</v>
      </c>
      <c r="F282" s="1">
        <f t="shared" si="87"/>
        <v>0</v>
      </c>
      <c r="G282" s="1" t="str">
        <f t="shared" si="88"/>
        <v/>
      </c>
      <c r="H282" t="str">
        <f t="shared" si="89"/>
        <v/>
      </c>
      <c r="I282" s="1">
        <f t="shared" si="90"/>
        <v>0</v>
      </c>
      <c r="J282" s="1" t="str">
        <f>IF(LEN($A282)&gt;0,IF(LEN(Declarations!$F282)&gt;0,Declarations!$F282,conftype),"")</f>
        <v/>
      </c>
      <c r="M282" s="35" t="e">
        <f t="shared" si="84"/>
        <v>#REF!</v>
      </c>
      <c r="N282" s="35" t="e">
        <f t="shared" si="91"/>
        <v>#REF!</v>
      </c>
      <c r="O282" s="35" t="e">
        <f t="shared" si="92"/>
        <v>#REF!</v>
      </c>
      <c r="P282" s="35" t="e">
        <f t="shared" si="93"/>
        <v>#REF!</v>
      </c>
      <c r="Q282" s="214" t="e">
        <f t="shared" si="94"/>
        <v>#REF!</v>
      </c>
      <c r="R282" s="215" t="e">
        <f t="shared" si="95"/>
        <v>#REF!</v>
      </c>
      <c r="S282" s="214" t="e">
        <f t="shared" si="96"/>
        <v>#REF!</v>
      </c>
      <c r="T282" s="214" t="e">
        <f t="shared" si="97"/>
        <v>#REF!</v>
      </c>
      <c r="U282" t="e">
        <f t="shared" si="98"/>
        <v>#REF!</v>
      </c>
      <c r="V282" t="e">
        <f t="shared" si="99"/>
        <v>#REF!</v>
      </c>
      <c r="W282" t="e">
        <f t="shared" si="100"/>
        <v>#REF!</v>
      </c>
      <c r="X282" t="e">
        <f t="shared" si="101"/>
        <v>#REF!</v>
      </c>
      <c r="Y282" t="e">
        <f t="shared" si="102"/>
        <v>#REF!</v>
      </c>
      <c r="AA282" s="1">
        <f t="shared" si="103"/>
        <v>281</v>
      </c>
    </row>
    <row r="283" spans="1:27" x14ac:dyDescent="0.35">
      <c r="A283" s="184" t="str">
        <f>+Declarations!A283&amp;""</f>
        <v/>
      </c>
      <c r="B283" t="str">
        <f>IF(LEN($A283),IF(LEN(Declarations!$B283)&gt;0,Declarations!$B283,"#"&amp;$A283),"")</f>
        <v/>
      </c>
      <c r="C283" s="1" t="str">
        <f t="shared" si="85"/>
        <v>...</v>
      </c>
      <c r="D283" s="1" t="str">
        <f t="shared" si="104"/>
        <v/>
      </c>
      <c r="E283" s="15">
        <f t="shared" si="86"/>
        <v>0</v>
      </c>
      <c r="F283" s="1">
        <f t="shared" si="87"/>
        <v>0</v>
      </c>
      <c r="G283" s="1" t="str">
        <f t="shared" si="88"/>
        <v/>
      </c>
      <c r="H283" t="str">
        <f t="shared" si="89"/>
        <v/>
      </c>
      <c r="I283" s="1">
        <f t="shared" si="90"/>
        <v>0</v>
      </c>
      <c r="J283" s="1" t="str">
        <f>IF(LEN($A283)&gt;0,IF(LEN(Declarations!$F283)&gt;0,Declarations!$F283,conftype),"")</f>
        <v/>
      </c>
      <c r="M283" s="35" t="e">
        <f t="shared" si="84"/>
        <v>#REF!</v>
      </c>
      <c r="N283" s="35" t="e">
        <f t="shared" si="91"/>
        <v>#REF!</v>
      </c>
      <c r="O283" s="35" t="e">
        <f t="shared" si="92"/>
        <v>#REF!</v>
      </c>
      <c r="P283" s="35" t="e">
        <f t="shared" si="93"/>
        <v>#REF!</v>
      </c>
      <c r="Q283" s="214" t="e">
        <f t="shared" si="94"/>
        <v>#REF!</v>
      </c>
      <c r="R283" s="215" t="e">
        <f t="shared" si="95"/>
        <v>#REF!</v>
      </c>
      <c r="S283" s="214" t="e">
        <f t="shared" si="96"/>
        <v>#REF!</v>
      </c>
      <c r="T283" s="214" t="e">
        <f t="shared" si="97"/>
        <v>#REF!</v>
      </c>
      <c r="U283" t="e">
        <f t="shared" si="98"/>
        <v>#REF!</v>
      </c>
      <c r="V283" t="e">
        <f t="shared" si="99"/>
        <v>#REF!</v>
      </c>
      <c r="W283" t="e">
        <f t="shared" si="100"/>
        <v>#REF!</v>
      </c>
      <c r="X283" t="e">
        <f t="shared" si="101"/>
        <v>#REF!</v>
      </c>
      <c r="Y283" t="e">
        <f t="shared" si="102"/>
        <v>#REF!</v>
      </c>
      <c r="AA283" s="1">
        <f t="shared" si="103"/>
        <v>282</v>
      </c>
    </row>
    <row r="284" spans="1:27" x14ac:dyDescent="0.35">
      <c r="A284" s="184" t="str">
        <f>+Declarations!A284&amp;""</f>
        <v/>
      </c>
      <c r="B284" t="str">
        <f>IF(LEN($A284),IF(LEN(Declarations!$B284)&gt;0,Declarations!$B284,"#"&amp;$A284),"")</f>
        <v/>
      </c>
      <c r="C284" s="1" t="str">
        <f t="shared" si="85"/>
        <v>...</v>
      </c>
      <c r="D284" s="1" t="str">
        <f t="shared" si="104"/>
        <v/>
      </c>
      <c r="E284" s="15">
        <f t="shared" si="86"/>
        <v>0</v>
      </c>
      <c r="F284" s="1">
        <f t="shared" si="87"/>
        <v>0</v>
      </c>
      <c r="G284" s="1" t="str">
        <f t="shared" si="88"/>
        <v/>
      </c>
      <c r="H284" t="str">
        <f t="shared" si="89"/>
        <v/>
      </c>
      <c r="I284" s="1">
        <f t="shared" si="90"/>
        <v>0</v>
      </c>
      <c r="J284" s="1" t="str">
        <f>IF(LEN($A284)&gt;0,IF(LEN(Declarations!$F284)&gt;0,Declarations!$F284,conftype),"")</f>
        <v/>
      </c>
      <c r="M284" s="35" t="e">
        <f t="shared" si="84"/>
        <v>#REF!</v>
      </c>
      <c r="N284" s="35" t="e">
        <f t="shared" si="91"/>
        <v>#REF!</v>
      </c>
      <c r="O284" s="35" t="e">
        <f t="shared" si="92"/>
        <v>#REF!</v>
      </c>
      <c r="P284" s="35" t="e">
        <f t="shared" si="93"/>
        <v>#REF!</v>
      </c>
      <c r="Q284" s="214" t="e">
        <f t="shared" si="94"/>
        <v>#REF!</v>
      </c>
      <c r="R284" s="215" t="e">
        <f t="shared" si="95"/>
        <v>#REF!</v>
      </c>
      <c r="S284" s="214" t="e">
        <f t="shared" si="96"/>
        <v>#REF!</v>
      </c>
      <c r="T284" s="214" t="e">
        <f t="shared" si="97"/>
        <v>#REF!</v>
      </c>
      <c r="U284" t="e">
        <f t="shared" si="98"/>
        <v>#REF!</v>
      </c>
      <c r="V284" t="e">
        <f t="shared" si="99"/>
        <v>#REF!</v>
      </c>
      <c r="W284" t="e">
        <f t="shared" si="100"/>
        <v>#REF!</v>
      </c>
      <c r="X284" t="e">
        <f t="shared" si="101"/>
        <v>#REF!</v>
      </c>
      <c r="Y284" t="e">
        <f t="shared" si="102"/>
        <v>#REF!</v>
      </c>
      <c r="AA284" s="1">
        <f t="shared" si="103"/>
        <v>283</v>
      </c>
    </row>
    <row r="285" spans="1:27" x14ac:dyDescent="0.35">
      <c r="A285" s="184" t="str">
        <f>+Declarations!A285&amp;""</f>
        <v/>
      </c>
      <c r="B285" t="str">
        <f>IF(LEN($A285),IF(LEN(Declarations!$B285)&gt;0,Declarations!$B285,"#"&amp;$A285),"")</f>
        <v/>
      </c>
      <c r="C285" s="1" t="str">
        <f t="shared" si="85"/>
        <v>...</v>
      </c>
      <c r="D285" s="1" t="str">
        <f t="shared" si="104"/>
        <v/>
      </c>
      <c r="E285" s="15">
        <f t="shared" si="86"/>
        <v>0</v>
      </c>
      <c r="F285" s="1">
        <f t="shared" si="87"/>
        <v>0</v>
      </c>
      <c r="G285" s="1" t="str">
        <f t="shared" si="88"/>
        <v/>
      </c>
      <c r="H285" t="str">
        <f t="shared" si="89"/>
        <v/>
      </c>
      <c r="I285" s="1">
        <f t="shared" si="90"/>
        <v>0</v>
      </c>
      <c r="J285" s="1" t="str">
        <f>IF(LEN($A285)&gt;0,IF(LEN(Declarations!$F285)&gt;0,Declarations!$F285,conftype),"")</f>
        <v/>
      </c>
      <c r="M285" s="35" t="e">
        <f t="shared" si="84"/>
        <v>#REF!</v>
      </c>
      <c r="N285" s="35" t="e">
        <f t="shared" si="91"/>
        <v>#REF!</v>
      </c>
      <c r="O285" s="35" t="e">
        <f t="shared" si="92"/>
        <v>#REF!</v>
      </c>
      <c r="P285" s="35" t="e">
        <f t="shared" si="93"/>
        <v>#REF!</v>
      </c>
      <c r="Q285" s="214" t="e">
        <f t="shared" si="94"/>
        <v>#REF!</v>
      </c>
      <c r="R285" s="215" t="e">
        <f t="shared" si="95"/>
        <v>#REF!</v>
      </c>
      <c r="S285" s="214" t="e">
        <f t="shared" si="96"/>
        <v>#REF!</v>
      </c>
      <c r="T285" s="214" t="e">
        <f t="shared" si="97"/>
        <v>#REF!</v>
      </c>
      <c r="U285" t="e">
        <f t="shared" si="98"/>
        <v>#REF!</v>
      </c>
      <c r="V285" t="e">
        <f t="shared" si="99"/>
        <v>#REF!</v>
      </c>
      <c r="W285" t="e">
        <f t="shared" si="100"/>
        <v>#REF!</v>
      </c>
      <c r="X285" t="e">
        <f t="shared" si="101"/>
        <v>#REF!</v>
      </c>
      <c r="Y285" t="e">
        <f t="shared" si="102"/>
        <v>#REF!</v>
      </c>
      <c r="AA285" s="1">
        <f t="shared" si="103"/>
        <v>284</v>
      </c>
    </row>
    <row r="286" spans="1:27" x14ac:dyDescent="0.35">
      <c r="A286" s="184" t="str">
        <f>+Declarations!A286&amp;""</f>
        <v/>
      </c>
      <c r="B286" t="str">
        <f>IF(LEN($A286),IF(LEN(Declarations!$B286)&gt;0,Declarations!$B286,"#"&amp;$A286),"")</f>
        <v/>
      </c>
      <c r="C286" s="1" t="str">
        <f t="shared" si="85"/>
        <v>...</v>
      </c>
      <c r="D286" s="1" t="str">
        <f t="shared" si="104"/>
        <v/>
      </c>
      <c r="E286" s="15">
        <f t="shared" si="86"/>
        <v>0</v>
      </c>
      <c r="F286" s="1">
        <f t="shared" si="87"/>
        <v>0</v>
      </c>
      <c r="G286" s="1" t="str">
        <f t="shared" si="88"/>
        <v/>
      </c>
      <c r="H286" t="str">
        <f t="shared" si="89"/>
        <v/>
      </c>
      <c r="I286" s="1">
        <f t="shared" si="90"/>
        <v>0</v>
      </c>
      <c r="J286" s="1" t="str">
        <f>IF(LEN($A286)&gt;0,IF(LEN(Declarations!$F286)&gt;0,Declarations!$F286,conftype),"")</f>
        <v/>
      </c>
      <c r="M286" s="35" t="e">
        <f t="shared" si="84"/>
        <v>#REF!</v>
      </c>
      <c r="N286" s="35" t="e">
        <f t="shared" si="91"/>
        <v>#REF!</v>
      </c>
      <c r="O286" s="35" t="e">
        <f t="shared" si="92"/>
        <v>#REF!</v>
      </c>
      <c r="P286" s="35" t="e">
        <f t="shared" si="93"/>
        <v>#REF!</v>
      </c>
      <c r="Q286" s="214" t="e">
        <f t="shared" si="94"/>
        <v>#REF!</v>
      </c>
      <c r="R286" s="215" t="e">
        <f t="shared" si="95"/>
        <v>#REF!</v>
      </c>
      <c r="S286" s="214" t="e">
        <f t="shared" si="96"/>
        <v>#REF!</v>
      </c>
      <c r="T286" s="214" t="e">
        <f t="shared" si="97"/>
        <v>#REF!</v>
      </c>
      <c r="U286" t="e">
        <f t="shared" si="98"/>
        <v>#REF!</v>
      </c>
      <c r="V286" t="e">
        <f t="shared" si="99"/>
        <v>#REF!</v>
      </c>
      <c r="W286" t="e">
        <f t="shared" si="100"/>
        <v>#REF!</v>
      </c>
      <c r="X286" t="e">
        <f t="shared" si="101"/>
        <v>#REF!</v>
      </c>
      <c r="Y286" t="e">
        <f t="shared" si="102"/>
        <v>#REF!</v>
      </c>
      <c r="AA286" s="1">
        <f t="shared" si="103"/>
        <v>285</v>
      </c>
    </row>
    <row r="287" spans="1:27" x14ac:dyDescent="0.35">
      <c r="A287" s="184" t="str">
        <f>+Declarations!A287&amp;""</f>
        <v/>
      </c>
      <c r="B287" t="str">
        <f>IF(LEN($A287),IF(LEN(Declarations!$B287)&gt;0,Declarations!$B287,"#"&amp;$A287),"")</f>
        <v/>
      </c>
      <c r="C287" s="1" t="str">
        <f t="shared" si="85"/>
        <v>...</v>
      </c>
      <c r="D287" s="1" t="str">
        <f t="shared" si="104"/>
        <v/>
      </c>
      <c r="E287" s="15">
        <f t="shared" si="86"/>
        <v>0</v>
      </c>
      <c r="F287" s="1">
        <f t="shared" si="87"/>
        <v>0</v>
      </c>
      <c r="G287" s="1" t="str">
        <f t="shared" si="88"/>
        <v/>
      </c>
      <c r="H287" t="str">
        <f t="shared" si="89"/>
        <v/>
      </c>
      <c r="I287" s="1">
        <f t="shared" si="90"/>
        <v>0</v>
      </c>
      <c r="J287" s="1" t="str">
        <f>IF(LEN($A287)&gt;0,IF(LEN(Declarations!$F287)&gt;0,Declarations!$F287,conftype),"")</f>
        <v/>
      </c>
      <c r="M287" s="35" t="e">
        <f t="shared" si="84"/>
        <v>#REF!</v>
      </c>
      <c r="N287" s="35" t="e">
        <f t="shared" si="91"/>
        <v>#REF!</v>
      </c>
      <c r="O287" s="35" t="e">
        <f t="shared" si="92"/>
        <v>#REF!</v>
      </c>
      <c r="P287" s="35" t="e">
        <f t="shared" si="93"/>
        <v>#REF!</v>
      </c>
      <c r="Q287" s="214" t="e">
        <f t="shared" si="94"/>
        <v>#REF!</v>
      </c>
      <c r="R287" s="215" t="e">
        <f t="shared" si="95"/>
        <v>#REF!</v>
      </c>
      <c r="S287" s="214" t="e">
        <f t="shared" si="96"/>
        <v>#REF!</v>
      </c>
      <c r="T287" s="214" t="e">
        <f t="shared" si="97"/>
        <v>#REF!</v>
      </c>
      <c r="U287" t="e">
        <f t="shared" si="98"/>
        <v>#REF!</v>
      </c>
      <c r="V287" t="e">
        <f t="shared" si="99"/>
        <v>#REF!</v>
      </c>
      <c r="W287" t="e">
        <f t="shared" si="100"/>
        <v>#REF!</v>
      </c>
      <c r="X287" t="e">
        <f t="shared" si="101"/>
        <v>#REF!</v>
      </c>
      <c r="Y287" t="e">
        <f t="shared" si="102"/>
        <v>#REF!</v>
      </c>
      <c r="AA287" s="1">
        <f t="shared" si="103"/>
        <v>286</v>
      </c>
    </row>
    <row r="288" spans="1:27" x14ac:dyDescent="0.35">
      <c r="A288" s="184" t="str">
        <f>+Declarations!A288&amp;""</f>
        <v/>
      </c>
      <c r="B288" t="str">
        <f>IF(LEN($A288),IF(LEN(Declarations!$B288)&gt;0,Declarations!$B288,"#"&amp;$A288),"")</f>
        <v/>
      </c>
      <c r="C288" s="1" t="str">
        <f t="shared" si="85"/>
        <v>...</v>
      </c>
      <c r="D288" s="1" t="str">
        <f t="shared" si="104"/>
        <v/>
      </c>
      <c r="E288" s="15">
        <f t="shared" si="86"/>
        <v>0</v>
      </c>
      <c r="F288" s="1">
        <f t="shared" si="87"/>
        <v>0</v>
      </c>
      <c r="G288" s="1" t="str">
        <f t="shared" si="88"/>
        <v/>
      </c>
      <c r="H288" t="str">
        <f t="shared" si="89"/>
        <v/>
      </c>
      <c r="I288" s="1">
        <f t="shared" si="90"/>
        <v>0</v>
      </c>
      <c r="J288" s="1" t="str">
        <f>IF(LEN($A288)&gt;0,IF(LEN(Declarations!$F288)&gt;0,Declarations!$F288,conftype),"")</f>
        <v/>
      </c>
      <c r="M288" s="35" t="e">
        <f t="shared" si="84"/>
        <v>#REF!</v>
      </c>
      <c r="N288" s="35" t="e">
        <f t="shared" si="91"/>
        <v>#REF!</v>
      </c>
      <c r="O288" s="35" t="e">
        <f t="shared" si="92"/>
        <v>#REF!</v>
      </c>
      <c r="P288" s="35" t="e">
        <f t="shared" si="93"/>
        <v>#REF!</v>
      </c>
      <c r="Q288" s="214" t="e">
        <f t="shared" si="94"/>
        <v>#REF!</v>
      </c>
      <c r="R288" s="215" t="e">
        <f t="shared" si="95"/>
        <v>#REF!</v>
      </c>
      <c r="S288" s="214" t="e">
        <f t="shared" si="96"/>
        <v>#REF!</v>
      </c>
      <c r="T288" s="214" t="e">
        <f t="shared" si="97"/>
        <v>#REF!</v>
      </c>
      <c r="U288" t="e">
        <f t="shared" si="98"/>
        <v>#REF!</v>
      </c>
      <c r="V288" t="e">
        <f t="shared" si="99"/>
        <v>#REF!</v>
      </c>
      <c r="W288" t="e">
        <f t="shared" si="100"/>
        <v>#REF!</v>
      </c>
      <c r="X288" t="e">
        <f t="shared" si="101"/>
        <v>#REF!</v>
      </c>
      <c r="Y288" t="e">
        <f t="shared" si="102"/>
        <v>#REF!</v>
      </c>
      <c r="AA288" s="1">
        <f t="shared" si="103"/>
        <v>287</v>
      </c>
    </row>
    <row r="289" spans="1:27" x14ac:dyDescent="0.35">
      <c r="A289" s="184" t="str">
        <f>+Declarations!A289&amp;""</f>
        <v/>
      </c>
      <c r="B289" t="str">
        <f>IF(LEN($A289),IF(LEN(Declarations!$B289)&gt;0,Declarations!$B289,"#"&amp;$A289),"")</f>
        <v/>
      </c>
      <c r="C289" s="1" t="str">
        <f t="shared" si="85"/>
        <v>...</v>
      </c>
      <c r="D289" s="1" t="str">
        <f t="shared" si="104"/>
        <v/>
      </c>
      <c r="E289" s="15">
        <f t="shared" si="86"/>
        <v>0</v>
      </c>
      <c r="F289" s="1">
        <f t="shared" si="87"/>
        <v>0</v>
      </c>
      <c r="G289" s="1" t="str">
        <f t="shared" si="88"/>
        <v/>
      </c>
      <c r="H289" t="str">
        <f t="shared" si="89"/>
        <v/>
      </c>
      <c r="I289" s="1">
        <f t="shared" si="90"/>
        <v>0</v>
      </c>
      <c r="J289" s="1" t="str">
        <f>IF(LEN($A289)&gt;0,IF(LEN(Declarations!$F289)&gt;0,Declarations!$F289,conftype),"")</f>
        <v/>
      </c>
      <c r="M289" s="35" t="e">
        <f t="shared" si="84"/>
        <v>#REF!</v>
      </c>
      <c r="N289" s="35" t="e">
        <f t="shared" si="91"/>
        <v>#REF!</v>
      </c>
      <c r="O289" s="35" t="e">
        <f t="shared" si="92"/>
        <v>#REF!</v>
      </c>
      <c r="P289" s="35" t="e">
        <f t="shared" si="93"/>
        <v>#REF!</v>
      </c>
      <c r="Q289" s="214" t="e">
        <f t="shared" si="94"/>
        <v>#REF!</v>
      </c>
      <c r="R289" s="215" t="e">
        <f t="shared" si="95"/>
        <v>#REF!</v>
      </c>
      <c r="S289" s="214" t="e">
        <f t="shared" si="96"/>
        <v>#REF!</v>
      </c>
      <c r="T289" s="214" t="e">
        <f t="shared" si="97"/>
        <v>#REF!</v>
      </c>
      <c r="U289" t="e">
        <f t="shared" si="98"/>
        <v>#REF!</v>
      </c>
      <c r="V289" t="e">
        <f t="shared" si="99"/>
        <v>#REF!</v>
      </c>
      <c r="W289" t="e">
        <f t="shared" si="100"/>
        <v>#REF!</v>
      </c>
      <c r="X289" t="e">
        <f t="shared" si="101"/>
        <v>#REF!</v>
      </c>
      <c r="Y289" t="e">
        <f t="shared" si="102"/>
        <v>#REF!</v>
      </c>
      <c r="AA289" s="1">
        <f t="shared" si="103"/>
        <v>288</v>
      </c>
    </row>
    <row r="290" spans="1:27" x14ac:dyDescent="0.35">
      <c r="A290" s="184" t="str">
        <f>+Declarations!A290&amp;""</f>
        <v/>
      </c>
      <c r="B290" t="str">
        <f>IF(LEN($A290),IF(LEN(Declarations!$B290)&gt;0,Declarations!$B290,"#"&amp;$A290),"")</f>
        <v/>
      </c>
      <c r="C290" s="1" t="str">
        <f t="shared" si="85"/>
        <v>...</v>
      </c>
      <c r="D290" s="1" t="str">
        <f t="shared" si="104"/>
        <v/>
      </c>
      <c r="E290" s="15">
        <f t="shared" si="86"/>
        <v>0</v>
      </c>
      <c r="F290" s="1">
        <f t="shared" si="87"/>
        <v>0</v>
      </c>
      <c r="G290" s="1" t="str">
        <f t="shared" si="88"/>
        <v/>
      </c>
      <c r="H290" t="str">
        <f t="shared" si="89"/>
        <v/>
      </c>
      <c r="I290" s="1">
        <f t="shared" si="90"/>
        <v>0</v>
      </c>
      <c r="J290" s="1" t="str">
        <f>IF(LEN($A290)&gt;0,IF(LEN(Declarations!$F290)&gt;0,Declarations!$F290,conftype),"")</f>
        <v/>
      </c>
      <c r="M290" s="35" t="e">
        <f t="shared" si="84"/>
        <v>#REF!</v>
      </c>
      <c r="N290" s="35" t="e">
        <f t="shared" si="91"/>
        <v>#REF!</v>
      </c>
      <c r="O290" s="35" t="e">
        <f t="shared" si="92"/>
        <v>#REF!</v>
      </c>
      <c r="P290" s="35" t="e">
        <f t="shared" si="93"/>
        <v>#REF!</v>
      </c>
      <c r="Q290" s="214" t="e">
        <f t="shared" si="94"/>
        <v>#REF!</v>
      </c>
      <c r="R290" s="215" t="e">
        <f t="shared" si="95"/>
        <v>#REF!</v>
      </c>
      <c r="S290" s="214" t="e">
        <f t="shared" si="96"/>
        <v>#REF!</v>
      </c>
      <c r="T290" s="214" t="e">
        <f t="shared" si="97"/>
        <v>#REF!</v>
      </c>
      <c r="U290" t="e">
        <f t="shared" si="98"/>
        <v>#REF!</v>
      </c>
      <c r="V290" t="e">
        <f t="shared" si="99"/>
        <v>#REF!</v>
      </c>
      <c r="W290" t="e">
        <f t="shared" si="100"/>
        <v>#REF!</v>
      </c>
      <c r="X290" t="e">
        <f t="shared" si="101"/>
        <v>#REF!</v>
      </c>
      <c r="Y290" t="e">
        <f t="shared" si="102"/>
        <v>#REF!</v>
      </c>
      <c r="AA290" s="1">
        <f t="shared" si="103"/>
        <v>289</v>
      </c>
    </row>
    <row r="291" spans="1:27" x14ac:dyDescent="0.35">
      <c r="A291" s="184" t="str">
        <f>+Declarations!A291&amp;""</f>
        <v/>
      </c>
      <c r="B291" t="str">
        <f>IF(LEN($A291),IF(LEN(Declarations!$B291)&gt;0,Declarations!$B291,"#"&amp;$A291),"")</f>
        <v/>
      </c>
      <c r="C291" s="1" t="str">
        <f t="shared" si="85"/>
        <v>...</v>
      </c>
      <c r="D291" s="1" t="str">
        <f t="shared" si="104"/>
        <v/>
      </c>
      <c r="E291" s="15">
        <f t="shared" si="86"/>
        <v>0</v>
      </c>
      <c r="F291" s="1">
        <f t="shared" si="87"/>
        <v>0</v>
      </c>
      <c r="G291" s="1" t="str">
        <f t="shared" si="88"/>
        <v/>
      </c>
      <c r="H291" t="str">
        <f t="shared" si="89"/>
        <v/>
      </c>
      <c r="I291" s="1">
        <f t="shared" si="90"/>
        <v>0</v>
      </c>
      <c r="J291" s="1" t="str">
        <f>IF(LEN($A291)&gt;0,IF(LEN(Declarations!$F291)&gt;0,Declarations!$F291,conftype),"")</f>
        <v/>
      </c>
      <c r="M291" s="35" t="e">
        <f t="shared" si="84"/>
        <v>#REF!</v>
      </c>
      <c r="N291" s="35" t="e">
        <f t="shared" si="91"/>
        <v>#REF!</v>
      </c>
      <c r="O291" s="35" t="e">
        <f t="shared" si="92"/>
        <v>#REF!</v>
      </c>
      <c r="P291" s="35" t="e">
        <f t="shared" si="93"/>
        <v>#REF!</v>
      </c>
      <c r="Q291" s="214" t="e">
        <f t="shared" si="94"/>
        <v>#REF!</v>
      </c>
      <c r="R291" s="215" t="e">
        <f t="shared" si="95"/>
        <v>#REF!</v>
      </c>
      <c r="S291" s="214" t="e">
        <f t="shared" si="96"/>
        <v>#REF!</v>
      </c>
      <c r="T291" s="214" t="e">
        <f t="shared" si="97"/>
        <v>#REF!</v>
      </c>
      <c r="U291" t="e">
        <f t="shared" si="98"/>
        <v>#REF!</v>
      </c>
      <c r="V291" t="e">
        <f t="shared" si="99"/>
        <v>#REF!</v>
      </c>
      <c r="W291" t="e">
        <f t="shared" si="100"/>
        <v>#REF!</v>
      </c>
      <c r="X291" t="e">
        <f t="shared" si="101"/>
        <v>#REF!</v>
      </c>
      <c r="Y291" t="e">
        <f t="shared" si="102"/>
        <v>#REF!</v>
      </c>
      <c r="AA291" s="1">
        <f t="shared" si="103"/>
        <v>290</v>
      </c>
    </row>
    <row r="292" spans="1:27" x14ac:dyDescent="0.35">
      <c r="A292" s="184" t="str">
        <f>+Declarations!A292&amp;""</f>
        <v/>
      </c>
      <c r="B292" t="str">
        <f>IF(LEN($A292),IF(LEN(Declarations!$B292)&gt;0,Declarations!$B292,"#"&amp;$A292),"")</f>
        <v/>
      </c>
      <c r="C292" s="1" t="str">
        <f t="shared" si="85"/>
        <v>...</v>
      </c>
      <c r="D292" s="1" t="str">
        <f t="shared" si="104"/>
        <v/>
      </c>
      <c r="E292" s="15">
        <f t="shared" si="86"/>
        <v>0</v>
      </c>
      <c r="F292" s="1">
        <f t="shared" si="87"/>
        <v>0</v>
      </c>
      <c r="G292" s="1" t="str">
        <f t="shared" si="88"/>
        <v/>
      </c>
      <c r="H292" t="str">
        <f t="shared" si="89"/>
        <v/>
      </c>
      <c r="I292" s="1">
        <f t="shared" si="90"/>
        <v>0</v>
      </c>
      <c r="J292" s="1" t="str">
        <f>IF(LEN($A292)&gt;0,IF(LEN(Declarations!$F292)&gt;0,Declarations!$F292,conftype),"")</f>
        <v/>
      </c>
      <c r="M292" s="35" t="e">
        <f t="shared" si="84"/>
        <v>#REF!</v>
      </c>
      <c r="N292" s="35" t="e">
        <f t="shared" si="91"/>
        <v>#REF!</v>
      </c>
      <c r="O292" s="35" t="e">
        <f t="shared" si="92"/>
        <v>#REF!</v>
      </c>
      <c r="P292" s="35" t="e">
        <f t="shared" si="93"/>
        <v>#REF!</v>
      </c>
      <c r="Q292" s="214" t="e">
        <f t="shared" si="94"/>
        <v>#REF!</v>
      </c>
      <c r="R292" s="215" t="e">
        <f t="shared" si="95"/>
        <v>#REF!</v>
      </c>
      <c r="S292" s="214" t="e">
        <f t="shared" si="96"/>
        <v>#REF!</v>
      </c>
      <c r="T292" s="214" t="e">
        <f t="shared" si="97"/>
        <v>#REF!</v>
      </c>
      <c r="U292" t="e">
        <f t="shared" si="98"/>
        <v>#REF!</v>
      </c>
      <c r="V292" t="e">
        <f t="shared" si="99"/>
        <v>#REF!</v>
      </c>
      <c r="W292" t="e">
        <f t="shared" si="100"/>
        <v>#REF!</v>
      </c>
      <c r="X292" t="e">
        <f t="shared" si="101"/>
        <v>#REF!</v>
      </c>
      <c r="Y292" t="e">
        <f t="shared" si="102"/>
        <v>#REF!</v>
      </c>
      <c r="AA292" s="1">
        <f t="shared" si="103"/>
        <v>291</v>
      </c>
    </row>
    <row r="293" spans="1:27" x14ac:dyDescent="0.35">
      <c r="A293" s="184" t="str">
        <f>+Declarations!A293&amp;""</f>
        <v/>
      </c>
      <c r="B293" t="str">
        <f>IF(LEN($A293),IF(LEN(Declarations!$B293)&gt;0,Declarations!$B293,"#"&amp;$A293),"")</f>
        <v/>
      </c>
      <c r="C293" s="1" t="str">
        <f t="shared" si="85"/>
        <v>...</v>
      </c>
      <c r="D293" s="1" t="str">
        <f t="shared" si="104"/>
        <v/>
      </c>
      <c r="E293" s="15">
        <f t="shared" si="86"/>
        <v>0</v>
      </c>
      <c r="F293" s="1">
        <f t="shared" si="87"/>
        <v>0</v>
      </c>
      <c r="G293" s="1" t="str">
        <f t="shared" si="88"/>
        <v/>
      </c>
      <c r="H293" t="str">
        <f t="shared" si="89"/>
        <v/>
      </c>
      <c r="I293" s="1">
        <f t="shared" si="90"/>
        <v>0</v>
      </c>
      <c r="J293" s="1" t="str">
        <f>IF(LEN($A293)&gt;0,IF(LEN(Declarations!$F293)&gt;0,Declarations!$F293,conftype),"")</f>
        <v/>
      </c>
      <c r="M293" s="35" t="e">
        <f t="shared" si="84"/>
        <v>#REF!</v>
      </c>
      <c r="N293" s="35" t="e">
        <f t="shared" si="91"/>
        <v>#REF!</v>
      </c>
      <c r="O293" s="35" t="e">
        <f t="shared" si="92"/>
        <v>#REF!</v>
      </c>
      <c r="P293" s="35" t="e">
        <f t="shared" si="93"/>
        <v>#REF!</v>
      </c>
      <c r="Q293" s="214" t="e">
        <f t="shared" si="94"/>
        <v>#REF!</v>
      </c>
      <c r="R293" s="215" t="e">
        <f t="shared" si="95"/>
        <v>#REF!</v>
      </c>
      <c r="S293" s="214" t="e">
        <f t="shared" si="96"/>
        <v>#REF!</v>
      </c>
      <c r="T293" s="214" t="e">
        <f t="shared" si="97"/>
        <v>#REF!</v>
      </c>
      <c r="U293" t="e">
        <f t="shared" si="98"/>
        <v>#REF!</v>
      </c>
      <c r="V293" t="e">
        <f t="shared" si="99"/>
        <v>#REF!</v>
      </c>
      <c r="W293" t="e">
        <f t="shared" si="100"/>
        <v>#REF!</v>
      </c>
      <c r="X293" t="e">
        <f t="shared" si="101"/>
        <v>#REF!</v>
      </c>
      <c r="Y293" t="e">
        <f t="shared" si="102"/>
        <v>#REF!</v>
      </c>
      <c r="AA293" s="1">
        <f t="shared" si="103"/>
        <v>292</v>
      </c>
    </row>
    <row r="294" spans="1:27" x14ac:dyDescent="0.35">
      <c r="A294" s="184" t="str">
        <f>+Declarations!A294&amp;""</f>
        <v/>
      </c>
      <c r="B294" t="str">
        <f>IF(LEN($A294),IF(LEN(Declarations!$B294)&gt;0,Declarations!$B294,"#"&amp;$A294),"")</f>
        <v/>
      </c>
      <c r="C294" s="1" t="str">
        <f t="shared" si="85"/>
        <v>...</v>
      </c>
      <c r="D294" s="1" t="str">
        <f t="shared" si="104"/>
        <v/>
      </c>
      <c r="E294" s="15">
        <f t="shared" si="86"/>
        <v>0</v>
      </c>
      <c r="F294" s="1">
        <f t="shared" si="87"/>
        <v>0</v>
      </c>
      <c r="G294" s="1" t="str">
        <f t="shared" si="88"/>
        <v/>
      </c>
      <c r="H294" t="str">
        <f t="shared" si="89"/>
        <v/>
      </c>
      <c r="I294" s="1">
        <f t="shared" si="90"/>
        <v>0</v>
      </c>
      <c r="J294" s="1" t="str">
        <f>IF(LEN($A294)&gt;0,IF(LEN(Declarations!$F294)&gt;0,Declarations!$F294,conftype),"")</f>
        <v/>
      </c>
      <c r="M294" s="35" t="e">
        <f t="shared" si="84"/>
        <v>#REF!</v>
      </c>
      <c r="N294" s="35" t="e">
        <f t="shared" si="91"/>
        <v>#REF!</v>
      </c>
      <c r="O294" s="35" t="e">
        <f t="shared" si="92"/>
        <v>#REF!</v>
      </c>
      <c r="P294" s="35" t="e">
        <f t="shared" si="93"/>
        <v>#REF!</v>
      </c>
      <c r="Q294" s="214" t="e">
        <f t="shared" si="94"/>
        <v>#REF!</v>
      </c>
      <c r="R294" s="215" t="e">
        <f t="shared" si="95"/>
        <v>#REF!</v>
      </c>
      <c r="S294" s="214" t="e">
        <f t="shared" si="96"/>
        <v>#REF!</v>
      </c>
      <c r="T294" s="214" t="e">
        <f t="shared" si="97"/>
        <v>#REF!</v>
      </c>
      <c r="U294" t="e">
        <f t="shared" si="98"/>
        <v>#REF!</v>
      </c>
      <c r="V294" t="e">
        <f t="shared" si="99"/>
        <v>#REF!</v>
      </c>
      <c r="W294" t="e">
        <f t="shared" si="100"/>
        <v>#REF!</v>
      </c>
      <c r="X294" t="e">
        <f t="shared" si="101"/>
        <v>#REF!</v>
      </c>
      <c r="Y294" t="e">
        <f t="shared" si="102"/>
        <v>#REF!</v>
      </c>
      <c r="AA294" s="1">
        <f t="shared" si="103"/>
        <v>293</v>
      </c>
    </row>
    <row r="295" spans="1:27" x14ac:dyDescent="0.35">
      <c r="A295" s="184" t="str">
        <f>+Declarations!A295&amp;""</f>
        <v/>
      </c>
      <c r="B295" t="str">
        <f>IF(LEN($A295),IF(LEN(Declarations!$B295)&gt;0,Declarations!$B295,"#"&amp;$A295),"")</f>
        <v/>
      </c>
      <c r="C295" s="1" t="str">
        <f t="shared" si="85"/>
        <v>...</v>
      </c>
      <c r="D295" s="1" t="str">
        <f t="shared" si="104"/>
        <v/>
      </c>
      <c r="E295" s="15">
        <f t="shared" si="86"/>
        <v>0</v>
      </c>
      <c r="F295" s="1">
        <f t="shared" si="87"/>
        <v>0</v>
      </c>
      <c r="G295" s="1" t="str">
        <f t="shared" si="88"/>
        <v/>
      </c>
      <c r="H295" t="str">
        <f t="shared" si="89"/>
        <v/>
      </c>
      <c r="I295" s="1">
        <f t="shared" si="90"/>
        <v>0</v>
      </c>
      <c r="J295" s="1" t="str">
        <f>IF(LEN($A295)&gt;0,IF(LEN(Declarations!$F295)&gt;0,Declarations!$F295,conftype),"")</f>
        <v/>
      </c>
      <c r="M295" s="35" t="e">
        <f t="shared" si="84"/>
        <v>#REF!</v>
      </c>
      <c r="N295" s="35" t="e">
        <f t="shared" si="91"/>
        <v>#REF!</v>
      </c>
      <c r="O295" s="35" t="e">
        <f t="shared" si="92"/>
        <v>#REF!</v>
      </c>
      <c r="P295" s="35" t="e">
        <f t="shared" si="93"/>
        <v>#REF!</v>
      </c>
      <c r="Q295" s="214" t="e">
        <f t="shared" si="94"/>
        <v>#REF!</v>
      </c>
      <c r="R295" s="215" t="e">
        <f t="shared" si="95"/>
        <v>#REF!</v>
      </c>
      <c r="S295" s="214" t="e">
        <f t="shared" si="96"/>
        <v>#REF!</v>
      </c>
      <c r="T295" s="214" t="e">
        <f t="shared" si="97"/>
        <v>#REF!</v>
      </c>
      <c r="U295" t="e">
        <f t="shared" si="98"/>
        <v>#REF!</v>
      </c>
      <c r="V295" t="e">
        <f t="shared" si="99"/>
        <v>#REF!</v>
      </c>
      <c r="W295" t="e">
        <f t="shared" si="100"/>
        <v>#REF!</v>
      </c>
      <c r="X295" t="e">
        <f t="shared" si="101"/>
        <v>#REF!</v>
      </c>
      <c r="Y295" t="e">
        <f t="shared" si="102"/>
        <v>#REF!</v>
      </c>
      <c r="AA295" s="1">
        <f t="shared" si="103"/>
        <v>294</v>
      </c>
    </row>
    <row r="296" spans="1:27" x14ac:dyDescent="0.35">
      <c r="A296" s="184" t="str">
        <f>+Declarations!A296&amp;""</f>
        <v/>
      </c>
      <c r="B296" t="str">
        <f>IF(LEN($A296),IF(LEN(Declarations!$B296)&gt;0,Declarations!$B296,"#"&amp;$A296),"")</f>
        <v/>
      </c>
      <c r="C296" s="1" t="str">
        <f t="shared" si="85"/>
        <v>...</v>
      </c>
      <c r="D296" s="1" t="str">
        <f t="shared" si="104"/>
        <v/>
      </c>
      <c r="E296" s="15">
        <f t="shared" si="86"/>
        <v>0</v>
      </c>
      <c r="F296" s="1">
        <f t="shared" si="87"/>
        <v>0</v>
      </c>
      <c r="G296" s="1" t="str">
        <f t="shared" si="88"/>
        <v/>
      </c>
      <c r="H296" t="str">
        <f t="shared" si="89"/>
        <v/>
      </c>
      <c r="I296" s="1">
        <f t="shared" si="90"/>
        <v>0</v>
      </c>
      <c r="J296" s="1" t="str">
        <f>IF(LEN($A296)&gt;0,IF(LEN(Declarations!$F296)&gt;0,Declarations!$F296,conftype),"")</f>
        <v/>
      </c>
      <c r="M296" s="35" t="e">
        <f t="shared" si="84"/>
        <v>#REF!</v>
      </c>
      <c r="N296" s="35" t="e">
        <f t="shared" si="91"/>
        <v>#REF!</v>
      </c>
      <c r="O296" s="35" t="e">
        <f t="shared" si="92"/>
        <v>#REF!</v>
      </c>
      <c r="P296" s="35" t="e">
        <f t="shared" si="93"/>
        <v>#REF!</v>
      </c>
      <c r="Q296" s="214" t="e">
        <f t="shared" si="94"/>
        <v>#REF!</v>
      </c>
      <c r="R296" s="215" t="e">
        <f t="shared" si="95"/>
        <v>#REF!</v>
      </c>
      <c r="S296" s="214" t="e">
        <f t="shared" si="96"/>
        <v>#REF!</v>
      </c>
      <c r="T296" s="214" t="e">
        <f t="shared" si="97"/>
        <v>#REF!</v>
      </c>
      <c r="U296" t="e">
        <f t="shared" si="98"/>
        <v>#REF!</v>
      </c>
      <c r="V296" t="e">
        <f t="shared" si="99"/>
        <v>#REF!</v>
      </c>
      <c r="W296" t="e">
        <f t="shared" si="100"/>
        <v>#REF!</v>
      </c>
      <c r="X296" t="e">
        <f t="shared" si="101"/>
        <v>#REF!</v>
      </c>
      <c r="Y296" t="e">
        <f t="shared" si="102"/>
        <v>#REF!</v>
      </c>
      <c r="AA296" s="1">
        <f t="shared" si="103"/>
        <v>295</v>
      </c>
    </row>
    <row r="297" spans="1:27" x14ac:dyDescent="0.35">
      <c r="A297" s="184" t="str">
        <f>+Declarations!A297&amp;""</f>
        <v/>
      </c>
      <c r="B297" t="str">
        <f>IF(LEN($A297),IF(LEN(Declarations!$B297)&gt;0,Declarations!$B297,"#"&amp;$A297),"")</f>
        <v/>
      </c>
      <c r="C297" s="1" t="str">
        <f t="shared" si="85"/>
        <v>...</v>
      </c>
      <c r="D297" s="1" t="str">
        <f t="shared" si="104"/>
        <v/>
      </c>
      <c r="E297" s="15">
        <f t="shared" si="86"/>
        <v>0</v>
      </c>
      <c r="F297" s="1">
        <f t="shared" si="87"/>
        <v>0</v>
      </c>
      <c r="G297" s="1" t="str">
        <f t="shared" si="88"/>
        <v/>
      </c>
      <c r="H297" t="str">
        <f t="shared" si="89"/>
        <v/>
      </c>
      <c r="I297" s="1">
        <f t="shared" si="90"/>
        <v>0</v>
      </c>
      <c r="J297" s="1" t="str">
        <f>IF(LEN($A297)&gt;0,IF(LEN(Declarations!$F297)&gt;0,Declarations!$F297,conftype),"")</f>
        <v/>
      </c>
      <c r="M297" s="35" t="e">
        <f t="shared" si="84"/>
        <v>#REF!</v>
      </c>
      <c r="N297" s="35" t="e">
        <f t="shared" si="91"/>
        <v>#REF!</v>
      </c>
      <c r="O297" s="35" t="e">
        <f t="shared" si="92"/>
        <v>#REF!</v>
      </c>
      <c r="P297" s="35" t="e">
        <f t="shared" si="93"/>
        <v>#REF!</v>
      </c>
      <c r="Q297" s="214" t="e">
        <f t="shared" si="94"/>
        <v>#REF!</v>
      </c>
      <c r="R297" s="215" t="e">
        <f t="shared" si="95"/>
        <v>#REF!</v>
      </c>
      <c r="S297" s="214" t="e">
        <f t="shared" si="96"/>
        <v>#REF!</v>
      </c>
      <c r="T297" s="214" t="e">
        <f t="shared" si="97"/>
        <v>#REF!</v>
      </c>
      <c r="U297" t="e">
        <f t="shared" si="98"/>
        <v>#REF!</v>
      </c>
      <c r="V297" t="e">
        <f t="shared" si="99"/>
        <v>#REF!</v>
      </c>
      <c r="W297" t="e">
        <f t="shared" si="100"/>
        <v>#REF!</v>
      </c>
      <c r="X297" t="e">
        <f t="shared" si="101"/>
        <v>#REF!</v>
      </c>
      <c r="Y297" t="e">
        <f t="shared" si="102"/>
        <v>#REF!</v>
      </c>
      <c r="AA297" s="1">
        <f t="shared" si="103"/>
        <v>296</v>
      </c>
    </row>
    <row r="298" spans="1:27" x14ac:dyDescent="0.35">
      <c r="A298" s="184" t="str">
        <f>+Declarations!A298&amp;""</f>
        <v/>
      </c>
      <c r="B298" t="str">
        <f>IF(LEN($A298),IF(LEN(Declarations!$B298)&gt;0,Declarations!$B298,"#"&amp;$A298),"")</f>
        <v/>
      </c>
      <c r="C298" s="1" t="str">
        <f t="shared" si="85"/>
        <v>...</v>
      </c>
      <c r="D298" s="1" t="str">
        <f t="shared" si="104"/>
        <v/>
      </c>
      <c r="E298" s="15">
        <f t="shared" si="86"/>
        <v>0</v>
      </c>
      <c r="F298" s="1">
        <f t="shared" si="87"/>
        <v>0</v>
      </c>
      <c r="G298" s="1" t="str">
        <f t="shared" si="88"/>
        <v/>
      </c>
      <c r="H298" t="str">
        <f t="shared" si="89"/>
        <v/>
      </c>
      <c r="I298" s="1">
        <f t="shared" si="90"/>
        <v>0</v>
      </c>
      <c r="J298" s="1" t="str">
        <f>IF(LEN($A298)&gt;0,IF(LEN(Declarations!$F298)&gt;0,Declarations!$F298,conftype),"")</f>
        <v/>
      </c>
      <c r="M298" s="35" t="e">
        <f t="shared" si="84"/>
        <v>#REF!</v>
      </c>
      <c r="N298" s="35" t="e">
        <f t="shared" si="91"/>
        <v>#REF!</v>
      </c>
      <c r="O298" s="35" t="e">
        <f t="shared" si="92"/>
        <v>#REF!</v>
      </c>
      <c r="P298" s="35" t="e">
        <f t="shared" si="93"/>
        <v>#REF!</v>
      </c>
      <c r="Q298" s="214" t="e">
        <f t="shared" si="94"/>
        <v>#REF!</v>
      </c>
      <c r="R298" s="215" t="e">
        <f t="shared" si="95"/>
        <v>#REF!</v>
      </c>
      <c r="S298" s="214" t="e">
        <f t="shared" si="96"/>
        <v>#REF!</v>
      </c>
      <c r="T298" s="214" t="e">
        <f t="shared" si="97"/>
        <v>#REF!</v>
      </c>
      <c r="U298" t="e">
        <f t="shared" si="98"/>
        <v>#REF!</v>
      </c>
      <c r="V298" t="e">
        <f t="shared" si="99"/>
        <v>#REF!</v>
      </c>
      <c r="W298" t="e">
        <f t="shared" si="100"/>
        <v>#REF!</v>
      </c>
      <c r="X298" t="e">
        <f t="shared" si="101"/>
        <v>#REF!</v>
      </c>
      <c r="Y298" t="e">
        <f t="shared" si="102"/>
        <v>#REF!</v>
      </c>
      <c r="AA298" s="1">
        <f t="shared" si="103"/>
        <v>297</v>
      </c>
    </row>
    <row r="299" spans="1:27" x14ac:dyDescent="0.35">
      <c r="A299" s="184" t="str">
        <f>+Declarations!A299&amp;""</f>
        <v/>
      </c>
      <c r="B299" t="str">
        <f>IF(LEN($A299),IF(LEN(Declarations!$B299)&gt;0,Declarations!$B299,"#"&amp;$A299),"")</f>
        <v/>
      </c>
      <c r="C299" s="1" t="str">
        <f t="shared" si="85"/>
        <v>...</v>
      </c>
      <c r="D299" s="1" t="str">
        <f t="shared" si="104"/>
        <v/>
      </c>
      <c r="E299" s="15">
        <f t="shared" si="86"/>
        <v>0</v>
      </c>
      <c r="F299" s="1">
        <f t="shared" si="87"/>
        <v>0</v>
      </c>
      <c r="G299" s="1" t="str">
        <f t="shared" si="88"/>
        <v/>
      </c>
      <c r="H299" t="str">
        <f t="shared" si="89"/>
        <v/>
      </c>
      <c r="I299" s="1">
        <f t="shared" si="90"/>
        <v>0</v>
      </c>
      <c r="J299" s="1" t="str">
        <f>IF(LEN($A299)&gt;0,IF(LEN(Declarations!$F299)&gt;0,Declarations!$F299,conftype),"")</f>
        <v/>
      </c>
      <c r="M299" s="35" t="e">
        <f t="shared" si="84"/>
        <v>#REF!</v>
      </c>
      <c r="N299" s="35" t="e">
        <f t="shared" si="91"/>
        <v>#REF!</v>
      </c>
      <c r="O299" s="35" t="e">
        <f t="shared" si="92"/>
        <v>#REF!</v>
      </c>
      <c r="P299" s="35" t="e">
        <f t="shared" si="93"/>
        <v>#REF!</v>
      </c>
      <c r="Q299" s="214" t="e">
        <f t="shared" si="94"/>
        <v>#REF!</v>
      </c>
      <c r="R299" s="215" t="e">
        <f t="shared" si="95"/>
        <v>#REF!</v>
      </c>
      <c r="S299" s="214" t="e">
        <f t="shared" si="96"/>
        <v>#REF!</v>
      </c>
      <c r="T299" s="214" t="e">
        <f t="shared" si="97"/>
        <v>#REF!</v>
      </c>
      <c r="U299" t="e">
        <f t="shared" si="98"/>
        <v>#REF!</v>
      </c>
      <c r="V299" t="e">
        <f t="shared" si="99"/>
        <v>#REF!</v>
      </c>
      <c r="W299" t="e">
        <f t="shared" si="100"/>
        <v>#REF!</v>
      </c>
      <c r="X299" t="e">
        <f t="shared" si="101"/>
        <v>#REF!</v>
      </c>
      <c r="Y299" t="e">
        <f t="shared" si="102"/>
        <v>#REF!</v>
      </c>
      <c r="AA299" s="1">
        <f t="shared" si="103"/>
        <v>298</v>
      </c>
    </row>
    <row r="300" spans="1:27" x14ac:dyDescent="0.35">
      <c r="A300" s="184" t="str">
        <f>+Declarations!A300&amp;""</f>
        <v/>
      </c>
      <c r="B300" t="str">
        <f>IF(LEN($A300),IF(LEN(Declarations!$B300)&gt;0,Declarations!$B300,"#"&amp;$A300),"")</f>
        <v/>
      </c>
      <c r="C300" s="1" t="str">
        <f t="shared" si="85"/>
        <v>...</v>
      </c>
      <c r="D300" s="1" t="str">
        <f t="shared" si="104"/>
        <v/>
      </c>
      <c r="E300" s="15">
        <f t="shared" si="86"/>
        <v>0</v>
      </c>
      <c r="F300" s="1">
        <f t="shared" si="87"/>
        <v>0</v>
      </c>
      <c r="G300" s="1" t="str">
        <f t="shared" si="88"/>
        <v/>
      </c>
      <c r="H300" t="str">
        <f t="shared" si="89"/>
        <v/>
      </c>
      <c r="I300" s="1">
        <f t="shared" si="90"/>
        <v>0</v>
      </c>
      <c r="J300" s="1" t="str">
        <f>IF(LEN($A300)&gt;0,IF(LEN(Declarations!$F300)&gt;0,Declarations!$F300,conftype),"")</f>
        <v/>
      </c>
      <c r="M300" s="35" t="e">
        <f t="shared" si="84"/>
        <v>#REF!</v>
      </c>
      <c r="N300" s="35" t="e">
        <f t="shared" si="91"/>
        <v>#REF!</v>
      </c>
      <c r="O300" s="35" t="e">
        <f t="shared" si="92"/>
        <v>#REF!</v>
      </c>
      <c r="P300" s="35" t="e">
        <f t="shared" si="93"/>
        <v>#REF!</v>
      </c>
      <c r="Q300" s="214" t="e">
        <f t="shared" si="94"/>
        <v>#REF!</v>
      </c>
      <c r="R300" s="215" t="e">
        <f t="shared" si="95"/>
        <v>#REF!</v>
      </c>
      <c r="S300" s="214" t="e">
        <f t="shared" si="96"/>
        <v>#REF!</v>
      </c>
      <c r="T300" s="214" t="e">
        <f t="shared" si="97"/>
        <v>#REF!</v>
      </c>
      <c r="U300" t="e">
        <f t="shared" si="98"/>
        <v>#REF!</v>
      </c>
      <c r="V300" t="e">
        <f t="shared" si="99"/>
        <v>#REF!</v>
      </c>
      <c r="W300" t="e">
        <f t="shared" si="100"/>
        <v>#REF!</v>
      </c>
      <c r="X300" t="e">
        <f t="shared" si="101"/>
        <v>#REF!</v>
      </c>
      <c r="Y300" t="e">
        <f t="shared" si="102"/>
        <v>#REF!</v>
      </c>
      <c r="AA300" s="1">
        <f t="shared" si="103"/>
        <v>299</v>
      </c>
    </row>
    <row r="301" spans="1:27" x14ac:dyDescent="0.35">
      <c r="A301" s="184" t="str">
        <f>+Declarations!A301&amp;""</f>
        <v/>
      </c>
      <c r="B301" t="str">
        <f>IF(LEN($A301),IF(LEN(Declarations!$B301)&gt;0,Declarations!$B301,"#"&amp;$A301),"")</f>
        <v/>
      </c>
      <c r="C301" s="1" t="str">
        <f t="shared" si="85"/>
        <v>...</v>
      </c>
      <c r="D301" s="1" t="str">
        <f t="shared" si="104"/>
        <v/>
      </c>
      <c r="E301" s="15">
        <f t="shared" si="86"/>
        <v>0</v>
      </c>
      <c r="F301" s="1">
        <f t="shared" si="87"/>
        <v>0</v>
      </c>
      <c r="G301" s="1" t="str">
        <f t="shared" si="88"/>
        <v/>
      </c>
      <c r="H301" t="str">
        <f t="shared" si="89"/>
        <v/>
      </c>
      <c r="I301" s="1">
        <f t="shared" si="90"/>
        <v>0</v>
      </c>
      <c r="J301" s="1" t="str">
        <f>IF(LEN($A301)&gt;0,IF(LEN(Declarations!$F301)&gt;0,Declarations!$F301,conftype),"")</f>
        <v/>
      </c>
      <c r="M301" s="35" t="e">
        <f t="shared" si="84"/>
        <v>#REF!</v>
      </c>
      <c r="N301" s="35" t="e">
        <f t="shared" si="91"/>
        <v>#REF!</v>
      </c>
      <c r="O301" s="35" t="e">
        <f t="shared" si="92"/>
        <v>#REF!</v>
      </c>
      <c r="P301" s="35" t="e">
        <f t="shared" si="93"/>
        <v>#REF!</v>
      </c>
      <c r="Q301" s="214" t="e">
        <f t="shared" si="94"/>
        <v>#REF!</v>
      </c>
      <c r="R301" s="215" t="e">
        <f t="shared" si="95"/>
        <v>#REF!</v>
      </c>
      <c r="S301" s="214" t="e">
        <f t="shared" si="96"/>
        <v>#REF!</v>
      </c>
      <c r="T301" s="214" t="e">
        <f t="shared" si="97"/>
        <v>#REF!</v>
      </c>
      <c r="U301" t="e">
        <f t="shared" si="98"/>
        <v>#REF!</v>
      </c>
      <c r="V301" t="e">
        <f t="shared" si="99"/>
        <v>#REF!</v>
      </c>
      <c r="W301" t="e">
        <f t="shared" si="100"/>
        <v>#REF!</v>
      </c>
      <c r="X301" t="e">
        <f t="shared" si="101"/>
        <v>#REF!</v>
      </c>
      <c r="Y301" t="e">
        <f t="shared" si="102"/>
        <v>#REF!</v>
      </c>
      <c r="AA301" s="1">
        <f t="shared" si="103"/>
        <v>300</v>
      </c>
    </row>
    <row r="302" spans="1:27" x14ac:dyDescent="0.35">
      <c r="A302" s="184" t="str">
        <f>+Declarations!A302&amp;""</f>
        <v/>
      </c>
      <c r="B302" t="str">
        <f>IF(LEN($A302),IF(LEN(Declarations!$B302)&gt;0,Declarations!$B302,"#"&amp;$A302),"")</f>
        <v/>
      </c>
      <c r="C302" s="1" t="str">
        <f t="shared" si="85"/>
        <v>...</v>
      </c>
      <c r="D302" s="1" t="str">
        <f t="shared" si="104"/>
        <v/>
      </c>
      <c r="E302" s="15">
        <f t="shared" si="86"/>
        <v>0</v>
      </c>
      <c r="F302" s="1">
        <f t="shared" si="87"/>
        <v>0</v>
      </c>
      <c r="G302" s="1" t="str">
        <f t="shared" si="88"/>
        <v/>
      </c>
      <c r="H302" t="str">
        <f t="shared" si="89"/>
        <v/>
      </c>
      <c r="I302" s="1">
        <f t="shared" si="90"/>
        <v>0</v>
      </c>
      <c r="J302" s="1" t="str">
        <f>IF(LEN($A302)&gt;0,IF(LEN(Declarations!$F302)&gt;0,Declarations!$F302,conftype),"")</f>
        <v/>
      </c>
      <c r="M302" s="35" t="e">
        <f t="shared" si="84"/>
        <v>#REF!</v>
      </c>
      <c r="N302" s="35" t="e">
        <f t="shared" si="91"/>
        <v>#REF!</v>
      </c>
      <c r="O302" s="35" t="e">
        <f t="shared" si="92"/>
        <v>#REF!</v>
      </c>
      <c r="P302" s="35" t="e">
        <f t="shared" si="93"/>
        <v>#REF!</v>
      </c>
      <c r="Q302" s="214" t="e">
        <f t="shared" si="94"/>
        <v>#REF!</v>
      </c>
      <c r="R302" s="215" t="e">
        <f t="shared" si="95"/>
        <v>#REF!</v>
      </c>
      <c r="S302" s="214" t="e">
        <f t="shared" si="96"/>
        <v>#REF!</v>
      </c>
      <c r="T302" s="214" t="e">
        <f t="shared" si="97"/>
        <v>#REF!</v>
      </c>
      <c r="U302" t="e">
        <f t="shared" si="98"/>
        <v>#REF!</v>
      </c>
      <c r="V302" t="e">
        <f t="shared" si="99"/>
        <v>#REF!</v>
      </c>
      <c r="W302" t="e">
        <f t="shared" si="100"/>
        <v>#REF!</v>
      </c>
      <c r="X302" t="e">
        <f t="shared" si="101"/>
        <v>#REF!</v>
      </c>
      <c r="Y302" t="e">
        <f t="shared" si="102"/>
        <v>#REF!</v>
      </c>
      <c r="AA302" s="1">
        <f t="shared" si="103"/>
        <v>301</v>
      </c>
    </row>
    <row r="303" spans="1:27" x14ac:dyDescent="0.35">
      <c r="A303" s="184" t="str">
        <f>+Declarations!A303&amp;""</f>
        <v/>
      </c>
      <c r="B303" t="str">
        <f>IF(LEN($A303),IF(LEN(Declarations!$B303)&gt;0,Declarations!$B303,"#"&amp;$A303),"")</f>
        <v/>
      </c>
      <c r="C303" s="1" t="str">
        <f t="shared" si="85"/>
        <v>...</v>
      </c>
      <c r="D303" s="1" t="str">
        <f t="shared" si="104"/>
        <v/>
      </c>
      <c r="E303" s="15">
        <f t="shared" si="86"/>
        <v>0</v>
      </c>
      <c r="F303" s="1">
        <f t="shared" si="87"/>
        <v>0</v>
      </c>
      <c r="G303" s="1" t="str">
        <f t="shared" si="88"/>
        <v/>
      </c>
      <c r="H303" t="str">
        <f t="shared" si="89"/>
        <v/>
      </c>
      <c r="I303" s="1">
        <f t="shared" si="90"/>
        <v>0</v>
      </c>
      <c r="J303" s="1" t="str">
        <f>IF(LEN($A303)&gt;0,IF(LEN(Declarations!$F303)&gt;0,Declarations!$F303,conftype),"")</f>
        <v/>
      </c>
      <c r="M303" s="35" t="e">
        <f t="shared" ref="M303:M366" si="105">IF(ISNA(VLOOKUP($A303,SprintData,2,FALSE)),0,VLOOKUP($A303,SprintData,2,FALSE))</f>
        <v>#REF!</v>
      </c>
      <c r="N303" s="35" t="e">
        <f t="shared" si="91"/>
        <v>#REF!</v>
      </c>
      <c r="O303" s="35" t="e">
        <f t="shared" si="92"/>
        <v>#REF!</v>
      </c>
      <c r="P303" s="35" t="e">
        <f t="shared" si="93"/>
        <v>#REF!</v>
      </c>
      <c r="Q303" s="214" t="e">
        <f t="shared" si="94"/>
        <v>#REF!</v>
      </c>
      <c r="R303" s="215" t="e">
        <f t="shared" si="95"/>
        <v>#REF!</v>
      </c>
      <c r="S303" s="214" t="e">
        <f t="shared" si="96"/>
        <v>#REF!</v>
      </c>
      <c r="T303" s="214" t="e">
        <f t="shared" si="97"/>
        <v>#REF!</v>
      </c>
      <c r="U303" t="e">
        <f t="shared" si="98"/>
        <v>#REF!</v>
      </c>
      <c r="V303" t="e">
        <f t="shared" si="99"/>
        <v>#REF!</v>
      </c>
      <c r="W303" t="e">
        <f t="shared" si="100"/>
        <v>#REF!</v>
      </c>
      <c r="X303" t="e">
        <f t="shared" si="101"/>
        <v>#REF!</v>
      </c>
      <c r="Y303" t="e">
        <f t="shared" si="102"/>
        <v>#REF!</v>
      </c>
      <c r="AA303" s="1">
        <f t="shared" si="103"/>
        <v>302</v>
      </c>
    </row>
    <row r="304" spans="1:27" x14ac:dyDescent="0.35">
      <c r="A304" s="184" t="str">
        <f>+Declarations!A304&amp;""</f>
        <v/>
      </c>
      <c r="B304" t="str">
        <f>IF(LEN($A304),IF(LEN(Declarations!$B304)&gt;0,Declarations!$B304,"#"&amp;$A304),"")</f>
        <v/>
      </c>
      <c r="C304" s="1" t="str">
        <f t="shared" si="85"/>
        <v>...</v>
      </c>
      <c r="D304" s="1" t="str">
        <f t="shared" si="104"/>
        <v/>
      </c>
      <c r="E304" s="15">
        <f t="shared" si="86"/>
        <v>0</v>
      </c>
      <c r="F304" s="1">
        <f t="shared" si="87"/>
        <v>0</v>
      </c>
      <c r="G304" s="1" t="str">
        <f t="shared" si="88"/>
        <v/>
      </c>
      <c r="H304" t="str">
        <f t="shared" si="89"/>
        <v/>
      </c>
      <c r="I304" s="1">
        <f t="shared" si="90"/>
        <v>0</v>
      </c>
      <c r="J304" s="1" t="str">
        <f>IF(LEN($A304)&gt;0,IF(LEN(Declarations!$F304)&gt;0,Declarations!$F304,conftype),"")</f>
        <v/>
      </c>
      <c r="M304" s="35" t="e">
        <f t="shared" si="105"/>
        <v>#REF!</v>
      </c>
      <c r="N304" s="35" t="e">
        <f t="shared" si="91"/>
        <v>#REF!</v>
      </c>
      <c r="O304" s="35" t="e">
        <f t="shared" si="92"/>
        <v>#REF!</v>
      </c>
      <c r="P304" s="35" t="e">
        <f t="shared" si="93"/>
        <v>#REF!</v>
      </c>
      <c r="Q304" s="214" t="e">
        <f t="shared" si="94"/>
        <v>#REF!</v>
      </c>
      <c r="R304" s="215" t="e">
        <f t="shared" si="95"/>
        <v>#REF!</v>
      </c>
      <c r="S304" s="214" t="e">
        <f t="shared" si="96"/>
        <v>#REF!</v>
      </c>
      <c r="T304" s="214" t="e">
        <f t="shared" si="97"/>
        <v>#REF!</v>
      </c>
      <c r="U304" t="e">
        <f t="shared" si="98"/>
        <v>#REF!</v>
      </c>
      <c r="V304" t="e">
        <f t="shared" si="99"/>
        <v>#REF!</v>
      </c>
      <c r="W304" t="e">
        <f t="shared" si="100"/>
        <v>#REF!</v>
      </c>
      <c r="X304" t="e">
        <f t="shared" si="101"/>
        <v>#REF!</v>
      </c>
      <c r="Y304" t="e">
        <f t="shared" si="102"/>
        <v>#REF!</v>
      </c>
      <c r="AA304" s="1">
        <f t="shared" si="103"/>
        <v>303</v>
      </c>
    </row>
    <row r="305" spans="1:27" x14ac:dyDescent="0.35">
      <c r="A305" s="184" t="str">
        <f>+Declarations!A305&amp;""</f>
        <v/>
      </c>
      <c r="B305" t="str">
        <f>IF(LEN($A305),IF(LEN(Declarations!$B305)&gt;0,Declarations!$B305,"#"&amp;$A305),"")</f>
        <v/>
      </c>
      <c r="C305" s="1" t="str">
        <f t="shared" si="85"/>
        <v>...</v>
      </c>
      <c r="D305" s="1" t="str">
        <f t="shared" si="104"/>
        <v/>
      </c>
      <c r="E305" s="15">
        <f t="shared" si="86"/>
        <v>0</v>
      </c>
      <c r="F305" s="1">
        <f t="shared" si="87"/>
        <v>0</v>
      </c>
      <c r="G305" s="1" t="str">
        <f t="shared" si="88"/>
        <v/>
      </c>
      <c r="H305" t="str">
        <f t="shared" si="89"/>
        <v/>
      </c>
      <c r="I305" s="1">
        <f t="shared" si="90"/>
        <v>0</v>
      </c>
      <c r="J305" s="1" t="str">
        <f>IF(LEN($A305)&gt;0,IF(LEN(Declarations!$F305)&gt;0,Declarations!$F305,conftype),"")</f>
        <v/>
      </c>
      <c r="M305" s="35" t="e">
        <f t="shared" si="105"/>
        <v>#REF!</v>
      </c>
      <c r="N305" s="35" t="e">
        <f t="shared" si="91"/>
        <v>#REF!</v>
      </c>
      <c r="O305" s="35" t="e">
        <f t="shared" si="92"/>
        <v>#REF!</v>
      </c>
      <c r="P305" s="35" t="e">
        <f t="shared" si="93"/>
        <v>#REF!</v>
      </c>
      <c r="Q305" s="214" t="e">
        <f t="shared" si="94"/>
        <v>#REF!</v>
      </c>
      <c r="R305" s="215" t="e">
        <f t="shared" si="95"/>
        <v>#REF!</v>
      </c>
      <c r="S305" s="214" t="e">
        <f t="shared" si="96"/>
        <v>#REF!</v>
      </c>
      <c r="T305" s="214" t="e">
        <f t="shared" si="97"/>
        <v>#REF!</v>
      </c>
      <c r="U305" t="e">
        <f t="shared" si="98"/>
        <v>#REF!</v>
      </c>
      <c r="V305" t="e">
        <f t="shared" si="99"/>
        <v>#REF!</v>
      </c>
      <c r="W305" t="e">
        <f t="shared" si="100"/>
        <v>#REF!</v>
      </c>
      <c r="X305" t="e">
        <f t="shared" si="101"/>
        <v>#REF!</v>
      </c>
      <c r="Y305" t="e">
        <f t="shared" si="102"/>
        <v>#REF!</v>
      </c>
      <c r="AA305" s="1">
        <f t="shared" si="103"/>
        <v>304</v>
      </c>
    </row>
    <row r="306" spans="1:27" x14ac:dyDescent="0.35">
      <c r="A306" s="184" t="str">
        <f>+Declarations!A306&amp;""</f>
        <v/>
      </c>
      <c r="B306" t="str">
        <f>IF(LEN($A306),IF(LEN(Declarations!$B306)&gt;0,Declarations!$B306,"#"&amp;$A306),"")</f>
        <v/>
      </c>
      <c r="C306" s="1" t="str">
        <f t="shared" si="85"/>
        <v>...</v>
      </c>
      <c r="D306" s="1" t="str">
        <f t="shared" si="104"/>
        <v/>
      </c>
      <c r="E306" s="15">
        <f t="shared" si="86"/>
        <v>0</v>
      </c>
      <c r="F306" s="1">
        <f t="shared" si="87"/>
        <v>0</v>
      </c>
      <c r="G306" s="1" t="str">
        <f t="shared" si="88"/>
        <v/>
      </c>
      <c r="H306" t="str">
        <f t="shared" si="89"/>
        <v/>
      </c>
      <c r="I306" s="1">
        <f t="shared" si="90"/>
        <v>0</v>
      </c>
      <c r="J306" s="1" t="str">
        <f>IF(LEN($A306)&gt;0,IF(LEN(Declarations!$F306)&gt;0,Declarations!$F306,conftype),"")</f>
        <v/>
      </c>
      <c r="M306" s="35" t="e">
        <f t="shared" si="105"/>
        <v>#REF!</v>
      </c>
      <c r="N306" s="35" t="e">
        <f t="shared" si="91"/>
        <v>#REF!</v>
      </c>
      <c r="O306" s="35" t="e">
        <f t="shared" si="92"/>
        <v>#REF!</v>
      </c>
      <c r="P306" s="35" t="e">
        <f t="shared" si="93"/>
        <v>#REF!</v>
      </c>
      <c r="Q306" s="214" t="e">
        <f t="shared" si="94"/>
        <v>#REF!</v>
      </c>
      <c r="R306" s="215" t="e">
        <f t="shared" si="95"/>
        <v>#REF!</v>
      </c>
      <c r="S306" s="214" t="e">
        <f t="shared" si="96"/>
        <v>#REF!</v>
      </c>
      <c r="T306" s="214" t="e">
        <f t="shared" si="97"/>
        <v>#REF!</v>
      </c>
      <c r="U306" t="e">
        <f t="shared" si="98"/>
        <v>#REF!</v>
      </c>
      <c r="V306" t="e">
        <f t="shared" si="99"/>
        <v>#REF!</v>
      </c>
      <c r="W306" t="e">
        <f t="shared" si="100"/>
        <v>#REF!</v>
      </c>
      <c r="X306" t="e">
        <f t="shared" si="101"/>
        <v>#REF!</v>
      </c>
      <c r="Y306" t="e">
        <f t="shared" si="102"/>
        <v>#REF!</v>
      </c>
      <c r="AA306" s="1">
        <f t="shared" si="103"/>
        <v>305</v>
      </c>
    </row>
    <row r="307" spans="1:27" x14ac:dyDescent="0.35">
      <c r="A307" s="184" t="str">
        <f>+Declarations!A307&amp;""</f>
        <v/>
      </c>
      <c r="B307" t="str">
        <f>IF(LEN($A307),IF(LEN(Declarations!$B307)&gt;0,Declarations!$B307,"#"&amp;$A307),"")</f>
        <v/>
      </c>
      <c r="C307" s="1" t="str">
        <f t="shared" si="85"/>
        <v>...</v>
      </c>
      <c r="D307" s="1" t="str">
        <f t="shared" si="104"/>
        <v/>
      </c>
      <c r="E307" s="15">
        <f t="shared" si="86"/>
        <v>0</v>
      </c>
      <c r="F307" s="1">
        <f t="shared" si="87"/>
        <v>0</v>
      </c>
      <c r="G307" s="1" t="str">
        <f t="shared" si="88"/>
        <v/>
      </c>
      <c r="H307" t="str">
        <f t="shared" si="89"/>
        <v/>
      </c>
      <c r="I307" s="1">
        <f t="shared" si="90"/>
        <v>0</v>
      </c>
      <c r="J307" s="1" t="str">
        <f>IF(LEN($A307)&gt;0,IF(LEN(Declarations!$F307)&gt;0,Declarations!$F307,conftype),"")</f>
        <v/>
      </c>
      <c r="M307" s="35" t="e">
        <f t="shared" si="105"/>
        <v>#REF!</v>
      </c>
      <c r="N307" s="35" t="e">
        <f t="shared" si="91"/>
        <v>#REF!</v>
      </c>
      <c r="O307" s="35" t="e">
        <f t="shared" si="92"/>
        <v>#REF!</v>
      </c>
      <c r="P307" s="35" t="e">
        <f t="shared" si="93"/>
        <v>#REF!</v>
      </c>
      <c r="Q307" s="214" t="e">
        <f t="shared" si="94"/>
        <v>#REF!</v>
      </c>
      <c r="R307" s="215" t="e">
        <f t="shared" si="95"/>
        <v>#REF!</v>
      </c>
      <c r="S307" s="214" t="e">
        <f t="shared" si="96"/>
        <v>#REF!</v>
      </c>
      <c r="T307" s="214" t="e">
        <f t="shared" si="97"/>
        <v>#REF!</v>
      </c>
      <c r="U307" t="e">
        <f t="shared" si="98"/>
        <v>#REF!</v>
      </c>
      <c r="V307" t="e">
        <f t="shared" si="99"/>
        <v>#REF!</v>
      </c>
      <c r="W307" t="e">
        <f t="shared" si="100"/>
        <v>#REF!</v>
      </c>
      <c r="X307" t="e">
        <f t="shared" si="101"/>
        <v>#REF!</v>
      </c>
      <c r="Y307" t="e">
        <f t="shared" si="102"/>
        <v>#REF!</v>
      </c>
      <c r="AA307" s="1">
        <f t="shared" si="103"/>
        <v>306</v>
      </c>
    </row>
    <row r="308" spans="1:27" x14ac:dyDescent="0.35">
      <c r="A308" s="184" t="str">
        <f>+Declarations!A308&amp;""</f>
        <v/>
      </c>
      <c r="B308" t="str">
        <f>IF(LEN($A308),IF(LEN(Declarations!$B308)&gt;0,Declarations!$B308,"#"&amp;$A308),"")</f>
        <v/>
      </c>
      <c r="C308" s="1" t="str">
        <f t="shared" si="85"/>
        <v>...</v>
      </c>
      <c r="D308" s="1" t="str">
        <f t="shared" si="104"/>
        <v/>
      </c>
      <c r="E308" s="15">
        <f t="shared" si="86"/>
        <v>0</v>
      </c>
      <c r="F308" s="1">
        <f t="shared" si="87"/>
        <v>0</v>
      </c>
      <c r="G308" s="1" t="str">
        <f t="shared" si="88"/>
        <v/>
      </c>
      <c r="H308" t="str">
        <f t="shared" si="89"/>
        <v/>
      </c>
      <c r="I308" s="1">
        <f t="shared" si="90"/>
        <v>0</v>
      </c>
      <c r="J308" s="1" t="str">
        <f>IF(LEN($A308)&gt;0,IF(LEN(Declarations!$F308)&gt;0,Declarations!$F308,conftype),"")</f>
        <v/>
      </c>
      <c r="M308" s="35" t="e">
        <f t="shared" si="105"/>
        <v>#REF!</v>
      </c>
      <c r="N308" s="35" t="e">
        <f t="shared" si="91"/>
        <v>#REF!</v>
      </c>
      <c r="O308" s="35" t="e">
        <f t="shared" si="92"/>
        <v>#REF!</v>
      </c>
      <c r="P308" s="35" t="e">
        <f t="shared" si="93"/>
        <v>#REF!</v>
      </c>
      <c r="Q308" s="214" t="e">
        <f t="shared" si="94"/>
        <v>#REF!</v>
      </c>
      <c r="R308" s="215" t="e">
        <f t="shared" si="95"/>
        <v>#REF!</v>
      </c>
      <c r="S308" s="214" t="e">
        <f t="shared" si="96"/>
        <v>#REF!</v>
      </c>
      <c r="T308" s="214" t="e">
        <f t="shared" si="97"/>
        <v>#REF!</v>
      </c>
      <c r="U308" t="e">
        <f t="shared" si="98"/>
        <v>#REF!</v>
      </c>
      <c r="V308" t="e">
        <f t="shared" si="99"/>
        <v>#REF!</v>
      </c>
      <c r="W308" t="e">
        <f t="shared" si="100"/>
        <v>#REF!</v>
      </c>
      <c r="X308" t="e">
        <f t="shared" si="101"/>
        <v>#REF!</v>
      </c>
      <c r="Y308" t="e">
        <f t="shared" si="102"/>
        <v>#REF!</v>
      </c>
      <c r="AA308" s="1">
        <f t="shared" si="103"/>
        <v>307</v>
      </c>
    </row>
    <row r="309" spans="1:27" x14ac:dyDescent="0.35">
      <c r="A309" s="184" t="str">
        <f>+Declarations!A309&amp;""</f>
        <v/>
      </c>
      <c r="B309" t="str">
        <f>IF(LEN($A309),IF(LEN(Declarations!$B309)&gt;0,Declarations!$B309,"#"&amp;$A309),"")</f>
        <v/>
      </c>
      <c r="C309" s="1" t="str">
        <f t="shared" si="85"/>
        <v>...</v>
      </c>
      <c r="D309" s="1" t="str">
        <f t="shared" si="104"/>
        <v/>
      </c>
      <c r="E309" s="15">
        <f t="shared" si="86"/>
        <v>0</v>
      </c>
      <c r="F309" s="1">
        <f t="shared" si="87"/>
        <v>0</v>
      </c>
      <c r="G309" s="1" t="str">
        <f t="shared" si="88"/>
        <v/>
      </c>
      <c r="H309" t="str">
        <f t="shared" si="89"/>
        <v/>
      </c>
      <c r="I309" s="1">
        <f t="shared" si="90"/>
        <v>0</v>
      </c>
      <c r="J309" s="1" t="str">
        <f>IF(LEN($A309)&gt;0,IF(LEN(Declarations!$F309)&gt;0,Declarations!$F309,conftype),"")</f>
        <v/>
      </c>
      <c r="M309" s="35" t="e">
        <f t="shared" si="105"/>
        <v>#REF!</v>
      </c>
      <c r="N309" s="35" t="e">
        <f t="shared" si="91"/>
        <v>#REF!</v>
      </c>
      <c r="O309" s="35" t="e">
        <f t="shared" si="92"/>
        <v>#REF!</v>
      </c>
      <c r="P309" s="35" t="e">
        <f t="shared" si="93"/>
        <v>#REF!</v>
      </c>
      <c r="Q309" s="214" t="e">
        <f t="shared" si="94"/>
        <v>#REF!</v>
      </c>
      <c r="R309" s="215" t="e">
        <f t="shared" si="95"/>
        <v>#REF!</v>
      </c>
      <c r="S309" s="214" t="e">
        <f t="shared" si="96"/>
        <v>#REF!</v>
      </c>
      <c r="T309" s="214" t="e">
        <f t="shared" si="97"/>
        <v>#REF!</v>
      </c>
      <c r="U309" t="e">
        <f t="shared" si="98"/>
        <v>#REF!</v>
      </c>
      <c r="V309" t="e">
        <f t="shared" si="99"/>
        <v>#REF!</v>
      </c>
      <c r="W309" t="e">
        <f t="shared" si="100"/>
        <v>#REF!</v>
      </c>
      <c r="X309" t="e">
        <f t="shared" si="101"/>
        <v>#REF!</v>
      </c>
      <c r="Y309" t="e">
        <f t="shared" si="102"/>
        <v>#REF!</v>
      </c>
      <c r="AA309" s="1">
        <f t="shared" si="103"/>
        <v>308</v>
      </c>
    </row>
    <row r="310" spans="1:27" x14ac:dyDescent="0.35">
      <c r="A310" s="184" t="str">
        <f>+Declarations!A310&amp;""</f>
        <v/>
      </c>
      <c r="B310" t="str">
        <f>IF(LEN($A310),IF(LEN(Declarations!$B310)&gt;0,Declarations!$B310,"#"&amp;$A310),"")</f>
        <v/>
      </c>
      <c r="C310" s="1" t="str">
        <f t="shared" si="85"/>
        <v>...</v>
      </c>
      <c r="D310" s="1" t="str">
        <f t="shared" si="104"/>
        <v/>
      </c>
      <c r="E310" s="15">
        <f t="shared" si="86"/>
        <v>0</v>
      </c>
      <c r="F310" s="1">
        <f t="shared" si="87"/>
        <v>0</v>
      </c>
      <c r="G310" s="1" t="str">
        <f t="shared" si="88"/>
        <v/>
      </c>
      <c r="H310" t="str">
        <f t="shared" si="89"/>
        <v/>
      </c>
      <c r="I310" s="1">
        <f t="shared" si="90"/>
        <v>0</v>
      </c>
      <c r="J310" s="1" t="str">
        <f>IF(LEN($A310)&gt;0,IF(LEN(Declarations!$F310)&gt;0,Declarations!$F310,conftype),"")</f>
        <v/>
      </c>
      <c r="M310" s="35" t="e">
        <f t="shared" si="105"/>
        <v>#REF!</v>
      </c>
      <c r="N310" s="35" t="e">
        <f t="shared" si="91"/>
        <v>#REF!</v>
      </c>
      <c r="O310" s="35" t="e">
        <f t="shared" si="92"/>
        <v>#REF!</v>
      </c>
      <c r="P310" s="35" t="e">
        <f t="shared" si="93"/>
        <v>#REF!</v>
      </c>
      <c r="Q310" s="214" t="e">
        <f t="shared" si="94"/>
        <v>#REF!</v>
      </c>
      <c r="R310" s="215" t="e">
        <f t="shared" si="95"/>
        <v>#REF!</v>
      </c>
      <c r="S310" s="214" t="e">
        <f t="shared" si="96"/>
        <v>#REF!</v>
      </c>
      <c r="T310" s="214" t="e">
        <f t="shared" si="97"/>
        <v>#REF!</v>
      </c>
      <c r="U310" t="e">
        <f t="shared" si="98"/>
        <v>#REF!</v>
      </c>
      <c r="V310" t="e">
        <f t="shared" si="99"/>
        <v>#REF!</v>
      </c>
      <c r="W310" t="e">
        <f t="shared" si="100"/>
        <v>#REF!</v>
      </c>
      <c r="X310" t="e">
        <f t="shared" si="101"/>
        <v>#REF!</v>
      </c>
      <c r="Y310" t="e">
        <f t="shared" si="102"/>
        <v>#REF!</v>
      </c>
      <c r="AA310" s="1">
        <f t="shared" si="103"/>
        <v>309</v>
      </c>
    </row>
    <row r="311" spans="1:27" x14ac:dyDescent="0.35">
      <c r="A311" s="184" t="str">
        <f>+Declarations!A311&amp;""</f>
        <v/>
      </c>
      <c r="B311" t="str">
        <f>IF(LEN($A311),IF(LEN(Declarations!$B311)&gt;0,Declarations!$B311,"#"&amp;$A311),"")</f>
        <v/>
      </c>
      <c r="C311" s="1" t="str">
        <f t="shared" si="85"/>
        <v>...</v>
      </c>
      <c r="D311" s="1" t="str">
        <f t="shared" si="104"/>
        <v/>
      </c>
      <c r="E311" s="15">
        <f t="shared" si="86"/>
        <v>0</v>
      </c>
      <c r="F311" s="1">
        <f t="shared" si="87"/>
        <v>0</v>
      </c>
      <c r="G311" s="1" t="str">
        <f t="shared" si="88"/>
        <v/>
      </c>
      <c r="H311" t="str">
        <f t="shared" si="89"/>
        <v/>
      </c>
      <c r="I311" s="1">
        <f t="shared" si="90"/>
        <v>0</v>
      </c>
      <c r="J311" s="1" t="str">
        <f>IF(LEN($A311)&gt;0,IF(LEN(Declarations!$F311)&gt;0,Declarations!$F311,conftype),"")</f>
        <v/>
      </c>
      <c r="M311" s="35" t="e">
        <f t="shared" si="105"/>
        <v>#REF!</v>
      </c>
      <c r="N311" s="35" t="e">
        <f t="shared" si="91"/>
        <v>#REF!</v>
      </c>
      <c r="O311" s="35" t="e">
        <f t="shared" si="92"/>
        <v>#REF!</v>
      </c>
      <c r="P311" s="35" t="e">
        <f t="shared" si="93"/>
        <v>#REF!</v>
      </c>
      <c r="Q311" s="214" t="e">
        <f t="shared" si="94"/>
        <v>#REF!</v>
      </c>
      <c r="R311" s="215" t="e">
        <f t="shared" si="95"/>
        <v>#REF!</v>
      </c>
      <c r="S311" s="214" t="e">
        <f t="shared" si="96"/>
        <v>#REF!</v>
      </c>
      <c r="T311" s="214" t="e">
        <f t="shared" si="97"/>
        <v>#REF!</v>
      </c>
      <c r="U311" t="e">
        <f t="shared" si="98"/>
        <v>#REF!</v>
      </c>
      <c r="V311" t="e">
        <f t="shared" si="99"/>
        <v>#REF!</v>
      </c>
      <c r="W311" t="e">
        <f t="shared" si="100"/>
        <v>#REF!</v>
      </c>
      <c r="X311" t="e">
        <f t="shared" si="101"/>
        <v>#REF!</v>
      </c>
      <c r="Y311" t="e">
        <f t="shared" si="102"/>
        <v>#REF!</v>
      </c>
      <c r="AA311" s="1">
        <f t="shared" si="103"/>
        <v>310</v>
      </c>
    </row>
    <row r="312" spans="1:27" x14ac:dyDescent="0.35">
      <c r="A312" s="184" t="str">
        <f>+Declarations!A312&amp;""</f>
        <v/>
      </c>
      <c r="B312" t="str">
        <f>IF(LEN($A312),IF(LEN(Declarations!$B312)&gt;0,Declarations!$B312,"#"&amp;$A312),"")</f>
        <v/>
      </c>
      <c r="C312" s="1" t="str">
        <f t="shared" si="85"/>
        <v>...</v>
      </c>
      <c r="D312" s="1" t="str">
        <f t="shared" si="104"/>
        <v/>
      </c>
      <c r="E312" s="15">
        <f t="shared" si="86"/>
        <v>0</v>
      </c>
      <c r="F312" s="1">
        <f t="shared" si="87"/>
        <v>0</v>
      </c>
      <c r="G312" s="1" t="str">
        <f t="shared" si="88"/>
        <v/>
      </c>
      <c r="H312" t="str">
        <f t="shared" si="89"/>
        <v/>
      </c>
      <c r="I312" s="1">
        <f t="shared" si="90"/>
        <v>0</v>
      </c>
      <c r="J312" s="1" t="str">
        <f>IF(LEN($A312)&gt;0,IF(LEN(Declarations!$F312)&gt;0,Declarations!$F312,conftype),"")</f>
        <v/>
      </c>
      <c r="M312" s="35" t="e">
        <f t="shared" si="105"/>
        <v>#REF!</v>
      </c>
      <c r="N312" s="35" t="e">
        <f t="shared" si="91"/>
        <v>#REF!</v>
      </c>
      <c r="O312" s="35" t="e">
        <f t="shared" si="92"/>
        <v>#REF!</v>
      </c>
      <c r="P312" s="35" t="e">
        <f t="shared" si="93"/>
        <v>#REF!</v>
      </c>
      <c r="Q312" s="214" t="e">
        <f t="shared" si="94"/>
        <v>#REF!</v>
      </c>
      <c r="R312" s="215" t="e">
        <f t="shared" si="95"/>
        <v>#REF!</v>
      </c>
      <c r="S312" s="214" t="e">
        <f t="shared" si="96"/>
        <v>#REF!</v>
      </c>
      <c r="T312" s="214" t="e">
        <f t="shared" si="97"/>
        <v>#REF!</v>
      </c>
      <c r="U312" t="e">
        <f t="shared" si="98"/>
        <v>#REF!</v>
      </c>
      <c r="V312" t="e">
        <f t="shared" si="99"/>
        <v>#REF!</v>
      </c>
      <c r="W312" t="e">
        <f t="shared" si="100"/>
        <v>#REF!</v>
      </c>
      <c r="X312" t="e">
        <f t="shared" si="101"/>
        <v>#REF!</v>
      </c>
      <c r="Y312" t="e">
        <f t="shared" si="102"/>
        <v>#REF!</v>
      </c>
      <c r="AA312" s="1">
        <f t="shared" si="103"/>
        <v>311</v>
      </c>
    </row>
    <row r="313" spans="1:27" x14ac:dyDescent="0.35">
      <c r="A313" s="184" t="str">
        <f>+Declarations!A313&amp;""</f>
        <v/>
      </c>
      <c r="B313" t="str">
        <f>IF(LEN($A313),IF(LEN(Declarations!$B313)&gt;0,Declarations!$B313,"#"&amp;$A313),"")</f>
        <v/>
      </c>
      <c r="C313" s="1" t="str">
        <f t="shared" si="85"/>
        <v>...</v>
      </c>
      <c r="D313" s="1" t="str">
        <f t="shared" si="104"/>
        <v/>
      </c>
      <c r="E313" s="15">
        <f t="shared" si="86"/>
        <v>0</v>
      </c>
      <c r="F313" s="1">
        <f t="shared" si="87"/>
        <v>0</v>
      </c>
      <c r="G313" s="1" t="str">
        <f t="shared" si="88"/>
        <v/>
      </c>
      <c r="H313" t="str">
        <f t="shared" si="89"/>
        <v/>
      </c>
      <c r="I313" s="1">
        <f t="shared" si="90"/>
        <v>0</v>
      </c>
      <c r="J313" s="1" t="str">
        <f>IF(LEN($A313)&gt;0,IF(LEN(Declarations!$F313)&gt;0,Declarations!$F313,conftype),"")</f>
        <v/>
      </c>
      <c r="M313" s="35" t="e">
        <f t="shared" si="105"/>
        <v>#REF!</v>
      </c>
      <c r="N313" s="35" t="e">
        <f t="shared" si="91"/>
        <v>#REF!</v>
      </c>
      <c r="O313" s="35" t="e">
        <f t="shared" si="92"/>
        <v>#REF!</v>
      </c>
      <c r="P313" s="35" t="e">
        <f t="shared" si="93"/>
        <v>#REF!</v>
      </c>
      <c r="Q313" s="214" t="e">
        <f t="shared" si="94"/>
        <v>#REF!</v>
      </c>
      <c r="R313" s="215" t="e">
        <f t="shared" si="95"/>
        <v>#REF!</v>
      </c>
      <c r="S313" s="214" t="e">
        <f t="shared" si="96"/>
        <v>#REF!</v>
      </c>
      <c r="T313" s="214" t="e">
        <f t="shared" si="97"/>
        <v>#REF!</v>
      </c>
      <c r="U313" t="e">
        <f t="shared" si="98"/>
        <v>#REF!</v>
      </c>
      <c r="V313" t="e">
        <f t="shared" si="99"/>
        <v>#REF!</v>
      </c>
      <c r="W313" t="e">
        <f t="shared" si="100"/>
        <v>#REF!</v>
      </c>
      <c r="X313" t="e">
        <f t="shared" si="101"/>
        <v>#REF!</v>
      </c>
      <c r="Y313" t="e">
        <f t="shared" si="102"/>
        <v>#REF!</v>
      </c>
      <c r="AA313" s="1">
        <f t="shared" si="103"/>
        <v>312</v>
      </c>
    </row>
    <row r="314" spans="1:27" x14ac:dyDescent="0.35">
      <c r="A314" s="184" t="str">
        <f>+Declarations!A314&amp;""</f>
        <v/>
      </c>
      <c r="B314" t="str">
        <f>IF(LEN($A314),IF(LEN(Declarations!$B314)&gt;0,Declarations!$B314,"#"&amp;$A314),"")</f>
        <v/>
      </c>
      <c r="C314" s="1" t="str">
        <f t="shared" si="85"/>
        <v>...</v>
      </c>
      <c r="D314" s="1" t="str">
        <f t="shared" si="104"/>
        <v/>
      </c>
      <c r="E314" s="15">
        <f t="shared" si="86"/>
        <v>0</v>
      </c>
      <c r="F314" s="1">
        <f t="shared" si="87"/>
        <v>0</v>
      </c>
      <c r="G314" s="1" t="str">
        <f t="shared" si="88"/>
        <v/>
      </c>
      <c r="H314" t="str">
        <f t="shared" si="89"/>
        <v/>
      </c>
      <c r="I314" s="1">
        <f t="shared" si="90"/>
        <v>0</v>
      </c>
      <c r="J314" s="1" t="str">
        <f>IF(LEN($A314)&gt;0,IF(LEN(Declarations!$F314)&gt;0,Declarations!$F314,conftype),"")</f>
        <v/>
      </c>
      <c r="M314" s="35" t="e">
        <f t="shared" si="105"/>
        <v>#REF!</v>
      </c>
      <c r="N314" s="35" t="e">
        <f t="shared" si="91"/>
        <v>#REF!</v>
      </c>
      <c r="O314" s="35" t="e">
        <f t="shared" si="92"/>
        <v>#REF!</v>
      </c>
      <c r="P314" s="35" t="e">
        <f t="shared" si="93"/>
        <v>#REF!</v>
      </c>
      <c r="Q314" s="214" t="e">
        <f t="shared" si="94"/>
        <v>#REF!</v>
      </c>
      <c r="R314" s="215" t="e">
        <f t="shared" si="95"/>
        <v>#REF!</v>
      </c>
      <c r="S314" s="214" t="e">
        <f t="shared" si="96"/>
        <v>#REF!</v>
      </c>
      <c r="T314" s="214" t="e">
        <f t="shared" si="97"/>
        <v>#REF!</v>
      </c>
      <c r="U314" t="e">
        <f t="shared" si="98"/>
        <v>#REF!</v>
      </c>
      <c r="V314" t="e">
        <f t="shared" si="99"/>
        <v>#REF!</v>
      </c>
      <c r="W314" t="e">
        <f t="shared" si="100"/>
        <v>#REF!</v>
      </c>
      <c r="X314" t="e">
        <f t="shared" si="101"/>
        <v>#REF!</v>
      </c>
      <c r="Y314" t="e">
        <f t="shared" si="102"/>
        <v>#REF!</v>
      </c>
      <c r="AA314" s="1">
        <f t="shared" si="103"/>
        <v>313</v>
      </c>
    </row>
    <row r="315" spans="1:27" x14ac:dyDescent="0.35">
      <c r="A315" s="184" t="str">
        <f>+Declarations!A315&amp;""</f>
        <v/>
      </c>
      <c r="B315" t="str">
        <f>IF(LEN($A315),IF(LEN(Declarations!$B315)&gt;0,Declarations!$B315,"#"&amp;$A315),"")</f>
        <v/>
      </c>
      <c r="C315" s="1" t="str">
        <f t="shared" si="85"/>
        <v>...</v>
      </c>
      <c r="D315" s="1" t="str">
        <f t="shared" si="104"/>
        <v/>
      </c>
      <c r="E315" s="15">
        <f t="shared" si="86"/>
        <v>0</v>
      </c>
      <c r="F315" s="1">
        <f t="shared" si="87"/>
        <v>0</v>
      </c>
      <c r="G315" s="1" t="str">
        <f t="shared" si="88"/>
        <v/>
      </c>
      <c r="H315" t="str">
        <f t="shared" si="89"/>
        <v/>
      </c>
      <c r="I315" s="1">
        <f t="shared" si="90"/>
        <v>0</v>
      </c>
      <c r="J315" s="1" t="str">
        <f>IF(LEN($A315)&gt;0,IF(LEN(Declarations!$F315)&gt;0,Declarations!$F315,conftype),"")</f>
        <v/>
      </c>
      <c r="M315" s="35" t="e">
        <f t="shared" si="105"/>
        <v>#REF!</v>
      </c>
      <c r="N315" s="35" t="e">
        <f t="shared" si="91"/>
        <v>#REF!</v>
      </c>
      <c r="O315" s="35" t="e">
        <f t="shared" si="92"/>
        <v>#REF!</v>
      </c>
      <c r="P315" s="35" t="e">
        <f t="shared" si="93"/>
        <v>#REF!</v>
      </c>
      <c r="Q315" s="214" t="e">
        <f t="shared" si="94"/>
        <v>#REF!</v>
      </c>
      <c r="R315" s="215" t="e">
        <f t="shared" si="95"/>
        <v>#REF!</v>
      </c>
      <c r="S315" s="214" t="e">
        <f t="shared" si="96"/>
        <v>#REF!</v>
      </c>
      <c r="T315" s="214" t="e">
        <f t="shared" si="97"/>
        <v>#REF!</v>
      </c>
      <c r="U315" t="e">
        <f t="shared" si="98"/>
        <v>#REF!</v>
      </c>
      <c r="V315" t="e">
        <f t="shared" si="99"/>
        <v>#REF!</v>
      </c>
      <c r="W315" t="e">
        <f t="shared" si="100"/>
        <v>#REF!</v>
      </c>
      <c r="X315" t="e">
        <f t="shared" si="101"/>
        <v>#REF!</v>
      </c>
      <c r="Y315" t="e">
        <f t="shared" si="102"/>
        <v>#REF!</v>
      </c>
      <c r="AA315" s="1">
        <f t="shared" si="103"/>
        <v>314</v>
      </c>
    </row>
    <row r="316" spans="1:27" x14ac:dyDescent="0.35">
      <c r="A316" s="184" t="str">
        <f>+Declarations!A316&amp;""</f>
        <v/>
      </c>
      <c r="B316" t="str">
        <f>IF(LEN($A316),IF(LEN(Declarations!$B316)&gt;0,Declarations!$B316,"#"&amp;$A316),"")</f>
        <v/>
      </c>
      <c r="C316" s="1" t="str">
        <f t="shared" si="85"/>
        <v>...</v>
      </c>
      <c r="D316" s="1" t="str">
        <f t="shared" si="104"/>
        <v/>
      </c>
      <c r="E316" s="15">
        <f t="shared" si="86"/>
        <v>0</v>
      </c>
      <c r="F316" s="1">
        <f t="shared" si="87"/>
        <v>0</v>
      </c>
      <c r="G316" s="1" t="str">
        <f t="shared" si="88"/>
        <v/>
      </c>
      <c r="H316" t="str">
        <f t="shared" si="89"/>
        <v/>
      </c>
      <c r="I316" s="1">
        <f t="shared" si="90"/>
        <v>0</v>
      </c>
      <c r="J316" s="1" t="str">
        <f>IF(LEN($A316)&gt;0,IF(LEN(Declarations!$F316)&gt;0,Declarations!$F316,conftype),"")</f>
        <v/>
      </c>
      <c r="M316" s="35" t="e">
        <f t="shared" si="105"/>
        <v>#REF!</v>
      </c>
      <c r="N316" s="35" t="e">
        <f t="shared" si="91"/>
        <v>#REF!</v>
      </c>
      <c r="O316" s="35" t="e">
        <f t="shared" si="92"/>
        <v>#REF!</v>
      </c>
      <c r="P316" s="35" t="e">
        <f t="shared" si="93"/>
        <v>#REF!</v>
      </c>
      <c r="Q316" s="214" t="e">
        <f t="shared" si="94"/>
        <v>#REF!</v>
      </c>
      <c r="R316" s="215" t="e">
        <f t="shared" si="95"/>
        <v>#REF!</v>
      </c>
      <c r="S316" s="214" t="e">
        <f t="shared" si="96"/>
        <v>#REF!</v>
      </c>
      <c r="T316" s="214" t="e">
        <f t="shared" si="97"/>
        <v>#REF!</v>
      </c>
      <c r="U316" t="e">
        <f t="shared" si="98"/>
        <v>#REF!</v>
      </c>
      <c r="V316" t="e">
        <f t="shared" si="99"/>
        <v>#REF!</v>
      </c>
      <c r="W316" t="e">
        <f t="shared" si="100"/>
        <v>#REF!</v>
      </c>
      <c r="X316" t="e">
        <f t="shared" si="101"/>
        <v>#REF!</v>
      </c>
      <c r="Y316" t="e">
        <f t="shared" si="102"/>
        <v>#REF!</v>
      </c>
      <c r="AA316" s="1">
        <f t="shared" si="103"/>
        <v>315</v>
      </c>
    </row>
    <row r="317" spans="1:27" x14ac:dyDescent="0.35">
      <c r="A317" s="184" t="str">
        <f>+Declarations!A317&amp;""</f>
        <v/>
      </c>
      <c r="B317" t="str">
        <f>IF(LEN($A317),IF(LEN(Declarations!$B317)&gt;0,Declarations!$B317,"#"&amp;$A317),"")</f>
        <v/>
      </c>
      <c r="C317" s="1" t="str">
        <f t="shared" si="85"/>
        <v>...</v>
      </c>
      <c r="D317" s="1" t="str">
        <f t="shared" si="104"/>
        <v/>
      </c>
      <c r="E317" s="15">
        <f t="shared" si="86"/>
        <v>0</v>
      </c>
      <c r="F317" s="1">
        <f t="shared" si="87"/>
        <v>0</v>
      </c>
      <c r="G317" s="1" t="str">
        <f t="shared" si="88"/>
        <v/>
      </c>
      <c r="H317" t="str">
        <f t="shared" si="89"/>
        <v/>
      </c>
      <c r="I317" s="1">
        <f t="shared" si="90"/>
        <v>0</v>
      </c>
      <c r="J317" s="1" t="str">
        <f>IF(LEN($A317)&gt;0,IF(LEN(Declarations!$F317)&gt;0,Declarations!$F317,conftype),"")</f>
        <v/>
      </c>
      <c r="M317" s="35" t="e">
        <f t="shared" si="105"/>
        <v>#REF!</v>
      </c>
      <c r="N317" s="35" t="e">
        <f t="shared" si="91"/>
        <v>#REF!</v>
      </c>
      <c r="O317" s="35" t="e">
        <f t="shared" si="92"/>
        <v>#REF!</v>
      </c>
      <c r="P317" s="35" t="e">
        <f t="shared" si="93"/>
        <v>#REF!</v>
      </c>
      <c r="Q317" s="214" t="e">
        <f t="shared" si="94"/>
        <v>#REF!</v>
      </c>
      <c r="R317" s="215" t="e">
        <f t="shared" si="95"/>
        <v>#REF!</v>
      </c>
      <c r="S317" s="214" t="e">
        <f t="shared" si="96"/>
        <v>#REF!</v>
      </c>
      <c r="T317" s="214" t="e">
        <f t="shared" si="97"/>
        <v>#REF!</v>
      </c>
      <c r="U317" t="e">
        <f t="shared" si="98"/>
        <v>#REF!</v>
      </c>
      <c r="V317" t="e">
        <f t="shared" si="99"/>
        <v>#REF!</v>
      </c>
      <c r="W317" t="e">
        <f t="shared" si="100"/>
        <v>#REF!</v>
      </c>
      <c r="X317" t="e">
        <f t="shared" si="101"/>
        <v>#REF!</v>
      </c>
      <c r="Y317" t="e">
        <f t="shared" si="102"/>
        <v>#REF!</v>
      </c>
      <c r="AA317" s="1">
        <f t="shared" si="103"/>
        <v>316</v>
      </c>
    </row>
    <row r="318" spans="1:27" x14ac:dyDescent="0.35">
      <c r="A318" s="184" t="str">
        <f>+Declarations!A318&amp;""</f>
        <v/>
      </c>
      <c r="B318" t="str">
        <f>IF(LEN($A318),IF(LEN(Declarations!$B318)&gt;0,Declarations!$B318,"#"&amp;$A318),"")</f>
        <v/>
      </c>
      <c r="C318" s="1" t="str">
        <f t="shared" si="85"/>
        <v>...</v>
      </c>
      <c r="D318" s="1" t="str">
        <f t="shared" si="104"/>
        <v/>
      </c>
      <c r="E318" s="15">
        <f t="shared" si="86"/>
        <v>0</v>
      </c>
      <c r="F318" s="1">
        <f t="shared" si="87"/>
        <v>0</v>
      </c>
      <c r="G318" s="1" t="str">
        <f t="shared" si="88"/>
        <v/>
      </c>
      <c r="H318" t="str">
        <f t="shared" si="89"/>
        <v/>
      </c>
      <c r="I318" s="1">
        <f t="shared" si="90"/>
        <v>0</v>
      </c>
      <c r="J318" s="1" t="str">
        <f>IF(LEN($A318)&gt;0,IF(LEN(Declarations!$F318)&gt;0,Declarations!$F318,conftype),"")</f>
        <v/>
      </c>
      <c r="M318" s="35" t="e">
        <f t="shared" si="105"/>
        <v>#REF!</v>
      </c>
      <c r="N318" s="35" t="e">
        <f t="shared" si="91"/>
        <v>#REF!</v>
      </c>
      <c r="O318" s="35" t="e">
        <f t="shared" si="92"/>
        <v>#REF!</v>
      </c>
      <c r="P318" s="35" t="e">
        <f t="shared" si="93"/>
        <v>#REF!</v>
      </c>
      <c r="Q318" s="214" t="e">
        <f t="shared" si="94"/>
        <v>#REF!</v>
      </c>
      <c r="R318" s="215" t="e">
        <f t="shared" si="95"/>
        <v>#REF!</v>
      </c>
      <c r="S318" s="214" t="e">
        <f t="shared" si="96"/>
        <v>#REF!</v>
      </c>
      <c r="T318" s="214" t="e">
        <f t="shared" si="97"/>
        <v>#REF!</v>
      </c>
      <c r="U318" t="e">
        <f t="shared" si="98"/>
        <v>#REF!</v>
      </c>
      <c r="V318" t="e">
        <f t="shared" si="99"/>
        <v>#REF!</v>
      </c>
      <c r="W318" t="e">
        <f t="shared" si="100"/>
        <v>#REF!</v>
      </c>
      <c r="X318" t="e">
        <f t="shared" si="101"/>
        <v>#REF!</v>
      </c>
      <c r="Y318" t="e">
        <f t="shared" si="102"/>
        <v>#REF!</v>
      </c>
      <c r="AA318" s="1">
        <f t="shared" si="103"/>
        <v>317</v>
      </c>
    </row>
    <row r="319" spans="1:27" x14ac:dyDescent="0.35">
      <c r="A319" s="184" t="str">
        <f>+Declarations!A319&amp;""</f>
        <v/>
      </c>
      <c r="B319" t="str">
        <f>IF(LEN($A319),IF(LEN(Declarations!$B319)&gt;0,Declarations!$B319,"#"&amp;$A319),"")</f>
        <v/>
      </c>
      <c r="C319" s="1" t="str">
        <f t="shared" si="85"/>
        <v>...</v>
      </c>
      <c r="D319" s="1" t="str">
        <f t="shared" si="104"/>
        <v/>
      </c>
      <c r="E319" s="15">
        <f t="shared" si="86"/>
        <v>0</v>
      </c>
      <c r="F319" s="1">
        <f t="shared" si="87"/>
        <v>0</v>
      </c>
      <c r="G319" s="1" t="str">
        <f t="shared" si="88"/>
        <v/>
      </c>
      <c r="H319" t="str">
        <f t="shared" si="89"/>
        <v/>
      </c>
      <c r="I319" s="1">
        <f t="shared" si="90"/>
        <v>0</v>
      </c>
      <c r="J319" s="1" t="str">
        <f>IF(LEN($A319)&gt;0,IF(LEN(Declarations!$F319)&gt;0,Declarations!$F319,conftype),"")</f>
        <v/>
      </c>
      <c r="M319" s="35" t="e">
        <f t="shared" si="105"/>
        <v>#REF!</v>
      </c>
      <c r="N319" s="35" t="e">
        <f t="shared" si="91"/>
        <v>#REF!</v>
      </c>
      <c r="O319" s="35" t="e">
        <f t="shared" si="92"/>
        <v>#REF!</v>
      </c>
      <c r="P319" s="35" t="e">
        <f t="shared" si="93"/>
        <v>#REF!</v>
      </c>
      <c r="Q319" s="214" t="e">
        <f t="shared" si="94"/>
        <v>#REF!</v>
      </c>
      <c r="R319" s="215" t="e">
        <f t="shared" si="95"/>
        <v>#REF!</v>
      </c>
      <c r="S319" s="214" t="e">
        <f t="shared" si="96"/>
        <v>#REF!</v>
      </c>
      <c r="T319" s="214" t="e">
        <f t="shared" si="97"/>
        <v>#REF!</v>
      </c>
      <c r="U319" t="e">
        <f t="shared" si="98"/>
        <v>#REF!</v>
      </c>
      <c r="V319" t="e">
        <f t="shared" si="99"/>
        <v>#REF!</v>
      </c>
      <c r="W319" t="e">
        <f t="shared" si="100"/>
        <v>#REF!</v>
      </c>
      <c r="X319" t="e">
        <f t="shared" si="101"/>
        <v>#REF!</v>
      </c>
      <c r="Y319" t="e">
        <f t="shared" si="102"/>
        <v>#REF!</v>
      </c>
      <c r="AA319" s="1">
        <f t="shared" si="103"/>
        <v>318</v>
      </c>
    </row>
    <row r="320" spans="1:27" x14ac:dyDescent="0.35">
      <c r="A320" s="184" t="str">
        <f>+Declarations!A320&amp;""</f>
        <v/>
      </c>
      <c r="B320" t="str">
        <f>IF(LEN($A320),IF(LEN(Declarations!$B320)&gt;0,Declarations!$B320,"#"&amp;$A320),"")</f>
        <v/>
      </c>
      <c r="C320" s="1" t="str">
        <f t="shared" si="85"/>
        <v>...</v>
      </c>
      <c r="D320" s="1" t="str">
        <f t="shared" si="104"/>
        <v/>
      </c>
      <c r="E320" s="15">
        <f t="shared" si="86"/>
        <v>0</v>
      </c>
      <c r="F320" s="1">
        <f t="shared" si="87"/>
        <v>0</v>
      </c>
      <c r="G320" s="1" t="str">
        <f t="shared" si="88"/>
        <v/>
      </c>
      <c r="H320" t="str">
        <f t="shared" si="89"/>
        <v/>
      </c>
      <c r="I320" s="1">
        <f t="shared" si="90"/>
        <v>0</v>
      </c>
      <c r="J320" s="1" t="str">
        <f>IF(LEN($A320)&gt;0,IF(LEN(Declarations!$F320)&gt;0,Declarations!$F320,conftype),"")</f>
        <v/>
      </c>
      <c r="M320" s="35" t="e">
        <f t="shared" si="105"/>
        <v>#REF!</v>
      </c>
      <c r="N320" s="35" t="e">
        <f t="shared" si="91"/>
        <v>#REF!</v>
      </c>
      <c r="O320" s="35" t="e">
        <f t="shared" si="92"/>
        <v>#REF!</v>
      </c>
      <c r="P320" s="35" t="e">
        <f t="shared" si="93"/>
        <v>#REF!</v>
      </c>
      <c r="Q320" s="214" t="e">
        <f t="shared" si="94"/>
        <v>#REF!</v>
      </c>
      <c r="R320" s="215" t="e">
        <f t="shared" si="95"/>
        <v>#REF!</v>
      </c>
      <c r="S320" s="214" t="e">
        <f t="shared" si="96"/>
        <v>#REF!</v>
      </c>
      <c r="T320" s="214" t="e">
        <f t="shared" si="97"/>
        <v>#REF!</v>
      </c>
      <c r="U320" t="e">
        <f t="shared" si="98"/>
        <v>#REF!</v>
      </c>
      <c r="V320" t="e">
        <f t="shared" si="99"/>
        <v>#REF!</v>
      </c>
      <c r="W320" t="e">
        <f t="shared" si="100"/>
        <v>#REF!</v>
      </c>
      <c r="X320" t="e">
        <f t="shared" si="101"/>
        <v>#REF!</v>
      </c>
      <c r="Y320" t="e">
        <f t="shared" si="102"/>
        <v>#REF!</v>
      </c>
      <c r="AA320" s="1">
        <f t="shared" si="103"/>
        <v>319</v>
      </c>
    </row>
    <row r="321" spans="1:27" x14ac:dyDescent="0.35">
      <c r="A321" s="184" t="str">
        <f>+Declarations!A321&amp;""</f>
        <v/>
      </c>
      <c r="B321" t="str">
        <f>IF(LEN($A321),IF(LEN(Declarations!$B321)&gt;0,Declarations!$B321,"#"&amp;$A321),"")</f>
        <v/>
      </c>
      <c r="C321" s="1" t="str">
        <f t="shared" si="85"/>
        <v>...</v>
      </c>
      <c r="D321" s="1" t="str">
        <f t="shared" si="104"/>
        <v/>
      </c>
      <c r="E321" s="15">
        <f t="shared" si="86"/>
        <v>0</v>
      </c>
      <c r="F321" s="1">
        <f t="shared" si="87"/>
        <v>0</v>
      </c>
      <c r="G321" s="1" t="str">
        <f t="shared" si="88"/>
        <v/>
      </c>
      <c r="H321" t="str">
        <f t="shared" si="89"/>
        <v/>
      </c>
      <c r="I321" s="1">
        <f t="shared" si="90"/>
        <v>0</v>
      </c>
      <c r="J321" s="1" t="str">
        <f>IF(LEN($A321)&gt;0,IF(LEN(Declarations!$F321)&gt;0,Declarations!$F321,conftype),"")</f>
        <v/>
      </c>
      <c r="M321" s="35" t="e">
        <f t="shared" si="105"/>
        <v>#REF!</v>
      </c>
      <c r="N321" s="35" t="e">
        <f t="shared" si="91"/>
        <v>#REF!</v>
      </c>
      <c r="O321" s="35" t="e">
        <f t="shared" si="92"/>
        <v>#REF!</v>
      </c>
      <c r="P321" s="35" t="e">
        <f t="shared" si="93"/>
        <v>#REF!</v>
      </c>
      <c r="Q321" s="214" t="e">
        <f t="shared" si="94"/>
        <v>#REF!</v>
      </c>
      <c r="R321" s="215" t="e">
        <f t="shared" si="95"/>
        <v>#REF!</v>
      </c>
      <c r="S321" s="214" t="e">
        <f t="shared" si="96"/>
        <v>#REF!</v>
      </c>
      <c r="T321" s="214" t="e">
        <f t="shared" si="97"/>
        <v>#REF!</v>
      </c>
      <c r="U321" t="e">
        <f t="shared" si="98"/>
        <v>#REF!</v>
      </c>
      <c r="V321" t="e">
        <f t="shared" si="99"/>
        <v>#REF!</v>
      </c>
      <c r="W321" t="e">
        <f t="shared" si="100"/>
        <v>#REF!</v>
      </c>
      <c r="X321" t="e">
        <f t="shared" si="101"/>
        <v>#REF!</v>
      </c>
      <c r="Y321" t="e">
        <f t="shared" si="102"/>
        <v>#REF!</v>
      </c>
      <c r="AA321" s="1">
        <f t="shared" si="103"/>
        <v>320</v>
      </c>
    </row>
    <row r="322" spans="1:27" x14ac:dyDescent="0.35">
      <c r="A322" s="184" t="str">
        <f>+Declarations!A322&amp;""</f>
        <v/>
      </c>
      <c r="B322" t="str">
        <f>IF(LEN($A322),IF(LEN(Declarations!$B322)&gt;0,Declarations!$B322,"#"&amp;$A322),"")</f>
        <v/>
      </c>
      <c r="C322" s="1" t="str">
        <f t="shared" ref="C322:C385" si="106">IF(LEN(INDEX(DECLARATIONS,$AA322,3))&gt;0,INDEX(DECLARATIONS,$AA322,3),"...")</f>
        <v>...</v>
      </c>
      <c r="D322" s="1" t="str">
        <f t="shared" si="104"/>
        <v/>
      </c>
      <c r="E322" s="15">
        <f t="shared" ref="E322:E385" si="107">IF(ISNA($AA322),0,INDEX(DECLARATIONS,$AA322,5))</f>
        <v>0</v>
      </c>
      <c r="F322" s="1">
        <f t="shared" ref="F322:F385" si="108">IF(ISNA($AA322),0,INDEX(DECLARATIONS,$AA322,7))</f>
        <v>0</v>
      </c>
      <c r="G322" s="1" t="str">
        <f t="shared" ref="G322:G385" si="109">UPPER(IF(ISNA($AA322),"",INDEX(DECLARATIONS,$AA322,4)))</f>
        <v/>
      </c>
      <c r="H322" t="str">
        <f t="shared" ref="H322:H385" si="110">IF(AND(A322&gt;0,ISTEXT(B322)),IF(SECNAME="YES",LEFT(B322&amp;" ",FIND(" ",B322&amp;" ")+2)&amp;IF(F322&gt;0," ("&amp;F322&amp;")",""), B322&amp;IF(F322&gt;0," ("&amp;F322&amp;")","")),"#"&amp;$A322)</f>
        <v/>
      </c>
      <c r="I322" s="1">
        <f t="shared" ref="I322:I385" si="111">IF(LEN($A322)&gt;0,IF(LEN($J322)&gt;0,MATCH(J322,MatchNames,0),EventIndex),0)</f>
        <v>0</v>
      </c>
      <c r="J322" s="1" t="str">
        <f>IF(LEN($A322)&gt;0,IF(LEN(Declarations!$F322)&gt;0,Declarations!$F322,conftype),"")</f>
        <v/>
      </c>
      <c r="M322" s="35" t="e">
        <f t="shared" si="105"/>
        <v>#REF!</v>
      </c>
      <c r="N322" s="35" t="e">
        <f t="shared" ref="N322:N385" si="112">IF(ISNA(VLOOKUP($A322,JumpData,2,FALSE)),0,VLOOKUP($A322,JumpData,2,FALSE))</f>
        <v>#REF!</v>
      </c>
      <c r="O322" s="35" t="e">
        <f t="shared" ref="O322:O385" si="113">IF(ISNA(VLOOKUP($A322,RunData,2,FALSE)),0,VLOOKUP($A322,RunData,2,FALSE))</f>
        <v>#REF!</v>
      </c>
      <c r="P322" s="35" t="e">
        <f t="shared" ref="P322:P385" si="114">IF(ISNA(VLOOKUP($A322,ThrowData,2,FALSE)),0,VLOOKUP($A322,ThrowData,2,FALSE))</f>
        <v>#REF!</v>
      </c>
      <c r="Q322" s="214" t="e">
        <f t="shared" ref="Q322:Q385" si="115">IF(ISNA(VLOOKUP($A322,SprintData,4,FALSE)),0,VLOOKUP($A322,SprintData,4,FALSE))+V322</f>
        <v>#REF!</v>
      </c>
      <c r="R322" s="215" t="e">
        <f t="shared" ref="R322:R385" si="116">IF(ISNA(VLOOKUP($A322,JumpData,4,FALSE)),0,VLOOKUP($A322,JumpData,4,FALSE))+W322</f>
        <v>#REF!</v>
      </c>
      <c r="S322" s="214" t="e">
        <f t="shared" ref="S322:S385" si="117">IF(ISNA(VLOOKUP($A322,RunData,4,FALSE)),0,VLOOKUP($A322,RunData,4,FALSE))+X322</f>
        <v>#REF!</v>
      </c>
      <c r="T322" s="214" t="e">
        <f t="shared" ref="T322:T385" si="118">IF(ISNA(VLOOKUP($A322,ThrowData,4,FALSE)),0,VLOOKUP($A322,ThrowData,4,FALSE))+Y322</f>
        <v>#REF!</v>
      </c>
      <c r="U322" t="e">
        <f t="shared" ref="U322:U385" si="119">+Q322+R322+S322+T322</f>
        <v>#REF!</v>
      </c>
      <c r="V322" t="e">
        <f t="shared" ref="V322:V385" si="120">IF(AND($F322&gt;0,NOT(M322),Flexing),FlexPC,0)</f>
        <v>#REF!</v>
      </c>
      <c r="W322" t="e">
        <f t="shared" ref="W322:W385" si="121">IF(AND($F322&gt;0,NOT(N322),Flexing),FlexPC,0)</f>
        <v>#REF!</v>
      </c>
      <c r="X322" t="e">
        <f t="shared" ref="X322:X385" si="122">IF(AND($F322&gt;0,NOT(O322),Flexing),FlexPC,0)</f>
        <v>#REF!</v>
      </c>
      <c r="Y322" t="e">
        <f t="shared" ref="Y322:Y385" si="123">IF(AND($F322&gt;0,NOT(P322),Flexing),FlexPC,0)</f>
        <v>#REF!</v>
      </c>
      <c r="AA322" s="1">
        <f t="shared" si="103"/>
        <v>321</v>
      </c>
    </row>
    <row r="323" spans="1:27" x14ac:dyDescent="0.35">
      <c r="A323" s="184" t="str">
        <f>+Declarations!A323&amp;""</f>
        <v/>
      </c>
      <c r="B323" t="str">
        <f>IF(LEN($A323),IF(LEN(Declarations!$B323)&gt;0,Declarations!$B323,"#"&amp;$A323),"")</f>
        <v/>
      </c>
      <c r="C323" s="1" t="str">
        <f t="shared" si="106"/>
        <v>...</v>
      </c>
      <c r="D323" s="1" t="str">
        <f t="shared" si="104"/>
        <v/>
      </c>
      <c r="E323" s="15">
        <f t="shared" si="107"/>
        <v>0</v>
      </c>
      <c r="F323" s="1">
        <f t="shared" si="108"/>
        <v>0</v>
      </c>
      <c r="G323" s="1" t="str">
        <f t="shared" si="109"/>
        <v/>
      </c>
      <c r="H323" t="str">
        <f t="shared" si="110"/>
        <v/>
      </c>
      <c r="I323" s="1">
        <f t="shared" si="111"/>
        <v>0</v>
      </c>
      <c r="J323" s="1" t="str">
        <f>IF(LEN($A323)&gt;0,IF(LEN(Declarations!$F323)&gt;0,Declarations!$F323,conftype),"")</f>
        <v/>
      </c>
      <c r="M323" s="35" t="e">
        <f t="shared" si="105"/>
        <v>#REF!</v>
      </c>
      <c r="N323" s="35" t="e">
        <f t="shared" si="112"/>
        <v>#REF!</v>
      </c>
      <c r="O323" s="35" t="e">
        <f t="shared" si="113"/>
        <v>#REF!</v>
      </c>
      <c r="P323" s="35" t="e">
        <f t="shared" si="114"/>
        <v>#REF!</v>
      </c>
      <c r="Q323" s="214" t="e">
        <f t="shared" si="115"/>
        <v>#REF!</v>
      </c>
      <c r="R323" s="215" t="e">
        <f t="shared" si="116"/>
        <v>#REF!</v>
      </c>
      <c r="S323" s="214" t="e">
        <f t="shared" si="117"/>
        <v>#REF!</v>
      </c>
      <c r="T323" s="214" t="e">
        <f t="shared" si="118"/>
        <v>#REF!</v>
      </c>
      <c r="U323" t="e">
        <f t="shared" si="119"/>
        <v>#REF!</v>
      </c>
      <c r="V323" t="e">
        <f t="shared" si="120"/>
        <v>#REF!</v>
      </c>
      <c r="W323" t="e">
        <f t="shared" si="121"/>
        <v>#REF!</v>
      </c>
      <c r="X323" t="e">
        <f t="shared" si="122"/>
        <v>#REF!</v>
      </c>
      <c r="Y323" t="e">
        <f t="shared" si="123"/>
        <v>#REF!</v>
      </c>
      <c r="AA323" s="1">
        <f t="shared" ref="AA323:AA386" si="124">ROW()-1</f>
        <v>322</v>
      </c>
    </row>
    <row r="324" spans="1:27" x14ac:dyDescent="0.35">
      <c r="A324" s="184" t="str">
        <f>+Declarations!A324&amp;""</f>
        <v/>
      </c>
      <c r="B324" t="str">
        <f>IF(LEN($A324),IF(LEN(Declarations!$B324)&gt;0,Declarations!$B324,"#"&amp;$A324),"")</f>
        <v/>
      </c>
      <c r="C324" s="1" t="str">
        <f t="shared" si="106"/>
        <v>...</v>
      </c>
      <c r="D324" s="1" t="str">
        <f t="shared" si="104"/>
        <v/>
      </c>
      <c r="E324" s="15">
        <f t="shared" si="107"/>
        <v>0</v>
      </c>
      <c r="F324" s="1">
        <f t="shared" si="108"/>
        <v>0</v>
      </c>
      <c r="G324" s="1" t="str">
        <f t="shared" si="109"/>
        <v/>
      </c>
      <c r="H324" t="str">
        <f t="shared" si="110"/>
        <v/>
      </c>
      <c r="I324" s="1">
        <f t="shared" si="111"/>
        <v>0</v>
      </c>
      <c r="J324" s="1" t="str">
        <f>IF(LEN($A324)&gt;0,IF(LEN(Declarations!$F324)&gt;0,Declarations!$F324,conftype),"")</f>
        <v/>
      </c>
      <c r="M324" s="35" t="e">
        <f t="shared" si="105"/>
        <v>#REF!</v>
      </c>
      <c r="N324" s="35" t="e">
        <f t="shared" si="112"/>
        <v>#REF!</v>
      </c>
      <c r="O324" s="35" t="e">
        <f t="shared" si="113"/>
        <v>#REF!</v>
      </c>
      <c r="P324" s="35" t="e">
        <f t="shared" si="114"/>
        <v>#REF!</v>
      </c>
      <c r="Q324" s="214" t="e">
        <f t="shared" si="115"/>
        <v>#REF!</v>
      </c>
      <c r="R324" s="215" t="e">
        <f t="shared" si="116"/>
        <v>#REF!</v>
      </c>
      <c r="S324" s="214" t="e">
        <f t="shared" si="117"/>
        <v>#REF!</v>
      </c>
      <c r="T324" s="214" t="e">
        <f t="shared" si="118"/>
        <v>#REF!</v>
      </c>
      <c r="U324" t="e">
        <f t="shared" si="119"/>
        <v>#REF!</v>
      </c>
      <c r="V324" t="e">
        <f t="shared" si="120"/>
        <v>#REF!</v>
      </c>
      <c r="W324" t="e">
        <f t="shared" si="121"/>
        <v>#REF!</v>
      </c>
      <c r="X324" t="e">
        <f t="shared" si="122"/>
        <v>#REF!</v>
      </c>
      <c r="Y324" t="e">
        <f t="shared" si="123"/>
        <v>#REF!</v>
      </c>
      <c r="AA324" s="1">
        <f t="shared" si="124"/>
        <v>323</v>
      </c>
    </row>
    <row r="325" spans="1:27" x14ac:dyDescent="0.35">
      <c r="A325" s="184" t="str">
        <f>+Declarations!A325&amp;""</f>
        <v/>
      </c>
      <c r="B325" t="str">
        <f>IF(LEN($A325),IF(LEN(Declarations!$B325)&gt;0,Declarations!$B325,"#"&amp;$A325),"")</f>
        <v/>
      </c>
      <c r="C325" s="1" t="str">
        <f t="shared" si="106"/>
        <v>...</v>
      </c>
      <c r="D325" s="1" t="str">
        <f t="shared" si="104"/>
        <v/>
      </c>
      <c r="E325" s="15">
        <f t="shared" si="107"/>
        <v>0</v>
      </c>
      <c r="F325" s="1">
        <f t="shared" si="108"/>
        <v>0</v>
      </c>
      <c r="G325" s="1" t="str">
        <f t="shared" si="109"/>
        <v/>
      </c>
      <c r="H325" t="str">
        <f t="shared" si="110"/>
        <v/>
      </c>
      <c r="I325" s="1">
        <f t="shared" si="111"/>
        <v>0</v>
      </c>
      <c r="J325" s="1" t="str">
        <f>IF(LEN($A325)&gt;0,IF(LEN(Declarations!$F325)&gt;0,Declarations!$F325,conftype),"")</f>
        <v/>
      </c>
      <c r="M325" s="35" t="e">
        <f t="shared" si="105"/>
        <v>#REF!</v>
      </c>
      <c r="N325" s="35" t="e">
        <f t="shared" si="112"/>
        <v>#REF!</v>
      </c>
      <c r="O325" s="35" t="e">
        <f t="shared" si="113"/>
        <v>#REF!</v>
      </c>
      <c r="P325" s="35" t="e">
        <f t="shared" si="114"/>
        <v>#REF!</v>
      </c>
      <c r="Q325" s="214" t="e">
        <f t="shared" si="115"/>
        <v>#REF!</v>
      </c>
      <c r="R325" s="215" t="e">
        <f t="shared" si="116"/>
        <v>#REF!</v>
      </c>
      <c r="S325" s="214" t="e">
        <f t="shared" si="117"/>
        <v>#REF!</v>
      </c>
      <c r="T325" s="214" t="e">
        <f t="shared" si="118"/>
        <v>#REF!</v>
      </c>
      <c r="U325" t="e">
        <f t="shared" si="119"/>
        <v>#REF!</v>
      </c>
      <c r="V325" t="e">
        <f t="shared" si="120"/>
        <v>#REF!</v>
      </c>
      <c r="W325" t="e">
        <f t="shared" si="121"/>
        <v>#REF!</v>
      </c>
      <c r="X325" t="e">
        <f t="shared" si="122"/>
        <v>#REF!</v>
      </c>
      <c r="Y325" t="e">
        <f t="shared" si="123"/>
        <v>#REF!</v>
      </c>
      <c r="AA325" s="1">
        <f t="shared" si="124"/>
        <v>324</v>
      </c>
    </row>
    <row r="326" spans="1:27" x14ac:dyDescent="0.35">
      <c r="A326" s="184" t="str">
        <f>+Declarations!A326&amp;""</f>
        <v/>
      </c>
      <c r="B326" t="str">
        <f>IF(LEN($A326),IF(LEN(Declarations!$B326)&gt;0,Declarations!$B326,"#"&amp;$A326),"")</f>
        <v/>
      </c>
      <c r="C326" s="1" t="str">
        <f t="shared" si="106"/>
        <v>...</v>
      </c>
      <c r="D326" s="1" t="str">
        <f t="shared" si="104"/>
        <v/>
      </c>
      <c r="E326" s="15">
        <f t="shared" si="107"/>
        <v>0</v>
      </c>
      <c r="F326" s="1">
        <f t="shared" si="108"/>
        <v>0</v>
      </c>
      <c r="G326" s="1" t="str">
        <f t="shared" si="109"/>
        <v/>
      </c>
      <c r="H326" t="str">
        <f t="shared" si="110"/>
        <v/>
      </c>
      <c r="I326" s="1">
        <f t="shared" si="111"/>
        <v>0</v>
      </c>
      <c r="J326" s="1" t="str">
        <f>IF(LEN($A326)&gt;0,IF(LEN(Declarations!$F326)&gt;0,Declarations!$F326,conftype),"")</f>
        <v/>
      </c>
      <c r="M326" s="35" t="e">
        <f t="shared" si="105"/>
        <v>#REF!</v>
      </c>
      <c r="N326" s="35" t="e">
        <f t="shared" si="112"/>
        <v>#REF!</v>
      </c>
      <c r="O326" s="35" t="e">
        <f t="shared" si="113"/>
        <v>#REF!</v>
      </c>
      <c r="P326" s="35" t="e">
        <f t="shared" si="114"/>
        <v>#REF!</v>
      </c>
      <c r="Q326" s="214" t="e">
        <f t="shared" si="115"/>
        <v>#REF!</v>
      </c>
      <c r="R326" s="215" t="e">
        <f t="shared" si="116"/>
        <v>#REF!</v>
      </c>
      <c r="S326" s="214" t="e">
        <f t="shared" si="117"/>
        <v>#REF!</v>
      </c>
      <c r="T326" s="214" t="e">
        <f t="shared" si="118"/>
        <v>#REF!</v>
      </c>
      <c r="U326" t="e">
        <f t="shared" si="119"/>
        <v>#REF!</v>
      </c>
      <c r="V326" t="e">
        <f t="shared" si="120"/>
        <v>#REF!</v>
      </c>
      <c r="W326" t="e">
        <f t="shared" si="121"/>
        <v>#REF!</v>
      </c>
      <c r="X326" t="e">
        <f t="shared" si="122"/>
        <v>#REF!</v>
      </c>
      <c r="Y326" t="e">
        <f t="shared" si="123"/>
        <v>#REF!</v>
      </c>
      <c r="AA326" s="1">
        <f t="shared" si="124"/>
        <v>325</v>
      </c>
    </row>
    <row r="327" spans="1:27" x14ac:dyDescent="0.35">
      <c r="A327" s="184" t="str">
        <f>+Declarations!A327&amp;""</f>
        <v/>
      </c>
      <c r="B327" t="str">
        <f>IF(LEN($A327),IF(LEN(Declarations!$B327)&gt;0,Declarations!$B327,"#"&amp;$A327),"")</f>
        <v/>
      </c>
      <c r="C327" s="1" t="str">
        <f t="shared" si="106"/>
        <v>...</v>
      </c>
      <c r="D327" s="1" t="str">
        <f t="shared" ref="D327:D390" si="125">IF(OR(G327="G",G327="F"),"F",IF(OR(G327="B",G327="M"),"M",""))</f>
        <v/>
      </c>
      <c r="E327" s="15">
        <f t="shared" si="107"/>
        <v>0</v>
      </c>
      <c r="F327" s="1">
        <f t="shared" si="108"/>
        <v>0</v>
      </c>
      <c r="G327" s="1" t="str">
        <f t="shared" si="109"/>
        <v/>
      </c>
      <c r="H327" t="str">
        <f t="shared" si="110"/>
        <v/>
      </c>
      <c r="I327" s="1">
        <f t="shared" si="111"/>
        <v>0</v>
      </c>
      <c r="J327" s="1" t="str">
        <f>IF(LEN($A327)&gt;0,IF(LEN(Declarations!$F327)&gt;0,Declarations!$F327,conftype),"")</f>
        <v/>
      </c>
      <c r="M327" s="35" t="e">
        <f t="shared" si="105"/>
        <v>#REF!</v>
      </c>
      <c r="N327" s="35" t="e">
        <f t="shared" si="112"/>
        <v>#REF!</v>
      </c>
      <c r="O327" s="35" t="e">
        <f t="shared" si="113"/>
        <v>#REF!</v>
      </c>
      <c r="P327" s="35" t="e">
        <f t="shared" si="114"/>
        <v>#REF!</v>
      </c>
      <c r="Q327" s="214" t="e">
        <f t="shared" si="115"/>
        <v>#REF!</v>
      </c>
      <c r="R327" s="215" t="e">
        <f t="shared" si="116"/>
        <v>#REF!</v>
      </c>
      <c r="S327" s="214" t="e">
        <f t="shared" si="117"/>
        <v>#REF!</v>
      </c>
      <c r="T327" s="214" t="e">
        <f t="shared" si="118"/>
        <v>#REF!</v>
      </c>
      <c r="U327" t="e">
        <f t="shared" si="119"/>
        <v>#REF!</v>
      </c>
      <c r="V327" t="e">
        <f t="shared" si="120"/>
        <v>#REF!</v>
      </c>
      <c r="W327" t="e">
        <f t="shared" si="121"/>
        <v>#REF!</v>
      </c>
      <c r="X327" t="e">
        <f t="shared" si="122"/>
        <v>#REF!</v>
      </c>
      <c r="Y327" t="e">
        <f t="shared" si="123"/>
        <v>#REF!</v>
      </c>
      <c r="AA327" s="1">
        <f t="shared" si="124"/>
        <v>326</v>
      </c>
    </row>
    <row r="328" spans="1:27" x14ac:dyDescent="0.35">
      <c r="A328" s="184" t="str">
        <f>+Declarations!A328&amp;""</f>
        <v/>
      </c>
      <c r="B328" t="str">
        <f>IF(LEN($A328),IF(LEN(Declarations!$B328)&gt;0,Declarations!$B328,"#"&amp;$A328),"")</f>
        <v/>
      </c>
      <c r="C328" s="1" t="str">
        <f t="shared" si="106"/>
        <v>...</v>
      </c>
      <c r="D328" s="1" t="str">
        <f t="shared" si="125"/>
        <v/>
      </c>
      <c r="E328" s="15">
        <f t="shared" si="107"/>
        <v>0</v>
      </c>
      <c r="F328" s="1">
        <f t="shared" si="108"/>
        <v>0</v>
      </c>
      <c r="G328" s="1" t="str">
        <f t="shared" si="109"/>
        <v/>
      </c>
      <c r="H328" t="str">
        <f t="shared" si="110"/>
        <v/>
      </c>
      <c r="I328" s="1">
        <f t="shared" si="111"/>
        <v>0</v>
      </c>
      <c r="J328" s="1" t="str">
        <f>IF(LEN($A328)&gt;0,IF(LEN(Declarations!$F328)&gt;0,Declarations!$F328,conftype),"")</f>
        <v/>
      </c>
      <c r="M328" s="35" t="e">
        <f t="shared" si="105"/>
        <v>#REF!</v>
      </c>
      <c r="N328" s="35" t="e">
        <f t="shared" si="112"/>
        <v>#REF!</v>
      </c>
      <c r="O328" s="35" t="e">
        <f t="shared" si="113"/>
        <v>#REF!</v>
      </c>
      <c r="P328" s="35" t="e">
        <f t="shared" si="114"/>
        <v>#REF!</v>
      </c>
      <c r="Q328" s="214" t="e">
        <f t="shared" si="115"/>
        <v>#REF!</v>
      </c>
      <c r="R328" s="215" t="e">
        <f t="shared" si="116"/>
        <v>#REF!</v>
      </c>
      <c r="S328" s="214" t="e">
        <f t="shared" si="117"/>
        <v>#REF!</v>
      </c>
      <c r="T328" s="214" t="e">
        <f t="shared" si="118"/>
        <v>#REF!</v>
      </c>
      <c r="U328" t="e">
        <f t="shared" si="119"/>
        <v>#REF!</v>
      </c>
      <c r="V328" t="e">
        <f t="shared" si="120"/>
        <v>#REF!</v>
      </c>
      <c r="W328" t="e">
        <f t="shared" si="121"/>
        <v>#REF!</v>
      </c>
      <c r="X328" t="e">
        <f t="shared" si="122"/>
        <v>#REF!</v>
      </c>
      <c r="Y328" t="e">
        <f t="shared" si="123"/>
        <v>#REF!</v>
      </c>
      <c r="AA328" s="1">
        <f t="shared" si="124"/>
        <v>327</v>
      </c>
    </row>
    <row r="329" spans="1:27" x14ac:dyDescent="0.35">
      <c r="A329" s="184" t="str">
        <f>+Declarations!A329&amp;""</f>
        <v/>
      </c>
      <c r="B329" t="str">
        <f>IF(LEN($A329),IF(LEN(Declarations!$B329)&gt;0,Declarations!$B329,"#"&amp;$A329),"")</f>
        <v/>
      </c>
      <c r="C329" s="1" t="str">
        <f t="shared" si="106"/>
        <v>...</v>
      </c>
      <c r="D329" s="1" t="str">
        <f t="shared" si="125"/>
        <v/>
      </c>
      <c r="E329" s="15">
        <f t="shared" si="107"/>
        <v>0</v>
      </c>
      <c r="F329" s="1">
        <f t="shared" si="108"/>
        <v>0</v>
      </c>
      <c r="G329" s="1" t="str">
        <f t="shared" si="109"/>
        <v/>
      </c>
      <c r="H329" t="str">
        <f t="shared" si="110"/>
        <v/>
      </c>
      <c r="I329" s="1">
        <f t="shared" si="111"/>
        <v>0</v>
      </c>
      <c r="J329" s="1" t="str">
        <f>IF(LEN($A329)&gt;0,IF(LEN(Declarations!$F329)&gt;0,Declarations!$F329,conftype),"")</f>
        <v/>
      </c>
      <c r="M329" s="35" t="e">
        <f t="shared" si="105"/>
        <v>#REF!</v>
      </c>
      <c r="N329" s="35" t="e">
        <f t="shared" si="112"/>
        <v>#REF!</v>
      </c>
      <c r="O329" s="35" t="e">
        <f t="shared" si="113"/>
        <v>#REF!</v>
      </c>
      <c r="P329" s="35" t="e">
        <f t="shared" si="114"/>
        <v>#REF!</v>
      </c>
      <c r="Q329" s="214" t="e">
        <f t="shared" si="115"/>
        <v>#REF!</v>
      </c>
      <c r="R329" s="215" t="e">
        <f t="shared" si="116"/>
        <v>#REF!</v>
      </c>
      <c r="S329" s="214" t="e">
        <f t="shared" si="117"/>
        <v>#REF!</v>
      </c>
      <c r="T329" s="214" t="e">
        <f t="shared" si="118"/>
        <v>#REF!</v>
      </c>
      <c r="U329" t="e">
        <f t="shared" si="119"/>
        <v>#REF!</v>
      </c>
      <c r="V329" t="e">
        <f t="shared" si="120"/>
        <v>#REF!</v>
      </c>
      <c r="W329" t="e">
        <f t="shared" si="121"/>
        <v>#REF!</v>
      </c>
      <c r="X329" t="e">
        <f t="shared" si="122"/>
        <v>#REF!</v>
      </c>
      <c r="Y329" t="e">
        <f t="shared" si="123"/>
        <v>#REF!</v>
      </c>
      <c r="AA329" s="1">
        <f t="shared" si="124"/>
        <v>328</v>
      </c>
    </row>
    <row r="330" spans="1:27" x14ac:dyDescent="0.35">
      <c r="A330" s="184" t="str">
        <f>+Declarations!A330&amp;""</f>
        <v/>
      </c>
      <c r="B330" t="str">
        <f>IF(LEN($A330),IF(LEN(Declarations!$B330)&gt;0,Declarations!$B330,"#"&amp;$A330),"")</f>
        <v/>
      </c>
      <c r="C330" s="1" t="str">
        <f t="shared" si="106"/>
        <v>...</v>
      </c>
      <c r="D330" s="1" t="str">
        <f t="shared" si="125"/>
        <v/>
      </c>
      <c r="E330" s="15">
        <f t="shared" si="107"/>
        <v>0</v>
      </c>
      <c r="F330" s="1">
        <f t="shared" si="108"/>
        <v>0</v>
      </c>
      <c r="G330" s="1" t="str">
        <f t="shared" si="109"/>
        <v/>
      </c>
      <c r="H330" t="str">
        <f t="shared" si="110"/>
        <v/>
      </c>
      <c r="I330" s="1">
        <f t="shared" si="111"/>
        <v>0</v>
      </c>
      <c r="J330" s="1" t="str">
        <f>IF(LEN($A330)&gt;0,IF(LEN(Declarations!$F330)&gt;0,Declarations!$F330,conftype),"")</f>
        <v/>
      </c>
      <c r="M330" s="35" t="e">
        <f t="shared" si="105"/>
        <v>#REF!</v>
      </c>
      <c r="N330" s="35" t="e">
        <f t="shared" si="112"/>
        <v>#REF!</v>
      </c>
      <c r="O330" s="35" t="e">
        <f t="shared" si="113"/>
        <v>#REF!</v>
      </c>
      <c r="P330" s="35" t="e">
        <f t="shared" si="114"/>
        <v>#REF!</v>
      </c>
      <c r="Q330" s="214" t="e">
        <f t="shared" si="115"/>
        <v>#REF!</v>
      </c>
      <c r="R330" s="215" t="e">
        <f t="shared" si="116"/>
        <v>#REF!</v>
      </c>
      <c r="S330" s="214" t="e">
        <f t="shared" si="117"/>
        <v>#REF!</v>
      </c>
      <c r="T330" s="214" t="e">
        <f t="shared" si="118"/>
        <v>#REF!</v>
      </c>
      <c r="U330" t="e">
        <f t="shared" si="119"/>
        <v>#REF!</v>
      </c>
      <c r="V330" t="e">
        <f t="shared" si="120"/>
        <v>#REF!</v>
      </c>
      <c r="W330" t="e">
        <f t="shared" si="121"/>
        <v>#REF!</v>
      </c>
      <c r="X330" t="e">
        <f t="shared" si="122"/>
        <v>#REF!</v>
      </c>
      <c r="Y330" t="e">
        <f t="shared" si="123"/>
        <v>#REF!</v>
      </c>
      <c r="AA330" s="1">
        <f t="shared" si="124"/>
        <v>329</v>
      </c>
    </row>
    <row r="331" spans="1:27" x14ac:dyDescent="0.35">
      <c r="A331" s="184" t="str">
        <f>+Declarations!A331&amp;""</f>
        <v/>
      </c>
      <c r="B331" t="str">
        <f>IF(LEN($A331),IF(LEN(Declarations!$B331)&gt;0,Declarations!$B331,"#"&amp;$A331),"")</f>
        <v/>
      </c>
      <c r="C331" s="1" t="str">
        <f t="shared" si="106"/>
        <v>...</v>
      </c>
      <c r="D331" s="1" t="str">
        <f t="shared" si="125"/>
        <v/>
      </c>
      <c r="E331" s="15">
        <f t="shared" si="107"/>
        <v>0</v>
      </c>
      <c r="F331" s="1">
        <f t="shared" si="108"/>
        <v>0</v>
      </c>
      <c r="G331" s="1" t="str">
        <f t="shared" si="109"/>
        <v/>
      </c>
      <c r="H331" t="str">
        <f t="shared" si="110"/>
        <v/>
      </c>
      <c r="I331" s="1">
        <f t="shared" si="111"/>
        <v>0</v>
      </c>
      <c r="J331" s="1" t="str">
        <f>IF(LEN($A331)&gt;0,IF(LEN(Declarations!$F331)&gt;0,Declarations!$F331,conftype),"")</f>
        <v/>
      </c>
      <c r="M331" s="35" t="e">
        <f t="shared" si="105"/>
        <v>#REF!</v>
      </c>
      <c r="N331" s="35" t="e">
        <f t="shared" si="112"/>
        <v>#REF!</v>
      </c>
      <c r="O331" s="35" t="e">
        <f t="shared" si="113"/>
        <v>#REF!</v>
      </c>
      <c r="P331" s="35" t="e">
        <f t="shared" si="114"/>
        <v>#REF!</v>
      </c>
      <c r="Q331" s="214" t="e">
        <f t="shared" si="115"/>
        <v>#REF!</v>
      </c>
      <c r="R331" s="215" t="e">
        <f t="shared" si="116"/>
        <v>#REF!</v>
      </c>
      <c r="S331" s="214" t="e">
        <f t="shared" si="117"/>
        <v>#REF!</v>
      </c>
      <c r="T331" s="214" t="e">
        <f t="shared" si="118"/>
        <v>#REF!</v>
      </c>
      <c r="U331" t="e">
        <f t="shared" si="119"/>
        <v>#REF!</v>
      </c>
      <c r="V331" t="e">
        <f t="shared" si="120"/>
        <v>#REF!</v>
      </c>
      <c r="W331" t="e">
        <f t="shared" si="121"/>
        <v>#REF!</v>
      </c>
      <c r="X331" t="e">
        <f t="shared" si="122"/>
        <v>#REF!</v>
      </c>
      <c r="Y331" t="e">
        <f t="shared" si="123"/>
        <v>#REF!</v>
      </c>
      <c r="AA331" s="1">
        <f t="shared" si="124"/>
        <v>330</v>
      </c>
    </row>
    <row r="332" spans="1:27" x14ac:dyDescent="0.35">
      <c r="A332" s="184" t="str">
        <f>+Declarations!A332&amp;""</f>
        <v/>
      </c>
      <c r="B332" t="str">
        <f>IF(LEN($A332),IF(LEN(Declarations!$B332)&gt;0,Declarations!$B332,"#"&amp;$A332),"")</f>
        <v/>
      </c>
      <c r="C332" s="1" t="str">
        <f t="shared" si="106"/>
        <v>...</v>
      </c>
      <c r="D332" s="1" t="str">
        <f t="shared" si="125"/>
        <v/>
      </c>
      <c r="E332" s="15">
        <f t="shared" si="107"/>
        <v>0</v>
      </c>
      <c r="F332" s="1">
        <f t="shared" si="108"/>
        <v>0</v>
      </c>
      <c r="G332" s="1" t="str">
        <f t="shared" si="109"/>
        <v/>
      </c>
      <c r="H332" t="str">
        <f t="shared" si="110"/>
        <v/>
      </c>
      <c r="I332" s="1">
        <f t="shared" si="111"/>
        <v>0</v>
      </c>
      <c r="J332" s="1" t="str">
        <f>IF(LEN($A332)&gt;0,IF(LEN(Declarations!$F332)&gt;0,Declarations!$F332,conftype),"")</f>
        <v/>
      </c>
      <c r="M332" s="35" t="e">
        <f t="shared" si="105"/>
        <v>#REF!</v>
      </c>
      <c r="N332" s="35" t="e">
        <f t="shared" si="112"/>
        <v>#REF!</v>
      </c>
      <c r="O332" s="35" t="e">
        <f t="shared" si="113"/>
        <v>#REF!</v>
      </c>
      <c r="P332" s="35" t="e">
        <f t="shared" si="114"/>
        <v>#REF!</v>
      </c>
      <c r="Q332" s="214" t="e">
        <f t="shared" si="115"/>
        <v>#REF!</v>
      </c>
      <c r="R332" s="215" t="e">
        <f t="shared" si="116"/>
        <v>#REF!</v>
      </c>
      <c r="S332" s="214" t="e">
        <f t="shared" si="117"/>
        <v>#REF!</v>
      </c>
      <c r="T332" s="214" t="e">
        <f t="shared" si="118"/>
        <v>#REF!</v>
      </c>
      <c r="U332" t="e">
        <f t="shared" si="119"/>
        <v>#REF!</v>
      </c>
      <c r="V332" t="e">
        <f t="shared" si="120"/>
        <v>#REF!</v>
      </c>
      <c r="W332" t="e">
        <f t="shared" si="121"/>
        <v>#REF!</v>
      </c>
      <c r="X332" t="e">
        <f t="shared" si="122"/>
        <v>#REF!</v>
      </c>
      <c r="Y332" t="e">
        <f t="shared" si="123"/>
        <v>#REF!</v>
      </c>
      <c r="AA332" s="1">
        <f t="shared" si="124"/>
        <v>331</v>
      </c>
    </row>
    <row r="333" spans="1:27" x14ac:dyDescent="0.35">
      <c r="A333" s="184" t="str">
        <f>+Declarations!A333&amp;""</f>
        <v/>
      </c>
      <c r="B333" t="str">
        <f>IF(LEN($A333),IF(LEN(Declarations!$B333)&gt;0,Declarations!$B333,"#"&amp;$A333),"")</f>
        <v/>
      </c>
      <c r="C333" s="1" t="str">
        <f t="shared" si="106"/>
        <v>...</v>
      </c>
      <c r="D333" s="1" t="str">
        <f t="shared" si="125"/>
        <v/>
      </c>
      <c r="E333" s="15">
        <f t="shared" si="107"/>
        <v>0</v>
      </c>
      <c r="F333" s="1">
        <f t="shared" si="108"/>
        <v>0</v>
      </c>
      <c r="G333" s="1" t="str">
        <f t="shared" si="109"/>
        <v/>
      </c>
      <c r="H333" t="str">
        <f t="shared" si="110"/>
        <v/>
      </c>
      <c r="I333" s="1">
        <f t="shared" si="111"/>
        <v>0</v>
      </c>
      <c r="J333" s="1" t="str">
        <f>IF(LEN($A333)&gt;0,IF(LEN(Declarations!$F333)&gt;0,Declarations!$F333,conftype),"")</f>
        <v/>
      </c>
      <c r="M333" s="35" t="e">
        <f t="shared" si="105"/>
        <v>#REF!</v>
      </c>
      <c r="N333" s="35" t="e">
        <f t="shared" si="112"/>
        <v>#REF!</v>
      </c>
      <c r="O333" s="35" t="e">
        <f t="shared" si="113"/>
        <v>#REF!</v>
      </c>
      <c r="P333" s="35" t="e">
        <f t="shared" si="114"/>
        <v>#REF!</v>
      </c>
      <c r="Q333" s="214" t="e">
        <f t="shared" si="115"/>
        <v>#REF!</v>
      </c>
      <c r="R333" s="215" t="e">
        <f t="shared" si="116"/>
        <v>#REF!</v>
      </c>
      <c r="S333" s="214" t="e">
        <f t="shared" si="117"/>
        <v>#REF!</v>
      </c>
      <c r="T333" s="214" t="e">
        <f t="shared" si="118"/>
        <v>#REF!</v>
      </c>
      <c r="U333" t="e">
        <f t="shared" si="119"/>
        <v>#REF!</v>
      </c>
      <c r="V333" t="e">
        <f t="shared" si="120"/>
        <v>#REF!</v>
      </c>
      <c r="W333" t="e">
        <f t="shared" si="121"/>
        <v>#REF!</v>
      </c>
      <c r="X333" t="e">
        <f t="shared" si="122"/>
        <v>#REF!</v>
      </c>
      <c r="Y333" t="e">
        <f t="shared" si="123"/>
        <v>#REF!</v>
      </c>
      <c r="AA333" s="1">
        <f t="shared" si="124"/>
        <v>332</v>
      </c>
    </row>
    <row r="334" spans="1:27" x14ac:dyDescent="0.35">
      <c r="A334" s="184" t="str">
        <f>+Declarations!A334&amp;""</f>
        <v/>
      </c>
      <c r="B334" t="str">
        <f>IF(LEN($A334),IF(LEN(Declarations!$B334)&gt;0,Declarations!$B334,"#"&amp;$A334),"")</f>
        <v/>
      </c>
      <c r="C334" s="1" t="str">
        <f t="shared" si="106"/>
        <v>...</v>
      </c>
      <c r="D334" s="1" t="str">
        <f t="shared" si="125"/>
        <v/>
      </c>
      <c r="E334" s="15">
        <f t="shared" si="107"/>
        <v>0</v>
      </c>
      <c r="F334" s="1">
        <f t="shared" si="108"/>
        <v>0</v>
      </c>
      <c r="G334" s="1" t="str">
        <f t="shared" si="109"/>
        <v/>
      </c>
      <c r="H334" t="str">
        <f t="shared" si="110"/>
        <v/>
      </c>
      <c r="I334" s="1">
        <f t="shared" si="111"/>
        <v>0</v>
      </c>
      <c r="J334" s="1" t="str">
        <f>IF(LEN($A334)&gt;0,IF(LEN(Declarations!$F334)&gt;0,Declarations!$F334,conftype),"")</f>
        <v/>
      </c>
      <c r="M334" s="35" t="e">
        <f t="shared" si="105"/>
        <v>#REF!</v>
      </c>
      <c r="N334" s="35" t="e">
        <f t="shared" si="112"/>
        <v>#REF!</v>
      </c>
      <c r="O334" s="35" t="e">
        <f t="shared" si="113"/>
        <v>#REF!</v>
      </c>
      <c r="P334" s="35" t="e">
        <f t="shared" si="114"/>
        <v>#REF!</v>
      </c>
      <c r="Q334" s="214" t="e">
        <f t="shared" si="115"/>
        <v>#REF!</v>
      </c>
      <c r="R334" s="215" t="e">
        <f t="shared" si="116"/>
        <v>#REF!</v>
      </c>
      <c r="S334" s="214" t="e">
        <f t="shared" si="117"/>
        <v>#REF!</v>
      </c>
      <c r="T334" s="214" t="e">
        <f t="shared" si="118"/>
        <v>#REF!</v>
      </c>
      <c r="U334" t="e">
        <f t="shared" si="119"/>
        <v>#REF!</v>
      </c>
      <c r="V334" t="e">
        <f t="shared" si="120"/>
        <v>#REF!</v>
      </c>
      <c r="W334" t="e">
        <f t="shared" si="121"/>
        <v>#REF!</v>
      </c>
      <c r="X334" t="e">
        <f t="shared" si="122"/>
        <v>#REF!</v>
      </c>
      <c r="Y334" t="e">
        <f t="shared" si="123"/>
        <v>#REF!</v>
      </c>
      <c r="AA334" s="1">
        <f t="shared" si="124"/>
        <v>333</v>
      </c>
    </row>
    <row r="335" spans="1:27" x14ac:dyDescent="0.35">
      <c r="A335" s="184" t="str">
        <f>+Declarations!A335&amp;""</f>
        <v/>
      </c>
      <c r="B335" t="str">
        <f>IF(LEN($A335),IF(LEN(Declarations!$B335)&gt;0,Declarations!$B335,"#"&amp;$A335),"")</f>
        <v/>
      </c>
      <c r="C335" s="1" t="str">
        <f t="shared" si="106"/>
        <v>...</v>
      </c>
      <c r="D335" s="1" t="str">
        <f t="shared" si="125"/>
        <v/>
      </c>
      <c r="E335" s="15">
        <f t="shared" si="107"/>
        <v>0</v>
      </c>
      <c r="F335" s="1">
        <f t="shared" si="108"/>
        <v>0</v>
      </c>
      <c r="G335" s="1" t="str">
        <f t="shared" si="109"/>
        <v/>
      </c>
      <c r="H335" t="str">
        <f t="shared" si="110"/>
        <v/>
      </c>
      <c r="I335" s="1">
        <f t="shared" si="111"/>
        <v>0</v>
      </c>
      <c r="J335" s="1" t="str">
        <f>IF(LEN($A335)&gt;0,IF(LEN(Declarations!$F335)&gt;0,Declarations!$F335,conftype),"")</f>
        <v/>
      </c>
      <c r="M335" s="35" t="e">
        <f t="shared" si="105"/>
        <v>#REF!</v>
      </c>
      <c r="N335" s="35" t="e">
        <f t="shared" si="112"/>
        <v>#REF!</v>
      </c>
      <c r="O335" s="35" t="e">
        <f t="shared" si="113"/>
        <v>#REF!</v>
      </c>
      <c r="P335" s="35" t="e">
        <f t="shared" si="114"/>
        <v>#REF!</v>
      </c>
      <c r="Q335" s="214" t="e">
        <f t="shared" si="115"/>
        <v>#REF!</v>
      </c>
      <c r="R335" s="215" t="e">
        <f t="shared" si="116"/>
        <v>#REF!</v>
      </c>
      <c r="S335" s="214" t="e">
        <f t="shared" si="117"/>
        <v>#REF!</v>
      </c>
      <c r="T335" s="214" t="e">
        <f t="shared" si="118"/>
        <v>#REF!</v>
      </c>
      <c r="U335" t="e">
        <f t="shared" si="119"/>
        <v>#REF!</v>
      </c>
      <c r="V335" t="e">
        <f t="shared" si="120"/>
        <v>#REF!</v>
      </c>
      <c r="W335" t="e">
        <f t="shared" si="121"/>
        <v>#REF!</v>
      </c>
      <c r="X335" t="e">
        <f t="shared" si="122"/>
        <v>#REF!</v>
      </c>
      <c r="Y335" t="e">
        <f t="shared" si="123"/>
        <v>#REF!</v>
      </c>
      <c r="AA335" s="1">
        <f t="shared" si="124"/>
        <v>334</v>
      </c>
    </row>
    <row r="336" spans="1:27" x14ac:dyDescent="0.35">
      <c r="A336" s="184" t="str">
        <f>+Declarations!A336&amp;""</f>
        <v/>
      </c>
      <c r="B336" t="str">
        <f>IF(LEN($A336),IF(LEN(Declarations!$B336)&gt;0,Declarations!$B336,"#"&amp;$A336),"")</f>
        <v/>
      </c>
      <c r="C336" s="1" t="str">
        <f t="shared" si="106"/>
        <v>...</v>
      </c>
      <c r="D336" s="1" t="str">
        <f t="shared" si="125"/>
        <v/>
      </c>
      <c r="E336" s="15">
        <f t="shared" si="107"/>
        <v>0</v>
      </c>
      <c r="F336" s="1">
        <f t="shared" si="108"/>
        <v>0</v>
      </c>
      <c r="G336" s="1" t="str">
        <f t="shared" si="109"/>
        <v/>
      </c>
      <c r="H336" t="str">
        <f t="shared" si="110"/>
        <v/>
      </c>
      <c r="I336" s="1">
        <f t="shared" si="111"/>
        <v>0</v>
      </c>
      <c r="J336" s="1" t="str">
        <f>IF(LEN($A336)&gt;0,IF(LEN(Declarations!$F336)&gt;0,Declarations!$F336,conftype),"")</f>
        <v/>
      </c>
      <c r="M336" s="35" t="e">
        <f t="shared" si="105"/>
        <v>#REF!</v>
      </c>
      <c r="N336" s="35" t="e">
        <f t="shared" si="112"/>
        <v>#REF!</v>
      </c>
      <c r="O336" s="35" t="e">
        <f t="shared" si="113"/>
        <v>#REF!</v>
      </c>
      <c r="P336" s="35" t="e">
        <f t="shared" si="114"/>
        <v>#REF!</v>
      </c>
      <c r="Q336" s="214" t="e">
        <f t="shared" si="115"/>
        <v>#REF!</v>
      </c>
      <c r="R336" s="215" t="e">
        <f t="shared" si="116"/>
        <v>#REF!</v>
      </c>
      <c r="S336" s="214" t="e">
        <f t="shared" si="117"/>
        <v>#REF!</v>
      </c>
      <c r="T336" s="214" t="e">
        <f t="shared" si="118"/>
        <v>#REF!</v>
      </c>
      <c r="U336" t="e">
        <f t="shared" si="119"/>
        <v>#REF!</v>
      </c>
      <c r="V336" t="e">
        <f t="shared" si="120"/>
        <v>#REF!</v>
      </c>
      <c r="W336" t="e">
        <f t="shared" si="121"/>
        <v>#REF!</v>
      </c>
      <c r="X336" t="e">
        <f t="shared" si="122"/>
        <v>#REF!</v>
      </c>
      <c r="Y336" t="e">
        <f t="shared" si="123"/>
        <v>#REF!</v>
      </c>
      <c r="AA336" s="1">
        <f t="shared" si="124"/>
        <v>335</v>
      </c>
    </row>
    <row r="337" spans="1:27" x14ac:dyDescent="0.35">
      <c r="A337" s="184" t="str">
        <f>+Declarations!A337&amp;""</f>
        <v/>
      </c>
      <c r="B337" t="str">
        <f>IF(LEN($A337),IF(LEN(Declarations!$B337)&gt;0,Declarations!$B337,"#"&amp;$A337),"")</f>
        <v/>
      </c>
      <c r="C337" s="1" t="str">
        <f t="shared" si="106"/>
        <v>...</v>
      </c>
      <c r="D337" s="1" t="str">
        <f t="shared" si="125"/>
        <v/>
      </c>
      <c r="E337" s="15">
        <f t="shared" si="107"/>
        <v>0</v>
      </c>
      <c r="F337" s="1">
        <f t="shared" si="108"/>
        <v>0</v>
      </c>
      <c r="G337" s="1" t="str">
        <f t="shared" si="109"/>
        <v/>
      </c>
      <c r="H337" t="str">
        <f t="shared" si="110"/>
        <v/>
      </c>
      <c r="I337" s="1">
        <f t="shared" si="111"/>
        <v>0</v>
      </c>
      <c r="J337" s="1" t="str">
        <f>IF(LEN($A337)&gt;0,IF(LEN(Declarations!$F337)&gt;0,Declarations!$F337,conftype),"")</f>
        <v/>
      </c>
      <c r="M337" s="35" t="e">
        <f t="shared" si="105"/>
        <v>#REF!</v>
      </c>
      <c r="N337" s="35" t="e">
        <f t="shared" si="112"/>
        <v>#REF!</v>
      </c>
      <c r="O337" s="35" t="e">
        <f t="shared" si="113"/>
        <v>#REF!</v>
      </c>
      <c r="P337" s="35" t="e">
        <f t="shared" si="114"/>
        <v>#REF!</v>
      </c>
      <c r="Q337" s="214" t="e">
        <f t="shared" si="115"/>
        <v>#REF!</v>
      </c>
      <c r="R337" s="215" t="e">
        <f t="shared" si="116"/>
        <v>#REF!</v>
      </c>
      <c r="S337" s="214" t="e">
        <f t="shared" si="117"/>
        <v>#REF!</v>
      </c>
      <c r="T337" s="214" t="e">
        <f t="shared" si="118"/>
        <v>#REF!</v>
      </c>
      <c r="U337" t="e">
        <f t="shared" si="119"/>
        <v>#REF!</v>
      </c>
      <c r="V337" t="e">
        <f t="shared" si="120"/>
        <v>#REF!</v>
      </c>
      <c r="W337" t="e">
        <f t="shared" si="121"/>
        <v>#REF!</v>
      </c>
      <c r="X337" t="e">
        <f t="shared" si="122"/>
        <v>#REF!</v>
      </c>
      <c r="Y337" t="e">
        <f t="shared" si="123"/>
        <v>#REF!</v>
      </c>
      <c r="AA337" s="1">
        <f t="shared" si="124"/>
        <v>336</v>
      </c>
    </row>
    <row r="338" spans="1:27" x14ac:dyDescent="0.35">
      <c r="A338" s="184" t="str">
        <f>+Declarations!A338&amp;""</f>
        <v/>
      </c>
      <c r="B338" t="str">
        <f>IF(LEN($A338),IF(LEN(Declarations!$B338)&gt;0,Declarations!$B338,"#"&amp;$A338),"")</f>
        <v/>
      </c>
      <c r="C338" s="1" t="str">
        <f t="shared" si="106"/>
        <v>...</v>
      </c>
      <c r="D338" s="1" t="str">
        <f t="shared" si="125"/>
        <v/>
      </c>
      <c r="E338" s="15">
        <f t="shared" si="107"/>
        <v>0</v>
      </c>
      <c r="F338" s="1">
        <f t="shared" si="108"/>
        <v>0</v>
      </c>
      <c r="G338" s="1" t="str">
        <f t="shared" si="109"/>
        <v/>
      </c>
      <c r="H338" t="str">
        <f t="shared" si="110"/>
        <v/>
      </c>
      <c r="I338" s="1">
        <f t="shared" si="111"/>
        <v>0</v>
      </c>
      <c r="J338" s="1" t="str">
        <f>IF(LEN($A338)&gt;0,IF(LEN(Declarations!$F338)&gt;0,Declarations!$F338,conftype),"")</f>
        <v/>
      </c>
      <c r="M338" s="35" t="e">
        <f t="shared" si="105"/>
        <v>#REF!</v>
      </c>
      <c r="N338" s="35" t="e">
        <f t="shared" si="112"/>
        <v>#REF!</v>
      </c>
      <c r="O338" s="35" t="e">
        <f t="shared" si="113"/>
        <v>#REF!</v>
      </c>
      <c r="P338" s="35" t="e">
        <f t="shared" si="114"/>
        <v>#REF!</v>
      </c>
      <c r="Q338" s="214" t="e">
        <f t="shared" si="115"/>
        <v>#REF!</v>
      </c>
      <c r="R338" s="215" t="e">
        <f t="shared" si="116"/>
        <v>#REF!</v>
      </c>
      <c r="S338" s="214" t="e">
        <f t="shared" si="117"/>
        <v>#REF!</v>
      </c>
      <c r="T338" s="214" t="e">
        <f t="shared" si="118"/>
        <v>#REF!</v>
      </c>
      <c r="U338" t="e">
        <f t="shared" si="119"/>
        <v>#REF!</v>
      </c>
      <c r="V338" t="e">
        <f t="shared" si="120"/>
        <v>#REF!</v>
      </c>
      <c r="W338" t="e">
        <f t="shared" si="121"/>
        <v>#REF!</v>
      </c>
      <c r="X338" t="e">
        <f t="shared" si="122"/>
        <v>#REF!</v>
      </c>
      <c r="Y338" t="e">
        <f t="shared" si="123"/>
        <v>#REF!</v>
      </c>
      <c r="AA338" s="1">
        <f t="shared" si="124"/>
        <v>337</v>
      </c>
    </row>
    <row r="339" spans="1:27" x14ac:dyDescent="0.35">
      <c r="A339" s="184" t="str">
        <f>+Declarations!A339&amp;""</f>
        <v/>
      </c>
      <c r="B339" t="str">
        <f>IF(LEN($A339),IF(LEN(Declarations!$B339)&gt;0,Declarations!$B339,"#"&amp;$A339),"")</f>
        <v/>
      </c>
      <c r="C339" s="1" t="str">
        <f t="shared" si="106"/>
        <v>...</v>
      </c>
      <c r="D339" s="1" t="str">
        <f t="shared" si="125"/>
        <v/>
      </c>
      <c r="E339" s="15">
        <f t="shared" si="107"/>
        <v>0</v>
      </c>
      <c r="F339" s="1">
        <f t="shared" si="108"/>
        <v>0</v>
      </c>
      <c r="G339" s="1" t="str">
        <f t="shared" si="109"/>
        <v/>
      </c>
      <c r="H339" t="str">
        <f t="shared" si="110"/>
        <v/>
      </c>
      <c r="I339" s="1">
        <f t="shared" si="111"/>
        <v>0</v>
      </c>
      <c r="J339" s="1" t="str">
        <f>IF(LEN($A339)&gt;0,IF(LEN(Declarations!$F339)&gt;0,Declarations!$F339,conftype),"")</f>
        <v/>
      </c>
      <c r="M339" s="35" t="e">
        <f t="shared" si="105"/>
        <v>#REF!</v>
      </c>
      <c r="N339" s="35" t="e">
        <f t="shared" si="112"/>
        <v>#REF!</v>
      </c>
      <c r="O339" s="35" t="e">
        <f t="shared" si="113"/>
        <v>#REF!</v>
      </c>
      <c r="P339" s="35" t="e">
        <f t="shared" si="114"/>
        <v>#REF!</v>
      </c>
      <c r="Q339" s="214" t="e">
        <f t="shared" si="115"/>
        <v>#REF!</v>
      </c>
      <c r="R339" s="215" t="e">
        <f t="shared" si="116"/>
        <v>#REF!</v>
      </c>
      <c r="S339" s="214" t="e">
        <f t="shared" si="117"/>
        <v>#REF!</v>
      </c>
      <c r="T339" s="214" t="e">
        <f t="shared" si="118"/>
        <v>#REF!</v>
      </c>
      <c r="U339" t="e">
        <f t="shared" si="119"/>
        <v>#REF!</v>
      </c>
      <c r="V339" t="e">
        <f t="shared" si="120"/>
        <v>#REF!</v>
      </c>
      <c r="W339" t="e">
        <f t="shared" si="121"/>
        <v>#REF!</v>
      </c>
      <c r="X339" t="e">
        <f t="shared" si="122"/>
        <v>#REF!</v>
      </c>
      <c r="Y339" t="e">
        <f t="shared" si="123"/>
        <v>#REF!</v>
      </c>
      <c r="AA339" s="1">
        <f t="shared" si="124"/>
        <v>338</v>
      </c>
    </row>
    <row r="340" spans="1:27" x14ac:dyDescent="0.35">
      <c r="A340" s="184" t="str">
        <f>+Declarations!A340&amp;""</f>
        <v/>
      </c>
      <c r="B340" t="str">
        <f>IF(LEN($A340),IF(LEN(Declarations!$B340)&gt;0,Declarations!$B340,"#"&amp;$A340),"")</f>
        <v/>
      </c>
      <c r="C340" s="1" t="str">
        <f t="shared" si="106"/>
        <v>...</v>
      </c>
      <c r="D340" s="1" t="str">
        <f t="shared" si="125"/>
        <v/>
      </c>
      <c r="E340" s="15">
        <f t="shared" si="107"/>
        <v>0</v>
      </c>
      <c r="F340" s="1">
        <f t="shared" si="108"/>
        <v>0</v>
      </c>
      <c r="G340" s="1" t="str">
        <f t="shared" si="109"/>
        <v/>
      </c>
      <c r="H340" t="str">
        <f t="shared" si="110"/>
        <v/>
      </c>
      <c r="I340" s="1">
        <f t="shared" si="111"/>
        <v>0</v>
      </c>
      <c r="J340" s="1" t="str">
        <f>IF(LEN($A340)&gt;0,IF(LEN(Declarations!$F340)&gt;0,Declarations!$F340,conftype),"")</f>
        <v/>
      </c>
      <c r="M340" s="35" t="e">
        <f t="shared" si="105"/>
        <v>#REF!</v>
      </c>
      <c r="N340" s="35" t="e">
        <f t="shared" si="112"/>
        <v>#REF!</v>
      </c>
      <c r="O340" s="35" t="e">
        <f t="shared" si="113"/>
        <v>#REF!</v>
      </c>
      <c r="P340" s="35" t="e">
        <f t="shared" si="114"/>
        <v>#REF!</v>
      </c>
      <c r="Q340" s="214" t="e">
        <f t="shared" si="115"/>
        <v>#REF!</v>
      </c>
      <c r="R340" s="215" t="e">
        <f t="shared" si="116"/>
        <v>#REF!</v>
      </c>
      <c r="S340" s="214" t="e">
        <f t="shared" si="117"/>
        <v>#REF!</v>
      </c>
      <c r="T340" s="214" t="e">
        <f t="shared" si="118"/>
        <v>#REF!</v>
      </c>
      <c r="U340" t="e">
        <f t="shared" si="119"/>
        <v>#REF!</v>
      </c>
      <c r="V340" t="e">
        <f t="shared" si="120"/>
        <v>#REF!</v>
      </c>
      <c r="W340" t="e">
        <f t="shared" si="121"/>
        <v>#REF!</v>
      </c>
      <c r="X340" t="e">
        <f t="shared" si="122"/>
        <v>#REF!</v>
      </c>
      <c r="Y340" t="e">
        <f t="shared" si="123"/>
        <v>#REF!</v>
      </c>
      <c r="AA340" s="1">
        <f t="shared" si="124"/>
        <v>339</v>
      </c>
    </row>
    <row r="341" spans="1:27" x14ac:dyDescent="0.35">
      <c r="A341" s="184" t="str">
        <f>+Declarations!A341&amp;""</f>
        <v/>
      </c>
      <c r="B341" t="str">
        <f>IF(LEN($A341),IF(LEN(Declarations!$B341)&gt;0,Declarations!$B341,"#"&amp;$A341),"")</f>
        <v/>
      </c>
      <c r="C341" s="1" t="str">
        <f t="shared" si="106"/>
        <v>...</v>
      </c>
      <c r="D341" s="1" t="str">
        <f t="shared" si="125"/>
        <v/>
      </c>
      <c r="E341" s="15">
        <f t="shared" si="107"/>
        <v>0</v>
      </c>
      <c r="F341" s="1">
        <f t="shared" si="108"/>
        <v>0</v>
      </c>
      <c r="G341" s="1" t="str">
        <f t="shared" si="109"/>
        <v/>
      </c>
      <c r="H341" t="str">
        <f t="shared" si="110"/>
        <v/>
      </c>
      <c r="I341" s="1">
        <f t="shared" si="111"/>
        <v>0</v>
      </c>
      <c r="J341" s="1" t="str">
        <f>IF(LEN($A341)&gt;0,IF(LEN(Declarations!$F341)&gt;0,Declarations!$F341,conftype),"")</f>
        <v/>
      </c>
      <c r="M341" s="35" t="e">
        <f t="shared" si="105"/>
        <v>#REF!</v>
      </c>
      <c r="N341" s="35" t="e">
        <f t="shared" si="112"/>
        <v>#REF!</v>
      </c>
      <c r="O341" s="35" t="e">
        <f t="shared" si="113"/>
        <v>#REF!</v>
      </c>
      <c r="P341" s="35" t="e">
        <f t="shared" si="114"/>
        <v>#REF!</v>
      </c>
      <c r="Q341" s="214" t="e">
        <f t="shared" si="115"/>
        <v>#REF!</v>
      </c>
      <c r="R341" s="215" t="e">
        <f t="shared" si="116"/>
        <v>#REF!</v>
      </c>
      <c r="S341" s="214" t="e">
        <f t="shared" si="117"/>
        <v>#REF!</v>
      </c>
      <c r="T341" s="214" t="e">
        <f t="shared" si="118"/>
        <v>#REF!</v>
      </c>
      <c r="U341" t="e">
        <f t="shared" si="119"/>
        <v>#REF!</v>
      </c>
      <c r="V341" t="e">
        <f t="shared" si="120"/>
        <v>#REF!</v>
      </c>
      <c r="W341" t="e">
        <f t="shared" si="121"/>
        <v>#REF!</v>
      </c>
      <c r="X341" t="e">
        <f t="shared" si="122"/>
        <v>#REF!</v>
      </c>
      <c r="Y341" t="e">
        <f t="shared" si="123"/>
        <v>#REF!</v>
      </c>
      <c r="AA341" s="1">
        <f t="shared" si="124"/>
        <v>340</v>
      </c>
    </row>
    <row r="342" spans="1:27" x14ac:dyDescent="0.35">
      <c r="A342" s="184" t="str">
        <f>+Declarations!A342&amp;""</f>
        <v/>
      </c>
      <c r="B342" t="str">
        <f>IF(LEN($A342),IF(LEN(Declarations!$B342)&gt;0,Declarations!$B342,"#"&amp;$A342),"")</f>
        <v/>
      </c>
      <c r="C342" s="1" t="str">
        <f t="shared" si="106"/>
        <v>...</v>
      </c>
      <c r="D342" s="1" t="str">
        <f t="shared" si="125"/>
        <v/>
      </c>
      <c r="E342" s="15">
        <f t="shared" si="107"/>
        <v>0</v>
      </c>
      <c r="F342" s="1">
        <f t="shared" si="108"/>
        <v>0</v>
      </c>
      <c r="G342" s="1" t="str">
        <f t="shared" si="109"/>
        <v/>
      </c>
      <c r="H342" t="str">
        <f t="shared" si="110"/>
        <v/>
      </c>
      <c r="I342" s="1">
        <f t="shared" si="111"/>
        <v>0</v>
      </c>
      <c r="J342" s="1" t="str">
        <f>IF(LEN($A342)&gt;0,IF(LEN(Declarations!$F342)&gt;0,Declarations!$F342,conftype),"")</f>
        <v/>
      </c>
      <c r="M342" s="35" t="e">
        <f t="shared" si="105"/>
        <v>#REF!</v>
      </c>
      <c r="N342" s="35" t="e">
        <f t="shared" si="112"/>
        <v>#REF!</v>
      </c>
      <c r="O342" s="35" t="e">
        <f t="shared" si="113"/>
        <v>#REF!</v>
      </c>
      <c r="P342" s="35" t="e">
        <f t="shared" si="114"/>
        <v>#REF!</v>
      </c>
      <c r="Q342" s="214" t="e">
        <f t="shared" si="115"/>
        <v>#REF!</v>
      </c>
      <c r="R342" s="215" t="e">
        <f t="shared" si="116"/>
        <v>#REF!</v>
      </c>
      <c r="S342" s="214" t="e">
        <f t="shared" si="117"/>
        <v>#REF!</v>
      </c>
      <c r="T342" s="214" t="e">
        <f t="shared" si="118"/>
        <v>#REF!</v>
      </c>
      <c r="U342" t="e">
        <f t="shared" si="119"/>
        <v>#REF!</v>
      </c>
      <c r="V342" t="e">
        <f t="shared" si="120"/>
        <v>#REF!</v>
      </c>
      <c r="W342" t="e">
        <f t="shared" si="121"/>
        <v>#REF!</v>
      </c>
      <c r="X342" t="e">
        <f t="shared" si="122"/>
        <v>#REF!</v>
      </c>
      <c r="Y342" t="e">
        <f t="shared" si="123"/>
        <v>#REF!</v>
      </c>
      <c r="AA342" s="1">
        <f t="shared" si="124"/>
        <v>341</v>
      </c>
    </row>
    <row r="343" spans="1:27" x14ac:dyDescent="0.35">
      <c r="A343" s="184" t="str">
        <f>+Declarations!A343&amp;""</f>
        <v/>
      </c>
      <c r="B343" t="str">
        <f>IF(LEN($A343),IF(LEN(Declarations!$B343)&gt;0,Declarations!$B343,"#"&amp;$A343),"")</f>
        <v/>
      </c>
      <c r="C343" s="1" t="str">
        <f t="shared" si="106"/>
        <v>...</v>
      </c>
      <c r="D343" s="1" t="str">
        <f t="shared" si="125"/>
        <v/>
      </c>
      <c r="E343" s="15">
        <f t="shared" si="107"/>
        <v>0</v>
      </c>
      <c r="F343" s="1">
        <f t="shared" si="108"/>
        <v>0</v>
      </c>
      <c r="G343" s="1" t="str">
        <f t="shared" si="109"/>
        <v/>
      </c>
      <c r="H343" t="str">
        <f t="shared" si="110"/>
        <v/>
      </c>
      <c r="I343" s="1">
        <f t="shared" si="111"/>
        <v>0</v>
      </c>
      <c r="J343" s="1" t="str">
        <f>IF(LEN($A343)&gt;0,IF(LEN(Declarations!$F343)&gt;0,Declarations!$F343,conftype),"")</f>
        <v/>
      </c>
      <c r="M343" s="35" t="e">
        <f t="shared" si="105"/>
        <v>#REF!</v>
      </c>
      <c r="N343" s="35" t="e">
        <f t="shared" si="112"/>
        <v>#REF!</v>
      </c>
      <c r="O343" s="35" t="e">
        <f t="shared" si="113"/>
        <v>#REF!</v>
      </c>
      <c r="P343" s="35" t="e">
        <f t="shared" si="114"/>
        <v>#REF!</v>
      </c>
      <c r="Q343" s="214" t="e">
        <f t="shared" si="115"/>
        <v>#REF!</v>
      </c>
      <c r="R343" s="215" t="e">
        <f t="shared" si="116"/>
        <v>#REF!</v>
      </c>
      <c r="S343" s="214" t="e">
        <f t="shared" si="117"/>
        <v>#REF!</v>
      </c>
      <c r="T343" s="214" t="e">
        <f t="shared" si="118"/>
        <v>#REF!</v>
      </c>
      <c r="U343" t="e">
        <f t="shared" si="119"/>
        <v>#REF!</v>
      </c>
      <c r="V343" t="e">
        <f t="shared" si="120"/>
        <v>#REF!</v>
      </c>
      <c r="W343" t="e">
        <f t="shared" si="121"/>
        <v>#REF!</v>
      </c>
      <c r="X343" t="e">
        <f t="shared" si="122"/>
        <v>#REF!</v>
      </c>
      <c r="Y343" t="e">
        <f t="shared" si="123"/>
        <v>#REF!</v>
      </c>
      <c r="AA343" s="1">
        <f t="shared" si="124"/>
        <v>342</v>
      </c>
    </row>
    <row r="344" spans="1:27" x14ac:dyDescent="0.35">
      <c r="A344" s="184" t="str">
        <f>+Declarations!A344&amp;""</f>
        <v/>
      </c>
      <c r="B344" t="str">
        <f>IF(LEN($A344),IF(LEN(Declarations!$B344)&gt;0,Declarations!$B344,"#"&amp;$A344),"")</f>
        <v/>
      </c>
      <c r="C344" s="1" t="str">
        <f t="shared" si="106"/>
        <v>...</v>
      </c>
      <c r="D344" s="1" t="str">
        <f t="shared" si="125"/>
        <v/>
      </c>
      <c r="E344" s="15">
        <f t="shared" si="107"/>
        <v>0</v>
      </c>
      <c r="F344" s="1">
        <f t="shared" si="108"/>
        <v>0</v>
      </c>
      <c r="G344" s="1" t="str">
        <f t="shared" si="109"/>
        <v/>
      </c>
      <c r="H344" t="str">
        <f t="shared" si="110"/>
        <v/>
      </c>
      <c r="I344" s="1">
        <f t="shared" si="111"/>
        <v>0</v>
      </c>
      <c r="J344" s="1" t="str">
        <f>IF(LEN($A344)&gt;0,IF(LEN(Declarations!$F344)&gt;0,Declarations!$F344,conftype),"")</f>
        <v/>
      </c>
      <c r="M344" s="35" t="e">
        <f t="shared" si="105"/>
        <v>#REF!</v>
      </c>
      <c r="N344" s="35" t="e">
        <f t="shared" si="112"/>
        <v>#REF!</v>
      </c>
      <c r="O344" s="35" t="e">
        <f t="shared" si="113"/>
        <v>#REF!</v>
      </c>
      <c r="P344" s="35" t="e">
        <f t="shared" si="114"/>
        <v>#REF!</v>
      </c>
      <c r="Q344" s="214" t="e">
        <f t="shared" si="115"/>
        <v>#REF!</v>
      </c>
      <c r="R344" s="215" t="e">
        <f t="shared" si="116"/>
        <v>#REF!</v>
      </c>
      <c r="S344" s="214" t="e">
        <f t="shared" si="117"/>
        <v>#REF!</v>
      </c>
      <c r="T344" s="214" t="e">
        <f t="shared" si="118"/>
        <v>#REF!</v>
      </c>
      <c r="U344" t="e">
        <f t="shared" si="119"/>
        <v>#REF!</v>
      </c>
      <c r="V344" t="e">
        <f t="shared" si="120"/>
        <v>#REF!</v>
      </c>
      <c r="W344" t="e">
        <f t="shared" si="121"/>
        <v>#REF!</v>
      </c>
      <c r="X344" t="e">
        <f t="shared" si="122"/>
        <v>#REF!</v>
      </c>
      <c r="Y344" t="e">
        <f t="shared" si="123"/>
        <v>#REF!</v>
      </c>
      <c r="AA344" s="1">
        <f t="shared" si="124"/>
        <v>343</v>
      </c>
    </row>
    <row r="345" spans="1:27" x14ac:dyDescent="0.35">
      <c r="A345" s="184" t="str">
        <f>+Declarations!A345&amp;""</f>
        <v/>
      </c>
      <c r="B345" t="str">
        <f>IF(LEN($A345),IF(LEN(Declarations!$B345)&gt;0,Declarations!$B345,"#"&amp;$A345),"")</f>
        <v/>
      </c>
      <c r="C345" s="1" t="str">
        <f t="shared" si="106"/>
        <v>...</v>
      </c>
      <c r="D345" s="1" t="str">
        <f t="shared" si="125"/>
        <v/>
      </c>
      <c r="E345" s="15">
        <f t="shared" si="107"/>
        <v>0</v>
      </c>
      <c r="F345" s="1">
        <f t="shared" si="108"/>
        <v>0</v>
      </c>
      <c r="G345" s="1" t="str">
        <f t="shared" si="109"/>
        <v/>
      </c>
      <c r="H345" t="str">
        <f t="shared" si="110"/>
        <v/>
      </c>
      <c r="I345" s="1">
        <f t="shared" si="111"/>
        <v>0</v>
      </c>
      <c r="J345" s="1" t="str">
        <f>IF(LEN($A345)&gt;0,IF(LEN(Declarations!$F345)&gt;0,Declarations!$F345,conftype),"")</f>
        <v/>
      </c>
      <c r="M345" s="35" t="e">
        <f t="shared" si="105"/>
        <v>#REF!</v>
      </c>
      <c r="N345" s="35" t="e">
        <f t="shared" si="112"/>
        <v>#REF!</v>
      </c>
      <c r="O345" s="35" t="e">
        <f t="shared" si="113"/>
        <v>#REF!</v>
      </c>
      <c r="P345" s="35" t="e">
        <f t="shared" si="114"/>
        <v>#REF!</v>
      </c>
      <c r="Q345" s="214" t="e">
        <f t="shared" si="115"/>
        <v>#REF!</v>
      </c>
      <c r="R345" s="215" t="e">
        <f t="shared" si="116"/>
        <v>#REF!</v>
      </c>
      <c r="S345" s="214" t="e">
        <f t="shared" si="117"/>
        <v>#REF!</v>
      </c>
      <c r="T345" s="214" t="e">
        <f t="shared" si="118"/>
        <v>#REF!</v>
      </c>
      <c r="U345" t="e">
        <f t="shared" si="119"/>
        <v>#REF!</v>
      </c>
      <c r="V345" t="e">
        <f t="shared" si="120"/>
        <v>#REF!</v>
      </c>
      <c r="W345" t="e">
        <f t="shared" si="121"/>
        <v>#REF!</v>
      </c>
      <c r="X345" t="e">
        <f t="shared" si="122"/>
        <v>#REF!</v>
      </c>
      <c r="Y345" t="e">
        <f t="shared" si="123"/>
        <v>#REF!</v>
      </c>
      <c r="AA345" s="1">
        <f t="shared" si="124"/>
        <v>344</v>
      </c>
    </row>
    <row r="346" spans="1:27" x14ac:dyDescent="0.35">
      <c r="A346" s="184" t="str">
        <f>+Declarations!A346&amp;""</f>
        <v/>
      </c>
      <c r="B346" t="str">
        <f>IF(LEN($A346),IF(LEN(Declarations!$B346)&gt;0,Declarations!$B346,"#"&amp;$A346),"")</f>
        <v/>
      </c>
      <c r="C346" s="1" t="str">
        <f t="shared" si="106"/>
        <v>...</v>
      </c>
      <c r="D346" s="1" t="str">
        <f t="shared" si="125"/>
        <v/>
      </c>
      <c r="E346" s="15">
        <f t="shared" si="107"/>
        <v>0</v>
      </c>
      <c r="F346" s="1">
        <f t="shared" si="108"/>
        <v>0</v>
      </c>
      <c r="G346" s="1" t="str">
        <f t="shared" si="109"/>
        <v/>
      </c>
      <c r="H346" t="str">
        <f t="shared" si="110"/>
        <v/>
      </c>
      <c r="I346" s="1">
        <f t="shared" si="111"/>
        <v>0</v>
      </c>
      <c r="J346" s="1" t="str">
        <f>IF(LEN($A346)&gt;0,IF(LEN(Declarations!$F346)&gt;0,Declarations!$F346,conftype),"")</f>
        <v/>
      </c>
      <c r="M346" s="35" t="e">
        <f t="shared" si="105"/>
        <v>#REF!</v>
      </c>
      <c r="N346" s="35" t="e">
        <f t="shared" si="112"/>
        <v>#REF!</v>
      </c>
      <c r="O346" s="35" t="e">
        <f t="shared" si="113"/>
        <v>#REF!</v>
      </c>
      <c r="P346" s="35" t="e">
        <f t="shared" si="114"/>
        <v>#REF!</v>
      </c>
      <c r="Q346" s="214" t="e">
        <f t="shared" si="115"/>
        <v>#REF!</v>
      </c>
      <c r="R346" s="215" t="e">
        <f t="shared" si="116"/>
        <v>#REF!</v>
      </c>
      <c r="S346" s="214" t="e">
        <f t="shared" si="117"/>
        <v>#REF!</v>
      </c>
      <c r="T346" s="214" t="e">
        <f t="shared" si="118"/>
        <v>#REF!</v>
      </c>
      <c r="U346" t="e">
        <f t="shared" si="119"/>
        <v>#REF!</v>
      </c>
      <c r="V346" t="e">
        <f t="shared" si="120"/>
        <v>#REF!</v>
      </c>
      <c r="W346" t="e">
        <f t="shared" si="121"/>
        <v>#REF!</v>
      </c>
      <c r="X346" t="e">
        <f t="shared" si="122"/>
        <v>#REF!</v>
      </c>
      <c r="Y346" t="e">
        <f t="shared" si="123"/>
        <v>#REF!</v>
      </c>
      <c r="AA346" s="1">
        <f t="shared" si="124"/>
        <v>345</v>
      </c>
    </row>
    <row r="347" spans="1:27" x14ac:dyDescent="0.35">
      <c r="A347" s="184" t="str">
        <f>+Declarations!A347&amp;""</f>
        <v/>
      </c>
      <c r="B347" t="str">
        <f>IF(LEN($A347),IF(LEN(Declarations!$B347)&gt;0,Declarations!$B347,"#"&amp;$A347),"")</f>
        <v/>
      </c>
      <c r="C347" s="1" t="str">
        <f t="shared" si="106"/>
        <v>...</v>
      </c>
      <c r="D347" s="1" t="str">
        <f t="shared" si="125"/>
        <v/>
      </c>
      <c r="E347" s="15">
        <f t="shared" si="107"/>
        <v>0</v>
      </c>
      <c r="F347" s="1">
        <f t="shared" si="108"/>
        <v>0</v>
      </c>
      <c r="G347" s="1" t="str">
        <f t="shared" si="109"/>
        <v/>
      </c>
      <c r="H347" t="str">
        <f t="shared" si="110"/>
        <v/>
      </c>
      <c r="I347" s="1">
        <f t="shared" si="111"/>
        <v>0</v>
      </c>
      <c r="J347" s="1" t="str">
        <f>IF(LEN($A347)&gt;0,IF(LEN(Declarations!$F347)&gt;0,Declarations!$F347,conftype),"")</f>
        <v/>
      </c>
      <c r="M347" s="35" t="e">
        <f t="shared" si="105"/>
        <v>#REF!</v>
      </c>
      <c r="N347" s="35" t="e">
        <f t="shared" si="112"/>
        <v>#REF!</v>
      </c>
      <c r="O347" s="35" t="e">
        <f t="shared" si="113"/>
        <v>#REF!</v>
      </c>
      <c r="P347" s="35" t="e">
        <f t="shared" si="114"/>
        <v>#REF!</v>
      </c>
      <c r="Q347" s="214" t="e">
        <f t="shared" si="115"/>
        <v>#REF!</v>
      </c>
      <c r="R347" s="215" t="e">
        <f t="shared" si="116"/>
        <v>#REF!</v>
      </c>
      <c r="S347" s="214" t="e">
        <f t="shared" si="117"/>
        <v>#REF!</v>
      </c>
      <c r="T347" s="214" t="e">
        <f t="shared" si="118"/>
        <v>#REF!</v>
      </c>
      <c r="U347" t="e">
        <f t="shared" si="119"/>
        <v>#REF!</v>
      </c>
      <c r="V347" t="e">
        <f t="shared" si="120"/>
        <v>#REF!</v>
      </c>
      <c r="W347" t="e">
        <f t="shared" si="121"/>
        <v>#REF!</v>
      </c>
      <c r="X347" t="e">
        <f t="shared" si="122"/>
        <v>#REF!</v>
      </c>
      <c r="Y347" t="e">
        <f t="shared" si="123"/>
        <v>#REF!</v>
      </c>
      <c r="AA347" s="1">
        <f t="shared" si="124"/>
        <v>346</v>
      </c>
    </row>
    <row r="348" spans="1:27" x14ac:dyDescent="0.35">
      <c r="A348" s="184" t="str">
        <f>+Declarations!A348&amp;""</f>
        <v/>
      </c>
      <c r="B348" t="str">
        <f>IF(LEN($A348),IF(LEN(Declarations!$B348)&gt;0,Declarations!$B348,"#"&amp;$A348),"")</f>
        <v/>
      </c>
      <c r="C348" s="1" t="str">
        <f t="shared" si="106"/>
        <v>...</v>
      </c>
      <c r="D348" s="1" t="str">
        <f t="shared" si="125"/>
        <v/>
      </c>
      <c r="E348" s="15">
        <f t="shared" si="107"/>
        <v>0</v>
      </c>
      <c r="F348" s="1">
        <f t="shared" si="108"/>
        <v>0</v>
      </c>
      <c r="G348" s="1" t="str">
        <f t="shared" si="109"/>
        <v/>
      </c>
      <c r="H348" t="str">
        <f t="shared" si="110"/>
        <v/>
      </c>
      <c r="I348" s="1">
        <f t="shared" si="111"/>
        <v>0</v>
      </c>
      <c r="J348" s="1" t="str">
        <f>IF(LEN($A348)&gt;0,IF(LEN(Declarations!$F348)&gt;0,Declarations!$F348,conftype),"")</f>
        <v/>
      </c>
      <c r="M348" s="35" t="e">
        <f t="shared" si="105"/>
        <v>#REF!</v>
      </c>
      <c r="N348" s="35" t="e">
        <f t="shared" si="112"/>
        <v>#REF!</v>
      </c>
      <c r="O348" s="35" t="e">
        <f t="shared" si="113"/>
        <v>#REF!</v>
      </c>
      <c r="P348" s="35" t="e">
        <f t="shared" si="114"/>
        <v>#REF!</v>
      </c>
      <c r="Q348" s="214" t="e">
        <f t="shared" si="115"/>
        <v>#REF!</v>
      </c>
      <c r="R348" s="215" t="e">
        <f t="shared" si="116"/>
        <v>#REF!</v>
      </c>
      <c r="S348" s="214" t="e">
        <f t="shared" si="117"/>
        <v>#REF!</v>
      </c>
      <c r="T348" s="214" t="e">
        <f t="shared" si="118"/>
        <v>#REF!</v>
      </c>
      <c r="U348" t="e">
        <f t="shared" si="119"/>
        <v>#REF!</v>
      </c>
      <c r="V348" t="e">
        <f t="shared" si="120"/>
        <v>#REF!</v>
      </c>
      <c r="W348" t="e">
        <f t="shared" si="121"/>
        <v>#REF!</v>
      </c>
      <c r="X348" t="e">
        <f t="shared" si="122"/>
        <v>#REF!</v>
      </c>
      <c r="Y348" t="e">
        <f t="shared" si="123"/>
        <v>#REF!</v>
      </c>
      <c r="AA348" s="1">
        <f t="shared" si="124"/>
        <v>347</v>
      </c>
    </row>
    <row r="349" spans="1:27" x14ac:dyDescent="0.35">
      <c r="A349" s="184" t="str">
        <f>+Declarations!A349&amp;""</f>
        <v/>
      </c>
      <c r="B349" t="str">
        <f>IF(LEN($A349),IF(LEN(Declarations!$B349)&gt;0,Declarations!$B349,"#"&amp;$A349),"")</f>
        <v/>
      </c>
      <c r="C349" s="1" t="str">
        <f t="shared" si="106"/>
        <v>...</v>
      </c>
      <c r="D349" s="1" t="str">
        <f t="shared" si="125"/>
        <v/>
      </c>
      <c r="E349" s="15">
        <f t="shared" si="107"/>
        <v>0</v>
      </c>
      <c r="F349" s="1">
        <f t="shared" si="108"/>
        <v>0</v>
      </c>
      <c r="G349" s="1" t="str">
        <f t="shared" si="109"/>
        <v/>
      </c>
      <c r="H349" t="str">
        <f t="shared" si="110"/>
        <v/>
      </c>
      <c r="I349" s="1">
        <f t="shared" si="111"/>
        <v>0</v>
      </c>
      <c r="J349" s="1" t="str">
        <f>IF(LEN($A349)&gt;0,IF(LEN(Declarations!$F349)&gt;0,Declarations!$F349,conftype),"")</f>
        <v/>
      </c>
      <c r="M349" s="35" t="e">
        <f t="shared" si="105"/>
        <v>#REF!</v>
      </c>
      <c r="N349" s="35" t="e">
        <f t="shared" si="112"/>
        <v>#REF!</v>
      </c>
      <c r="O349" s="35" t="e">
        <f t="shared" si="113"/>
        <v>#REF!</v>
      </c>
      <c r="P349" s="35" t="e">
        <f t="shared" si="114"/>
        <v>#REF!</v>
      </c>
      <c r="Q349" s="214" t="e">
        <f t="shared" si="115"/>
        <v>#REF!</v>
      </c>
      <c r="R349" s="215" t="e">
        <f t="shared" si="116"/>
        <v>#REF!</v>
      </c>
      <c r="S349" s="214" t="e">
        <f t="shared" si="117"/>
        <v>#REF!</v>
      </c>
      <c r="T349" s="214" t="e">
        <f t="shared" si="118"/>
        <v>#REF!</v>
      </c>
      <c r="U349" t="e">
        <f t="shared" si="119"/>
        <v>#REF!</v>
      </c>
      <c r="V349" t="e">
        <f t="shared" si="120"/>
        <v>#REF!</v>
      </c>
      <c r="W349" t="e">
        <f t="shared" si="121"/>
        <v>#REF!</v>
      </c>
      <c r="X349" t="e">
        <f t="shared" si="122"/>
        <v>#REF!</v>
      </c>
      <c r="Y349" t="e">
        <f t="shared" si="123"/>
        <v>#REF!</v>
      </c>
      <c r="AA349" s="1">
        <f t="shared" si="124"/>
        <v>348</v>
      </c>
    </row>
    <row r="350" spans="1:27" x14ac:dyDescent="0.35">
      <c r="A350" s="184" t="str">
        <f>+Declarations!A350&amp;""</f>
        <v/>
      </c>
      <c r="B350" t="str">
        <f>IF(LEN($A350),IF(LEN(Declarations!$B350)&gt;0,Declarations!$B350,"#"&amp;$A350),"")</f>
        <v/>
      </c>
      <c r="C350" s="1" t="str">
        <f t="shared" si="106"/>
        <v>...</v>
      </c>
      <c r="D350" s="1" t="str">
        <f t="shared" si="125"/>
        <v/>
      </c>
      <c r="E350" s="15">
        <f t="shared" si="107"/>
        <v>0</v>
      </c>
      <c r="F350" s="1">
        <f t="shared" si="108"/>
        <v>0</v>
      </c>
      <c r="G350" s="1" t="str">
        <f t="shared" si="109"/>
        <v/>
      </c>
      <c r="H350" t="str">
        <f t="shared" si="110"/>
        <v/>
      </c>
      <c r="I350" s="1">
        <f t="shared" si="111"/>
        <v>0</v>
      </c>
      <c r="J350" s="1" t="str">
        <f>IF(LEN($A350)&gt;0,IF(LEN(Declarations!$F350)&gt;0,Declarations!$F350,conftype),"")</f>
        <v/>
      </c>
      <c r="M350" s="35" t="e">
        <f t="shared" si="105"/>
        <v>#REF!</v>
      </c>
      <c r="N350" s="35" t="e">
        <f t="shared" si="112"/>
        <v>#REF!</v>
      </c>
      <c r="O350" s="35" t="e">
        <f t="shared" si="113"/>
        <v>#REF!</v>
      </c>
      <c r="P350" s="35" t="e">
        <f t="shared" si="114"/>
        <v>#REF!</v>
      </c>
      <c r="Q350" s="214" t="e">
        <f t="shared" si="115"/>
        <v>#REF!</v>
      </c>
      <c r="R350" s="215" t="e">
        <f t="shared" si="116"/>
        <v>#REF!</v>
      </c>
      <c r="S350" s="214" t="e">
        <f t="shared" si="117"/>
        <v>#REF!</v>
      </c>
      <c r="T350" s="214" t="e">
        <f t="shared" si="118"/>
        <v>#REF!</v>
      </c>
      <c r="U350" t="e">
        <f t="shared" si="119"/>
        <v>#REF!</v>
      </c>
      <c r="V350" t="e">
        <f t="shared" si="120"/>
        <v>#REF!</v>
      </c>
      <c r="W350" t="e">
        <f t="shared" si="121"/>
        <v>#REF!</v>
      </c>
      <c r="X350" t="e">
        <f t="shared" si="122"/>
        <v>#REF!</v>
      </c>
      <c r="Y350" t="e">
        <f t="shared" si="123"/>
        <v>#REF!</v>
      </c>
      <c r="AA350" s="1">
        <f t="shared" si="124"/>
        <v>349</v>
      </c>
    </row>
    <row r="351" spans="1:27" x14ac:dyDescent="0.35">
      <c r="A351" s="184" t="str">
        <f>+Declarations!A351&amp;""</f>
        <v/>
      </c>
      <c r="B351" t="str">
        <f>IF(LEN($A351),IF(LEN(Declarations!$B351)&gt;0,Declarations!$B351,"#"&amp;$A351),"")</f>
        <v/>
      </c>
      <c r="C351" s="1" t="str">
        <f t="shared" si="106"/>
        <v>...</v>
      </c>
      <c r="D351" s="1" t="str">
        <f t="shared" si="125"/>
        <v/>
      </c>
      <c r="E351" s="15">
        <f t="shared" si="107"/>
        <v>0</v>
      </c>
      <c r="F351" s="1">
        <f t="shared" si="108"/>
        <v>0</v>
      </c>
      <c r="G351" s="1" t="str">
        <f t="shared" si="109"/>
        <v/>
      </c>
      <c r="H351" t="str">
        <f t="shared" si="110"/>
        <v/>
      </c>
      <c r="I351" s="1">
        <f t="shared" si="111"/>
        <v>0</v>
      </c>
      <c r="J351" s="1" t="str">
        <f>IF(LEN($A351)&gt;0,IF(LEN(Declarations!$F351)&gt;0,Declarations!$F351,conftype),"")</f>
        <v/>
      </c>
      <c r="M351" s="35" t="e">
        <f t="shared" si="105"/>
        <v>#REF!</v>
      </c>
      <c r="N351" s="35" t="e">
        <f t="shared" si="112"/>
        <v>#REF!</v>
      </c>
      <c r="O351" s="35" t="e">
        <f t="shared" si="113"/>
        <v>#REF!</v>
      </c>
      <c r="P351" s="35" t="e">
        <f t="shared" si="114"/>
        <v>#REF!</v>
      </c>
      <c r="Q351" s="214" t="e">
        <f t="shared" si="115"/>
        <v>#REF!</v>
      </c>
      <c r="R351" s="215" t="e">
        <f t="shared" si="116"/>
        <v>#REF!</v>
      </c>
      <c r="S351" s="214" t="e">
        <f t="shared" si="117"/>
        <v>#REF!</v>
      </c>
      <c r="T351" s="214" t="e">
        <f t="shared" si="118"/>
        <v>#REF!</v>
      </c>
      <c r="U351" t="e">
        <f t="shared" si="119"/>
        <v>#REF!</v>
      </c>
      <c r="V351" t="e">
        <f t="shared" si="120"/>
        <v>#REF!</v>
      </c>
      <c r="W351" t="e">
        <f t="shared" si="121"/>
        <v>#REF!</v>
      </c>
      <c r="X351" t="e">
        <f t="shared" si="122"/>
        <v>#REF!</v>
      </c>
      <c r="Y351" t="e">
        <f t="shared" si="123"/>
        <v>#REF!</v>
      </c>
      <c r="AA351" s="1">
        <f t="shared" si="124"/>
        <v>350</v>
      </c>
    </row>
    <row r="352" spans="1:27" x14ac:dyDescent="0.35">
      <c r="A352" s="184" t="str">
        <f>+Declarations!A352&amp;""</f>
        <v/>
      </c>
      <c r="B352" t="str">
        <f>IF(LEN($A352),IF(LEN(Declarations!$B352)&gt;0,Declarations!$B352,"#"&amp;$A352),"")</f>
        <v/>
      </c>
      <c r="C352" s="1" t="str">
        <f t="shared" si="106"/>
        <v>...</v>
      </c>
      <c r="D352" s="1" t="str">
        <f t="shared" si="125"/>
        <v/>
      </c>
      <c r="E352" s="15">
        <f t="shared" si="107"/>
        <v>0</v>
      </c>
      <c r="F352" s="1">
        <f t="shared" si="108"/>
        <v>0</v>
      </c>
      <c r="G352" s="1" t="str">
        <f t="shared" si="109"/>
        <v/>
      </c>
      <c r="H352" t="str">
        <f t="shared" si="110"/>
        <v/>
      </c>
      <c r="I352" s="1">
        <f t="shared" si="111"/>
        <v>0</v>
      </c>
      <c r="J352" s="1" t="str">
        <f>IF(LEN($A352)&gt;0,IF(LEN(Declarations!$F352)&gt;0,Declarations!$F352,conftype),"")</f>
        <v/>
      </c>
      <c r="M352" s="35" t="e">
        <f t="shared" si="105"/>
        <v>#REF!</v>
      </c>
      <c r="N352" s="35" t="e">
        <f t="shared" si="112"/>
        <v>#REF!</v>
      </c>
      <c r="O352" s="35" t="e">
        <f t="shared" si="113"/>
        <v>#REF!</v>
      </c>
      <c r="P352" s="35" t="e">
        <f t="shared" si="114"/>
        <v>#REF!</v>
      </c>
      <c r="Q352" s="214" t="e">
        <f t="shared" si="115"/>
        <v>#REF!</v>
      </c>
      <c r="R352" s="215" t="e">
        <f t="shared" si="116"/>
        <v>#REF!</v>
      </c>
      <c r="S352" s="214" t="e">
        <f t="shared" si="117"/>
        <v>#REF!</v>
      </c>
      <c r="T352" s="214" t="e">
        <f t="shared" si="118"/>
        <v>#REF!</v>
      </c>
      <c r="U352" t="e">
        <f t="shared" si="119"/>
        <v>#REF!</v>
      </c>
      <c r="V352" t="e">
        <f t="shared" si="120"/>
        <v>#REF!</v>
      </c>
      <c r="W352" t="e">
        <f t="shared" si="121"/>
        <v>#REF!</v>
      </c>
      <c r="X352" t="e">
        <f t="shared" si="122"/>
        <v>#REF!</v>
      </c>
      <c r="Y352" t="e">
        <f t="shared" si="123"/>
        <v>#REF!</v>
      </c>
      <c r="AA352" s="1">
        <f t="shared" si="124"/>
        <v>351</v>
      </c>
    </row>
    <row r="353" spans="1:27" x14ac:dyDescent="0.35">
      <c r="A353" s="184" t="str">
        <f>+Declarations!A353&amp;""</f>
        <v/>
      </c>
      <c r="B353" t="str">
        <f>IF(LEN($A353),IF(LEN(Declarations!$B353)&gt;0,Declarations!$B353,"#"&amp;$A353),"")</f>
        <v/>
      </c>
      <c r="C353" s="1" t="str">
        <f t="shared" si="106"/>
        <v>...</v>
      </c>
      <c r="D353" s="1" t="str">
        <f t="shared" si="125"/>
        <v/>
      </c>
      <c r="E353" s="15">
        <f t="shared" si="107"/>
        <v>0</v>
      </c>
      <c r="F353" s="1">
        <f t="shared" si="108"/>
        <v>0</v>
      </c>
      <c r="G353" s="1" t="str">
        <f t="shared" si="109"/>
        <v/>
      </c>
      <c r="H353" t="str">
        <f t="shared" si="110"/>
        <v/>
      </c>
      <c r="I353" s="1">
        <f t="shared" si="111"/>
        <v>0</v>
      </c>
      <c r="J353" s="1" t="str">
        <f>IF(LEN($A353)&gt;0,IF(LEN(Declarations!$F353)&gt;0,Declarations!$F353,conftype),"")</f>
        <v/>
      </c>
      <c r="M353" s="35" t="e">
        <f t="shared" si="105"/>
        <v>#REF!</v>
      </c>
      <c r="N353" s="35" t="e">
        <f t="shared" si="112"/>
        <v>#REF!</v>
      </c>
      <c r="O353" s="35" t="e">
        <f t="shared" si="113"/>
        <v>#REF!</v>
      </c>
      <c r="P353" s="35" t="e">
        <f t="shared" si="114"/>
        <v>#REF!</v>
      </c>
      <c r="Q353" s="214" t="e">
        <f t="shared" si="115"/>
        <v>#REF!</v>
      </c>
      <c r="R353" s="215" t="e">
        <f t="shared" si="116"/>
        <v>#REF!</v>
      </c>
      <c r="S353" s="214" t="e">
        <f t="shared" si="117"/>
        <v>#REF!</v>
      </c>
      <c r="T353" s="214" t="e">
        <f t="shared" si="118"/>
        <v>#REF!</v>
      </c>
      <c r="U353" t="e">
        <f t="shared" si="119"/>
        <v>#REF!</v>
      </c>
      <c r="V353" t="e">
        <f t="shared" si="120"/>
        <v>#REF!</v>
      </c>
      <c r="W353" t="e">
        <f t="shared" si="121"/>
        <v>#REF!</v>
      </c>
      <c r="X353" t="e">
        <f t="shared" si="122"/>
        <v>#REF!</v>
      </c>
      <c r="Y353" t="e">
        <f t="shared" si="123"/>
        <v>#REF!</v>
      </c>
      <c r="AA353" s="1">
        <f t="shared" si="124"/>
        <v>352</v>
      </c>
    </row>
    <row r="354" spans="1:27" x14ac:dyDescent="0.35">
      <c r="A354" s="184" t="str">
        <f>+Declarations!A354&amp;""</f>
        <v/>
      </c>
      <c r="B354" t="str">
        <f>IF(LEN($A354),IF(LEN(Declarations!$B354)&gt;0,Declarations!$B354,"#"&amp;$A354),"")</f>
        <v/>
      </c>
      <c r="C354" s="1" t="str">
        <f t="shared" si="106"/>
        <v>...</v>
      </c>
      <c r="D354" s="1" t="str">
        <f t="shared" si="125"/>
        <v/>
      </c>
      <c r="E354" s="15">
        <f t="shared" si="107"/>
        <v>0</v>
      </c>
      <c r="F354" s="1">
        <f t="shared" si="108"/>
        <v>0</v>
      </c>
      <c r="G354" s="1" t="str">
        <f t="shared" si="109"/>
        <v/>
      </c>
      <c r="H354" t="str">
        <f t="shared" si="110"/>
        <v/>
      </c>
      <c r="I354" s="1">
        <f t="shared" si="111"/>
        <v>0</v>
      </c>
      <c r="J354" s="1" t="str">
        <f>IF(LEN($A354)&gt;0,IF(LEN(Declarations!$F354)&gt;0,Declarations!$F354,conftype),"")</f>
        <v/>
      </c>
      <c r="M354" s="35" t="e">
        <f t="shared" si="105"/>
        <v>#REF!</v>
      </c>
      <c r="N354" s="35" t="e">
        <f t="shared" si="112"/>
        <v>#REF!</v>
      </c>
      <c r="O354" s="35" t="e">
        <f t="shared" si="113"/>
        <v>#REF!</v>
      </c>
      <c r="P354" s="35" t="e">
        <f t="shared" si="114"/>
        <v>#REF!</v>
      </c>
      <c r="Q354" s="214" t="e">
        <f t="shared" si="115"/>
        <v>#REF!</v>
      </c>
      <c r="R354" s="215" t="e">
        <f t="shared" si="116"/>
        <v>#REF!</v>
      </c>
      <c r="S354" s="214" t="e">
        <f t="shared" si="117"/>
        <v>#REF!</v>
      </c>
      <c r="T354" s="214" t="e">
        <f t="shared" si="118"/>
        <v>#REF!</v>
      </c>
      <c r="U354" t="e">
        <f t="shared" si="119"/>
        <v>#REF!</v>
      </c>
      <c r="V354" t="e">
        <f t="shared" si="120"/>
        <v>#REF!</v>
      </c>
      <c r="W354" t="e">
        <f t="shared" si="121"/>
        <v>#REF!</v>
      </c>
      <c r="X354" t="e">
        <f t="shared" si="122"/>
        <v>#REF!</v>
      </c>
      <c r="Y354" t="e">
        <f t="shared" si="123"/>
        <v>#REF!</v>
      </c>
      <c r="AA354" s="1">
        <f t="shared" si="124"/>
        <v>353</v>
      </c>
    </row>
    <row r="355" spans="1:27" x14ac:dyDescent="0.35">
      <c r="A355" s="184" t="str">
        <f>+Declarations!A355&amp;""</f>
        <v/>
      </c>
      <c r="B355" t="str">
        <f>IF(LEN($A355),IF(LEN(Declarations!$B355)&gt;0,Declarations!$B355,"#"&amp;$A355),"")</f>
        <v/>
      </c>
      <c r="C355" s="1" t="str">
        <f t="shared" si="106"/>
        <v>...</v>
      </c>
      <c r="D355" s="1" t="str">
        <f t="shared" si="125"/>
        <v/>
      </c>
      <c r="E355" s="15">
        <f t="shared" si="107"/>
        <v>0</v>
      </c>
      <c r="F355" s="1">
        <f t="shared" si="108"/>
        <v>0</v>
      </c>
      <c r="G355" s="1" t="str">
        <f t="shared" si="109"/>
        <v/>
      </c>
      <c r="H355" t="str">
        <f t="shared" si="110"/>
        <v/>
      </c>
      <c r="I355" s="1">
        <f t="shared" si="111"/>
        <v>0</v>
      </c>
      <c r="J355" s="1" t="str">
        <f>IF(LEN($A355)&gt;0,IF(LEN(Declarations!$F355)&gt;0,Declarations!$F355,conftype),"")</f>
        <v/>
      </c>
      <c r="M355" s="35" t="e">
        <f t="shared" si="105"/>
        <v>#REF!</v>
      </c>
      <c r="N355" s="35" t="e">
        <f t="shared" si="112"/>
        <v>#REF!</v>
      </c>
      <c r="O355" s="35" t="e">
        <f t="shared" si="113"/>
        <v>#REF!</v>
      </c>
      <c r="P355" s="35" t="e">
        <f t="shared" si="114"/>
        <v>#REF!</v>
      </c>
      <c r="Q355" s="214" t="e">
        <f t="shared" si="115"/>
        <v>#REF!</v>
      </c>
      <c r="R355" s="215" t="e">
        <f t="shared" si="116"/>
        <v>#REF!</v>
      </c>
      <c r="S355" s="214" t="e">
        <f t="shared" si="117"/>
        <v>#REF!</v>
      </c>
      <c r="T355" s="214" t="e">
        <f t="shared" si="118"/>
        <v>#REF!</v>
      </c>
      <c r="U355" t="e">
        <f t="shared" si="119"/>
        <v>#REF!</v>
      </c>
      <c r="V355" t="e">
        <f t="shared" si="120"/>
        <v>#REF!</v>
      </c>
      <c r="W355" t="e">
        <f t="shared" si="121"/>
        <v>#REF!</v>
      </c>
      <c r="X355" t="e">
        <f t="shared" si="122"/>
        <v>#REF!</v>
      </c>
      <c r="Y355" t="e">
        <f t="shared" si="123"/>
        <v>#REF!</v>
      </c>
      <c r="AA355" s="1">
        <f t="shared" si="124"/>
        <v>354</v>
      </c>
    </row>
    <row r="356" spans="1:27" x14ac:dyDescent="0.35">
      <c r="A356" s="184" t="str">
        <f>+Declarations!A356&amp;""</f>
        <v/>
      </c>
      <c r="B356" t="str">
        <f>IF(LEN($A356),IF(LEN(Declarations!$B356)&gt;0,Declarations!$B356,"#"&amp;$A356),"")</f>
        <v/>
      </c>
      <c r="C356" s="1" t="str">
        <f t="shared" si="106"/>
        <v>...</v>
      </c>
      <c r="D356" s="1" t="str">
        <f t="shared" si="125"/>
        <v/>
      </c>
      <c r="E356" s="15">
        <f t="shared" si="107"/>
        <v>0</v>
      </c>
      <c r="F356" s="1">
        <f t="shared" si="108"/>
        <v>0</v>
      </c>
      <c r="G356" s="1" t="str">
        <f t="shared" si="109"/>
        <v/>
      </c>
      <c r="H356" t="str">
        <f t="shared" si="110"/>
        <v/>
      </c>
      <c r="I356" s="1">
        <f t="shared" si="111"/>
        <v>0</v>
      </c>
      <c r="J356" s="1" t="str">
        <f>IF(LEN($A356)&gt;0,IF(LEN(Declarations!$F356)&gt;0,Declarations!$F356,conftype),"")</f>
        <v/>
      </c>
      <c r="M356" s="35" t="e">
        <f t="shared" si="105"/>
        <v>#REF!</v>
      </c>
      <c r="N356" s="35" t="e">
        <f t="shared" si="112"/>
        <v>#REF!</v>
      </c>
      <c r="O356" s="35" t="e">
        <f t="shared" si="113"/>
        <v>#REF!</v>
      </c>
      <c r="P356" s="35" t="e">
        <f t="shared" si="114"/>
        <v>#REF!</v>
      </c>
      <c r="Q356" s="214" t="e">
        <f t="shared" si="115"/>
        <v>#REF!</v>
      </c>
      <c r="R356" s="215" t="e">
        <f t="shared" si="116"/>
        <v>#REF!</v>
      </c>
      <c r="S356" s="214" t="e">
        <f t="shared" si="117"/>
        <v>#REF!</v>
      </c>
      <c r="T356" s="214" t="e">
        <f t="shared" si="118"/>
        <v>#REF!</v>
      </c>
      <c r="U356" t="e">
        <f t="shared" si="119"/>
        <v>#REF!</v>
      </c>
      <c r="V356" t="e">
        <f t="shared" si="120"/>
        <v>#REF!</v>
      </c>
      <c r="W356" t="e">
        <f t="shared" si="121"/>
        <v>#REF!</v>
      </c>
      <c r="X356" t="e">
        <f t="shared" si="122"/>
        <v>#REF!</v>
      </c>
      <c r="Y356" t="e">
        <f t="shared" si="123"/>
        <v>#REF!</v>
      </c>
      <c r="AA356" s="1">
        <f t="shared" si="124"/>
        <v>355</v>
      </c>
    </row>
    <row r="357" spans="1:27" x14ac:dyDescent="0.35">
      <c r="A357" s="184" t="str">
        <f>+Declarations!A357&amp;""</f>
        <v/>
      </c>
      <c r="B357" t="str">
        <f>IF(LEN($A357),IF(LEN(Declarations!$B357)&gt;0,Declarations!$B357,"#"&amp;$A357),"")</f>
        <v/>
      </c>
      <c r="C357" s="1" t="str">
        <f t="shared" si="106"/>
        <v>...</v>
      </c>
      <c r="D357" s="1" t="str">
        <f t="shared" si="125"/>
        <v/>
      </c>
      <c r="E357" s="15">
        <f t="shared" si="107"/>
        <v>0</v>
      </c>
      <c r="F357" s="1">
        <f t="shared" si="108"/>
        <v>0</v>
      </c>
      <c r="G357" s="1" t="str">
        <f t="shared" si="109"/>
        <v/>
      </c>
      <c r="H357" t="str">
        <f t="shared" si="110"/>
        <v/>
      </c>
      <c r="I357" s="1">
        <f t="shared" si="111"/>
        <v>0</v>
      </c>
      <c r="J357" s="1" t="str">
        <f>IF(LEN($A357)&gt;0,IF(LEN(Declarations!$F357)&gt;0,Declarations!$F357,conftype),"")</f>
        <v/>
      </c>
      <c r="M357" s="35" t="e">
        <f t="shared" si="105"/>
        <v>#REF!</v>
      </c>
      <c r="N357" s="35" t="e">
        <f t="shared" si="112"/>
        <v>#REF!</v>
      </c>
      <c r="O357" s="35" t="e">
        <f t="shared" si="113"/>
        <v>#REF!</v>
      </c>
      <c r="P357" s="35" t="e">
        <f t="shared" si="114"/>
        <v>#REF!</v>
      </c>
      <c r="Q357" s="214" t="e">
        <f t="shared" si="115"/>
        <v>#REF!</v>
      </c>
      <c r="R357" s="215" t="e">
        <f t="shared" si="116"/>
        <v>#REF!</v>
      </c>
      <c r="S357" s="214" t="e">
        <f t="shared" si="117"/>
        <v>#REF!</v>
      </c>
      <c r="T357" s="214" t="e">
        <f t="shared" si="118"/>
        <v>#REF!</v>
      </c>
      <c r="U357" t="e">
        <f t="shared" si="119"/>
        <v>#REF!</v>
      </c>
      <c r="V357" t="e">
        <f t="shared" si="120"/>
        <v>#REF!</v>
      </c>
      <c r="W357" t="e">
        <f t="shared" si="121"/>
        <v>#REF!</v>
      </c>
      <c r="X357" t="e">
        <f t="shared" si="122"/>
        <v>#REF!</v>
      </c>
      <c r="Y357" t="e">
        <f t="shared" si="123"/>
        <v>#REF!</v>
      </c>
      <c r="AA357" s="1">
        <f t="shared" si="124"/>
        <v>356</v>
      </c>
    </row>
    <row r="358" spans="1:27" x14ac:dyDescent="0.35">
      <c r="A358" s="184" t="str">
        <f>+Declarations!A358&amp;""</f>
        <v/>
      </c>
      <c r="B358" t="str">
        <f>IF(LEN($A358),IF(LEN(Declarations!$B358)&gt;0,Declarations!$B358,"#"&amp;$A358),"")</f>
        <v/>
      </c>
      <c r="C358" s="1" t="str">
        <f t="shared" si="106"/>
        <v>...</v>
      </c>
      <c r="D358" s="1" t="str">
        <f t="shared" si="125"/>
        <v/>
      </c>
      <c r="E358" s="15">
        <f t="shared" si="107"/>
        <v>0</v>
      </c>
      <c r="F358" s="1">
        <f t="shared" si="108"/>
        <v>0</v>
      </c>
      <c r="G358" s="1" t="str">
        <f t="shared" si="109"/>
        <v/>
      </c>
      <c r="H358" t="str">
        <f t="shared" si="110"/>
        <v/>
      </c>
      <c r="I358" s="1">
        <f t="shared" si="111"/>
        <v>0</v>
      </c>
      <c r="J358" s="1" t="str">
        <f>IF(LEN($A358)&gt;0,IF(LEN(Declarations!$F358)&gt;0,Declarations!$F358,conftype),"")</f>
        <v/>
      </c>
      <c r="M358" s="35" t="e">
        <f t="shared" si="105"/>
        <v>#REF!</v>
      </c>
      <c r="N358" s="35" t="e">
        <f t="shared" si="112"/>
        <v>#REF!</v>
      </c>
      <c r="O358" s="35" t="e">
        <f t="shared" si="113"/>
        <v>#REF!</v>
      </c>
      <c r="P358" s="35" t="e">
        <f t="shared" si="114"/>
        <v>#REF!</v>
      </c>
      <c r="Q358" s="214" t="e">
        <f t="shared" si="115"/>
        <v>#REF!</v>
      </c>
      <c r="R358" s="215" t="e">
        <f t="shared" si="116"/>
        <v>#REF!</v>
      </c>
      <c r="S358" s="214" t="e">
        <f t="shared" si="117"/>
        <v>#REF!</v>
      </c>
      <c r="T358" s="214" t="e">
        <f t="shared" si="118"/>
        <v>#REF!</v>
      </c>
      <c r="U358" t="e">
        <f t="shared" si="119"/>
        <v>#REF!</v>
      </c>
      <c r="V358" t="e">
        <f t="shared" si="120"/>
        <v>#REF!</v>
      </c>
      <c r="W358" t="e">
        <f t="shared" si="121"/>
        <v>#REF!</v>
      </c>
      <c r="X358" t="e">
        <f t="shared" si="122"/>
        <v>#REF!</v>
      </c>
      <c r="Y358" t="e">
        <f t="shared" si="123"/>
        <v>#REF!</v>
      </c>
      <c r="AA358" s="1">
        <f t="shared" si="124"/>
        <v>357</v>
      </c>
    </row>
    <row r="359" spans="1:27" x14ac:dyDescent="0.35">
      <c r="A359" s="184" t="str">
        <f>+Declarations!A359&amp;""</f>
        <v/>
      </c>
      <c r="B359" t="str">
        <f>IF(LEN($A359),IF(LEN(Declarations!$B359)&gt;0,Declarations!$B359,"#"&amp;$A359),"")</f>
        <v/>
      </c>
      <c r="C359" s="1" t="str">
        <f t="shared" si="106"/>
        <v>...</v>
      </c>
      <c r="D359" s="1" t="str">
        <f t="shared" si="125"/>
        <v/>
      </c>
      <c r="E359" s="15">
        <f t="shared" si="107"/>
        <v>0</v>
      </c>
      <c r="F359" s="1">
        <f t="shared" si="108"/>
        <v>0</v>
      </c>
      <c r="G359" s="1" t="str">
        <f t="shared" si="109"/>
        <v/>
      </c>
      <c r="H359" t="str">
        <f t="shared" si="110"/>
        <v/>
      </c>
      <c r="I359" s="1">
        <f t="shared" si="111"/>
        <v>0</v>
      </c>
      <c r="J359" s="1" t="str">
        <f>IF(LEN($A359)&gt;0,IF(LEN(Declarations!$F359)&gt;0,Declarations!$F359,conftype),"")</f>
        <v/>
      </c>
      <c r="M359" s="35" t="e">
        <f t="shared" si="105"/>
        <v>#REF!</v>
      </c>
      <c r="N359" s="35" t="e">
        <f t="shared" si="112"/>
        <v>#REF!</v>
      </c>
      <c r="O359" s="35" t="e">
        <f t="shared" si="113"/>
        <v>#REF!</v>
      </c>
      <c r="P359" s="35" t="e">
        <f t="shared" si="114"/>
        <v>#REF!</v>
      </c>
      <c r="Q359" s="214" t="e">
        <f t="shared" si="115"/>
        <v>#REF!</v>
      </c>
      <c r="R359" s="215" t="e">
        <f t="shared" si="116"/>
        <v>#REF!</v>
      </c>
      <c r="S359" s="214" t="e">
        <f t="shared" si="117"/>
        <v>#REF!</v>
      </c>
      <c r="T359" s="214" t="e">
        <f t="shared" si="118"/>
        <v>#REF!</v>
      </c>
      <c r="U359" t="e">
        <f t="shared" si="119"/>
        <v>#REF!</v>
      </c>
      <c r="V359" t="e">
        <f t="shared" si="120"/>
        <v>#REF!</v>
      </c>
      <c r="W359" t="e">
        <f t="shared" si="121"/>
        <v>#REF!</v>
      </c>
      <c r="X359" t="e">
        <f t="shared" si="122"/>
        <v>#REF!</v>
      </c>
      <c r="Y359" t="e">
        <f t="shared" si="123"/>
        <v>#REF!</v>
      </c>
      <c r="AA359" s="1">
        <f t="shared" si="124"/>
        <v>358</v>
      </c>
    </row>
    <row r="360" spans="1:27" x14ac:dyDescent="0.35">
      <c r="A360" s="184" t="str">
        <f>+Declarations!A360&amp;""</f>
        <v/>
      </c>
      <c r="B360" t="str">
        <f>IF(LEN($A360),IF(LEN(Declarations!$B360)&gt;0,Declarations!$B360,"#"&amp;$A360),"")</f>
        <v/>
      </c>
      <c r="C360" s="1" t="str">
        <f t="shared" si="106"/>
        <v>...</v>
      </c>
      <c r="D360" s="1" t="str">
        <f t="shared" si="125"/>
        <v/>
      </c>
      <c r="E360" s="15">
        <f t="shared" si="107"/>
        <v>0</v>
      </c>
      <c r="F360" s="1">
        <f t="shared" si="108"/>
        <v>0</v>
      </c>
      <c r="G360" s="1" t="str">
        <f t="shared" si="109"/>
        <v/>
      </c>
      <c r="H360" t="str">
        <f t="shared" si="110"/>
        <v/>
      </c>
      <c r="I360" s="1">
        <f t="shared" si="111"/>
        <v>0</v>
      </c>
      <c r="J360" s="1" t="str">
        <f>IF(LEN($A360)&gt;0,IF(LEN(Declarations!$F360)&gt;0,Declarations!$F360,conftype),"")</f>
        <v/>
      </c>
      <c r="M360" s="35" t="e">
        <f t="shared" si="105"/>
        <v>#REF!</v>
      </c>
      <c r="N360" s="35" t="e">
        <f t="shared" si="112"/>
        <v>#REF!</v>
      </c>
      <c r="O360" s="35" t="e">
        <f t="shared" si="113"/>
        <v>#REF!</v>
      </c>
      <c r="P360" s="35" t="e">
        <f t="shared" si="114"/>
        <v>#REF!</v>
      </c>
      <c r="Q360" s="214" t="e">
        <f t="shared" si="115"/>
        <v>#REF!</v>
      </c>
      <c r="R360" s="215" t="e">
        <f t="shared" si="116"/>
        <v>#REF!</v>
      </c>
      <c r="S360" s="214" t="e">
        <f t="shared" si="117"/>
        <v>#REF!</v>
      </c>
      <c r="T360" s="214" t="e">
        <f t="shared" si="118"/>
        <v>#REF!</v>
      </c>
      <c r="U360" t="e">
        <f t="shared" si="119"/>
        <v>#REF!</v>
      </c>
      <c r="V360" t="e">
        <f t="shared" si="120"/>
        <v>#REF!</v>
      </c>
      <c r="W360" t="e">
        <f t="shared" si="121"/>
        <v>#REF!</v>
      </c>
      <c r="X360" t="e">
        <f t="shared" si="122"/>
        <v>#REF!</v>
      </c>
      <c r="Y360" t="e">
        <f t="shared" si="123"/>
        <v>#REF!</v>
      </c>
      <c r="AA360" s="1">
        <f t="shared" si="124"/>
        <v>359</v>
      </c>
    </row>
    <row r="361" spans="1:27" x14ac:dyDescent="0.35">
      <c r="A361" s="184" t="str">
        <f>+Declarations!A361&amp;""</f>
        <v/>
      </c>
      <c r="B361" t="str">
        <f>IF(LEN($A361),IF(LEN(Declarations!$B361)&gt;0,Declarations!$B361,"#"&amp;$A361),"")</f>
        <v/>
      </c>
      <c r="C361" s="1" t="str">
        <f t="shared" si="106"/>
        <v>...</v>
      </c>
      <c r="D361" s="1" t="str">
        <f t="shared" si="125"/>
        <v/>
      </c>
      <c r="E361" s="15">
        <f t="shared" si="107"/>
        <v>0</v>
      </c>
      <c r="F361" s="1">
        <f t="shared" si="108"/>
        <v>0</v>
      </c>
      <c r="G361" s="1" t="str">
        <f t="shared" si="109"/>
        <v/>
      </c>
      <c r="H361" t="str">
        <f t="shared" si="110"/>
        <v/>
      </c>
      <c r="I361" s="1">
        <f t="shared" si="111"/>
        <v>0</v>
      </c>
      <c r="J361" s="1" t="str">
        <f>IF(LEN($A361)&gt;0,IF(LEN(Declarations!$F361)&gt;0,Declarations!$F361,conftype),"")</f>
        <v/>
      </c>
      <c r="M361" s="35" t="e">
        <f t="shared" si="105"/>
        <v>#REF!</v>
      </c>
      <c r="N361" s="35" t="e">
        <f t="shared" si="112"/>
        <v>#REF!</v>
      </c>
      <c r="O361" s="35" t="e">
        <f t="shared" si="113"/>
        <v>#REF!</v>
      </c>
      <c r="P361" s="35" t="e">
        <f t="shared" si="114"/>
        <v>#REF!</v>
      </c>
      <c r="Q361" s="214" t="e">
        <f t="shared" si="115"/>
        <v>#REF!</v>
      </c>
      <c r="R361" s="215" t="e">
        <f t="shared" si="116"/>
        <v>#REF!</v>
      </c>
      <c r="S361" s="214" t="e">
        <f t="shared" si="117"/>
        <v>#REF!</v>
      </c>
      <c r="T361" s="214" t="e">
        <f t="shared" si="118"/>
        <v>#REF!</v>
      </c>
      <c r="U361" t="e">
        <f t="shared" si="119"/>
        <v>#REF!</v>
      </c>
      <c r="V361" t="e">
        <f t="shared" si="120"/>
        <v>#REF!</v>
      </c>
      <c r="W361" t="e">
        <f t="shared" si="121"/>
        <v>#REF!</v>
      </c>
      <c r="X361" t="e">
        <f t="shared" si="122"/>
        <v>#REF!</v>
      </c>
      <c r="Y361" t="e">
        <f t="shared" si="123"/>
        <v>#REF!</v>
      </c>
      <c r="AA361" s="1">
        <f t="shared" si="124"/>
        <v>360</v>
      </c>
    </row>
    <row r="362" spans="1:27" x14ac:dyDescent="0.35">
      <c r="A362" s="184" t="str">
        <f>+Declarations!A362&amp;""</f>
        <v/>
      </c>
      <c r="B362" t="str">
        <f>IF(LEN($A362),IF(LEN(Declarations!$B362)&gt;0,Declarations!$B362,"#"&amp;$A362),"")</f>
        <v/>
      </c>
      <c r="C362" s="1" t="str">
        <f t="shared" si="106"/>
        <v>...</v>
      </c>
      <c r="D362" s="1" t="str">
        <f t="shared" si="125"/>
        <v/>
      </c>
      <c r="E362" s="15">
        <f t="shared" si="107"/>
        <v>0</v>
      </c>
      <c r="F362" s="1">
        <f t="shared" si="108"/>
        <v>0</v>
      </c>
      <c r="G362" s="1" t="str">
        <f t="shared" si="109"/>
        <v/>
      </c>
      <c r="H362" t="str">
        <f t="shared" si="110"/>
        <v/>
      </c>
      <c r="I362" s="1">
        <f t="shared" si="111"/>
        <v>0</v>
      </c>
      <c r="J362" s="1" t="str">
        <f>IF(LEN($A362)&gt;0,IF(LEN(Declarations!$F362)&gt;0,Declarations!$F362,conftype),"")</f>
        <v/>
      </c>
      <c r="M362" s="35" t="e">
        <f t="shared" si="105"/>
        <v>#REF!</v>
      </c>
      <c r="N362" s="35" t="e">
        <f t="shared" si="112"/>
        <v>#REF!</v>
      </c>
      <c r="O362" s="35" t="e">
        <f t="shared" si="113"/>
        <v>#REF!</v>
      </c>
      <c r="P362" s="35" t="e">
        <f t="shared" si="114"/>
        <v>#REF!</v>
      </c>
      <c r="Q362" s="214" t="e">
        <f t="shared" si="115"/>
        <v>#REF!</v>
      </c>
      <c r="R362" s="215" t="e">
        <f t="shared" si="116"/>
        <v>#REF!</v>
      </c>
      <c r="S362" s="214" t="e">
        <f t="shared" si="117"/>
        <v>#REF!</v>
      </c>
      <c r="T362" s="214" t="e">
        <f t="shared" si="118"/>
        <v>#REF!</v>
      </c>
      <c r="U362" t="e">
        <f t="shared" si="119"/>
        <v>#REF!</v>
      </c>
      <c r="V362" t="e">
        <f t="shared" si="120"/>
        <v>#REF!</v>
      </c>
      <c r="W362" t="e">
        <f t="shared" si="121"/>
        <v>#REF!</v>
      </c>
      <c r="X362" t="e">
        <f t="shared" si="122"/>
        <v>#REF!</v>
      </c>
      <c r="Y362" t="e">
        <f t="shared" si="123"/>
        <v>#REF!</v>
      </c>
      <c r="AA362" s="1">
        <f t="shared" si="124"/>
        <v>361</v>
      </c>
    </row>
    <row r="363" spans="1:27" x14ac:dyDescent="0.35">
      <c r="A363" s="184" t="str">
        <f>+Declarations!A363&amp;""</f>
        <v/>
      </c>
      <c r="B363" t="str">
        <f>IF(LEN($A363),IF(LEN(Declarations!$B363)&gt;0,Declarations!$B363,"#"&amp;$A363),"")</f>
        <v/>
      </c>
      <c r="C363" s="1" t="str">
        <f t="shared" si="106"/>
        <v>...</v>
      </c>
      <c r="D363" s="1" t="str">
        <f t="shared" si="125"/>
        <v/>
      </c>
      <c r="E363" s="15">
        <f t="shared" si="107"/>
        <v>0</v>
      </c>
      <c r="F363" s="1">
        <f t="shared" si="108"/>
        <v>0</v>
      </c>
      <c r="G363" s="1" t="str">
        <f t="shared" si="109"/>
        <v/>
      </c>
      <c r="H363" t="str">
        <f t="shared" si="110"/>
        <v/>
      </c>
      <c r="I363" s="1">
        <f t="shared" si="111"/>
        <v>0</v>
      </c>
      <c r="J363" s="1" t="str">
        <f>IF(LEN($A363)&gt;0,IF(LEN(Declarations!$F363)&gt;0,Declarations!$F363,conftype),"")</f>
        <v/>
      </c>
      <c r="M363" s="35" t="e">
        <f t="shared" si="105"/>
        <v>#REF!</v>
      </c>
      <c r="N363" s="35" t="e">
        <f t="shared" si="112"/>
        <v>#REF!</v>
      </c>
      <c r="O363" s="35" t="e">
        <f t="shared" si="113"/>
        <v>#REF!</v>
      </c>
      <c r="P363" s="35" t="e">
        <f t="shared" si="114"/>
        <v>#REF!</v>
      </c>
      <c r="Q363" s="214" t="e">
        <f t="shared" si="115"/>
        <v>#REF!</v>
      </c>
      <c r="R363" s="215" t="e">
        <f t="shared" si="116"/>
        <v>#REF!</v>
      </c>
      <c r="S363" s="214" t="e">
        <f t="shared" si="117"/>
        <v>#REF!</v>
      </c>
      <c r="T363" s="214" t="e">
        <f t="shared" si="118"/>
        <v>#REF!</v>
      </c>
      <c r="U363" t="e">
        <f t="shared" si="119"/>
        <v>#REF!</v>
      </c>
      <c r="V363" t="e">
        <f t="shared" si="120"/>
        <v>#REF!</v>
      </c>
      <c r="W363" t="e">
        <f t="shared" si="121"/>
        <v>#REF!</v>
      </c>
      <c r="X363" t="e">
        <f t="shared" si="122"/>
        <v>#REF!</v>
      </c>
      <c r="Y363" t="e">
        <f t="shared" si="123"/>
        <v>#REF!</v>
      </c>
      <c r="AA363" s="1">
        <f t="shared" si="124"/>
        <v>362</v>
      </c>
    </row>
    <row r="364" spans="1:27" x14ac:dyDescent="0.35">
      <c r="A364" s="184" t="str">
        <f>+Declarations!A364&amp;""</f>
        <v/>
      </c>
      <c r="B364" t="str">
        <f>IF(LEN($A364),IF(LEN(Declarations!$B364)&gt;0,Declarations!$B364,"#"&amp;$A364),"")</f>
        <v/>
      </c>
      <c r="C364" s="1" t="str">
        <f t="shared" si="106"/>
        <v>...</v>
      </c>
      <c r="D364" s="1" t="str">
        <f t="shared" si="125"/>
        <v/>
      </c>
      <c r="E364" s="15">
        <f t="shared" si="107"/>
        <v>0</v>
      </c>
      <c r="F364" s="1">
        <f t="shared" si="108"/>
        <v>0</v>
      </c>
      <c r="G364" s="1" t="str">
        <f t="shared" si="109"/>
        <v/>
      </c>
      <c r="H364" t="str">
        <f t="shared" si="110"/>
        <v/>
      </c>
      <c r="I364" s="1">
        <f t="shared" si="111"/>
        <v>0</v>
      </c>
      <c r="J364" s="1" t="str">
        <f>IF(LEN($A364)&gt;0,IF(LEN(Declarations!$F364)&gt;0,Declarations!$F364,conftype),"")</f>
        <v/>
      </c>
      <c r="M364" s="35" t="e">
        <f t="shared" si="105"/>
        <v>#REF!</v>
      </c>
      <c r="N364" s="35" t="e">
        <f t="shared" si="112"/>
        <v>#REF!</v>
      </c>
      <c r="O364" s="35" t="e">
        <f t="shared" si="113"/>
        <v>#REF!</v>
      </c>
      <c r="P364" s="35" t="e">
        <f t="shared" si="114"/>
        <v>#REF!</v>
      </c>
      <c r="Q364" s="214" t="e">
        <f t="shared" si="115"/>
        <v>#REF!</v>
      </c>
      <c r="R364" s="215" t="e">
        <f t="shared" si="116"/>
        <v>#REF!</v>
      </c>
      <c r="S364" s="214" t="e">
        <f t="shared" si="117"/>
        <v>#REF!</v>
      </c>
      <c r="T364" s="214" t="e">
        <f t="shared" si="118"/>
        <v>#REF!</v>
      </c>
      <c r="U364" t="e">
        <f t="shared" si="119"/>
        <v>#REF!</v>
      </c>
      <c r="V364" t="e">
        <f t="shared" si="120"/>
        <v>#REF!</v>
      </c>
      <c r="W364" t="e">
        <f t="shared" si="121"/>
        <v>#REF!</v>
      </c>
      <c r="X364" t="e">
        <f t="shared" si="122"/>
        <v>#REF!</v>
      </c>
      <c r="Y364" t="e">
        <f t="shared" si="123"/>
        <v>#REF!</v>
      </c>
      <c r="AA364" s="1">
        <f t="shared" si="124"/>
        <v>363</v>
      </c>
    </row>
    <row r="365" spans="1:27" x14ac:dyDescent="0.35">
      <c r="A365" s="184" t="str">
        <f>+Declarations!A365&amp;""</f>
        <v/>
      </c>
      <c r="B365" t="str">
        <f>IF(LEN($A365),IF(LEN(Declarations!$B365)&gt;0,Declarations!$B365,"#"&amp;$A365),"")</f>
        <v/>
      </c>
      <c r="C365" s="1" t="str">
        <f t="shared" si="106"/>
        <v>...</v>
      </c>
      <c r="D365" s="1" t="str">
        <f t="shared" si="125"/>
        <v/>
      </c>
      <c r="E365" s="15">
        <f t="shared" si="107"/>
        <v>0</v>
      </c>
      <c r="F365" s="1">
        <f t="shared" si="108"/>
        <v>0</v>
      </c>
      <c r="G365" s="1" t="str">
        <f t="shared" si="109"/>
        <v/>
      </c>
      <c r="H365" t="str">
        <f t="shared" si="110"/>
        <v/>
      </c>
      <c r="I365" s="1">
        <f t="shared" si="111"/>
        <v>0</v>
      </c>
      <c r="J365" s="1" t="str">
        <f>IF(LEN($A365)&gt;0,IF(LEN(Declarations!$F365)&gt;0,Declarations!$F365,conftype),"")</f>
        <v/>
      </c>
      <c r="M365" s="35" t="e">
        <f t="shared" si="105"/>
        <v>#REF!</v>
      </c>
      <c r="N365" s="35" t="e">
        <f t="shared" si="112"/>
        <v>#REF!</v>
      </c>
      <c r="O365" s="35" t="e">
        <f t="shared" si="113"/>
        <v>#REF!</v>
      </c>
      <c r="P365" s="35" t="e">
        <f t="shared" si="114"/>
        <v>#REF!</v>
      </c>
      <c r="Q365" s="214" t="e">
        <f t="shared" si="115"/>
        <v>#REF!</v>
      </c>
      <c r="R365" s="215" t="e">
        <f t="shared" si="116"/>
        <v>#REF!</v>
      </c>
      <c r="S365" s="214" t="e">
        <f t="shared" si="117"/>
        <v>#REF!</v>
      </c>
      <c r="T365" s="214" t="e">
        <f t="shared" si="118"/>
        <v>#REF!</v>
      </c>
      <c r="U365" t="e">
        <f t="shared" si="119"/>
        <v>#REF!</v>
      </c>
      <c r="V365" t="e">
        <f t="shared" si="120"/>
        <v>#REF!</v>
      </c>
      <c r="W365" t="e">
        <f t="shared" si="121"/>
        <v>#REF!</v>
      </c>
      <c r="X365" t="e">
        <f t="shared" si="122"/>
        <v>#REF!</v>
      </c>
      <c r="Y365" t="e">
        <f t="shared" si="123"/>
        <v>#REF!</v>
      </c>
      <c r="AA365" s="1">
        <f t="shared" si="124"/>
        <v>364</v>
      </c>
    </row>
    <row r="366" spans="1:27" x14ac:dyDescent="0.35">
      <c r="A366" s="184" t="str">
        <f>+Declarations!A366&amp;""</f>
        <v/>
      </c>
      <c r="B366" t="str">
        <f>IF(LEN($A366),IF(LEN(Declarations!$B366)&gt;0,Declarations!$B366,"#"&amp;$A366),"")</f>
        <v/>
      </c>
      <c r="C366" s="1" t="str">
        <f t="shared" si="106"/>
        <v>...</v>
      </c>
      <c r="D366" s="1" t="str">
        <f t="shared" si="125"/>
        <v/>
      </c>
      <c r="E366" s="15">
        <f t="shared" si="107"/>
        <v>0</v>
      </c>
      <c r="F366" s="1">
        <f t="shared" si="108"/>
        <v>0</v>
      </c>
      <c r="G366" s="1" t="str">
        <f t="shared" si="109"/>
        <v/>
      </c>
      <c r="H366" t="str">
        <f t="shared" si="110"/>
        <v/>
      </c>
      <c r="I366" s="1">
        <f t="shared" si="111"/>
        <v>0</v>
      </c>
      <c r="J366" s="1" t="str">
        <f>IF(LEN($A366)&gt;0,IF(LEN(Declarations!$F366)&gt;0,Declarations!$F366,conftype),"")</f>
        <v/>
      </c>
      <c r="M366" s="35" t="e">
        <f t="shared" si="105"/>
        <v>#REF!</v>
      </c>
      <c r="N366" s="35" t="e">
        <f t="shared" si="112"/>
        <v>#REF!</v>
      </c>
      <c r="O366" s="35" t="e">
        <f t="shared" si="113"/>
        <v>#REF!</v>
      </c>
      <c r="P366" s="35" t="e">
        <f t="shared" si="114"/>
        <v>#REF!</v>
      </c>
      <c r="Q366" s="214" t="e">
        <f t="shared" si="115"/>
        <v>#REF!</v>
      </c>
      <c r="R366" s="215" t="e">
        <f t="shared" si="116"/>
        <v>#REF!</v>
      </c>
      <c r="S366" s="214" t="e">
        <f t="shared" si="117"/>
        <v>#REF!</v>
      </c>
      <c r="T366" s="214" t="e">
        <f t="shared" si="118"/>
        <v>#REF!</v>
      </c>
      <c r="U366" t="e">
        <f t="shared" si="119"/>
        <v>#REF!</v>
      </c>
      <c r="V366" t="e">
        <f t="shared" si="120"/>
        <v>#REF!</v>
      </c>
      <c r="W366" t="e">
        <f t="shared" si="121"/>
        <v>#REF!</v>
      </c>
      <c r="X366" t="e">
        <f t="shared" si="122"/>
        <v>#REF!</v>
      </c>
      <c r="Y366" t="e">
        <f t="shared" si="123"/>
        <v>#REF!</v>
      </c>
      <c r="AA366" s="1">
        <f t="shared" si="124"/>
        <v>365</v>
      </c>
    </row>
    <row r="367" spans="1:27" x14ac:dyDescent="0.35">
      <c r="A367" s="184" t="str">
        <f>+Declarations!A367&amp;""</f>
        <v/>
      </c>
      <c r="B367" t="str">
        <f>IF(LEN($A367),IF(LEN(Declarations!$B367)&gt;0,Declarations!$B367,"#"&amp;$A367),"")</f>
        <v/>
      </c>
      <c r="C367" s="1" t="str">
        <f t="shared" si="106"/>
        <v>...</v>
      </c>
      <c r="D367" s="1" t="str">
        <f t="shared" si="125"/>
        <v/>
      </c>
      <c r="E367" s="15">
        <f t="shared" si="107"/>
        <v>0</v>
      </c>
      <c r="F367" s="1">
        <f t="shared" si="108"/>
        <v>0</v>
      </c>
      <c r="G367" s="1" t="str">
        <f t="shared" si="109"/>
        <v/>
      </c>
      <c r="H367" t="str">
        <f t="shared" si="110"/>
        <v/>
      </c>
      <c r="I367" s="1">
        <f t="shared" si="111"/>
        <v>0</v>
      </c>
      <c r="J367" s="1" t="str">
        <f>IF(LEN($A367)&gt;0,IF(LEN(Declarations!$F367)&gt;0,Declarations!$F367,conftype),"")</f>
        <v/>
      </c>
      <c r="M367" s="35" t="e">
        <f t="shared" ref="M367:M430" si="126">IF(ISNA(VLOOKUP($A367,SprintData,2,FALSE)),0,VLOOKUP($A367,SprintData,2,FALSE))</f>
        <v>#REF!</v>
      </c>
      <c r="N367" s="35" t="e">
        <f t="shared" si="112"/>
        <v>#REF!</v>
      </c>
      <c r="O367" s="35" t="e">
        <f t="shared" si="113"/>
        <v>#REF!</v>
      </c>
      <c r="P367" s="35" t="e">
        <f t="shared" si="114"/>
        <v>#REF!</v>
      </c>
      <c r="Q367" s="214" t="e">
        <f t="shared" si="115"/>
        <v>#REF!</v>
      </c>
      <c r="R367" s="215" t="e">
        <f t="shared" si="116"/>
        <v>#REF!</v>
      </c>
      <c r="S367" s="214" t="e">
        <f t="shared" si="117"/>
        <v>#REF!</v>
      </c>
      <c r="T367" s="214" t="e">
        <f t="shared" si="118"/>
        <v>#REF!</v>
      </c>
      <c r="U367" t="e">
        <f t="shared" si="119"/>
        <v>#REF!</v>
      </c>
      <c r="V367" t="e">
        <f t="shared" si="120"/>
        <v>#REF!</v>
      </c>
      <c r="W367" t="e">
        <f t="shared" si="121"/>
        <v>#REF!</v>
      </c>
      <c r="X367" t="e">
        <f t="shared" si="122"/>
        <v>#REF!</v>
      </c>
      <c r="Y367" t="e">
        <f t="shared" si="123"/>
        <v>#REF!</v>
      </c>
      <c r="AA367" s="1">
        <f t="shared" si="124"/>
        <v>366</v>
      </c>
    </row>
    <row r="368" spans="1:27" x14ac:dyDescent="0.35">
      <c r="A368" s="184" t="str">
        <f>+Declarations!A368&amp;""</f>
        <v/>
      </c>
      <c r="B368" t="str">
        <f>IF(LEN($A368),IF(LEN(Declarations!$B368)&gt;0,Declarations!$B368,"#"&amp;$A368),"")</f>
        <v/>
      </c>
      <c r="C368" s="1" t="str">
        <f t="shared" si="106"/>
        <v>...</v>
      </c>
      <c r="D368" s="1" t="str">
        <f t="shared" si="125"/>
        <v/>
      </c>
      <c r="E368" s="15">
        <f t="shared" si="107"/>
        <v>0</v>
      </c>
      <c r="F368" s="1">
        <f t="shared" si="108"/>
        <v>0</v>
      </c>
      <c r="G368" s="1" t="str">
        <f t="shared" si="109"/>
        <v/>
      </c>
      <c r="H368" t="str">
        <f t="shared" si="110"/>
        <v/>
      </c>
      <c r="I368" s="1">
        <f t="shared" si="111"/>
        <v>0</v>
      </c>
      <c r="J368" s="1" t="str">
        <f>IF(LEN($A368)&gt;0,IF(LEN(Declarations!$F368)&gt;0,Declarations!$F368,conftype),"")</f>
        <v/>
      </c>
      <c r="M368" s="35" t="e">
        <f t="shared" si="126"/>
        <v>#REF!</v>
      </c>
      <c r="N368" s="35" t="e">
        <f t="shared" si="112"/>
        <v>#REF!</v>
      </c>
      <c r="O368" s="35" t="e">
        <f t="shared" si="113"/>
        <v>#REF!</v>
      </c>
      <c r="P368" s="35" t="e">
        <f t="shared" si="114"/>
        <v>#REF!</v>
      </c>
      <c r="Q368" s="214" t="e">
        <f t="shared" si="115"/>
        <v>#REF!</v>
      </c>
      <c r="R368" s="215" t="e">
        <f t="shared" si="116"/>
        <v>#REF!</v>
      </c>
      <c r="S368" s="214" t="e">
        <f t="shared" si="117"/>
        <v>#REF!</v>
      </c>
      <c r="T368" s="214" t="e">
        <f t="shared" si="118"/>
        <v>#REF!</v>
      </c>
      <c r="U368" t="e">
        <f t="shared" si="119"/>
        <v>#REF!</v>
      </c>
      <c r="V368" t="e">
        <f t="shared" si="120"/>
        <v>#REF!</v>
      </c>
      <c r="W368" t="e">
        <f t="shared" si="121"/>
        <v>#REF!</v>
      </c>
      <c r="X368" t="e">
        <f t="shared" si="122"/>
        <v>#REF!</v>
      </c>
      <c r="Y368" t="e">
        <f t="shared" si="123"/>
        <v>#REF!</v>
      </c>
      <c r="AA368" s="1">
        <f t="shared" si="124"/>
        <v>367</v>
      </c>
    </row>
    <row r="369" spans="1:27" x14ac:dyDescent="0.35">
      <c r="A369" s="184" t="str">
        <f>+Declarations!A369&amp;""</f>
        <v/>
      </c>
      <c r="B369" t="str">
        <f>IF(LEN($A369),IF(LEN(Declarations!$B369)&gt;0,Declarations!$B369,"#"&amp;$A369),"")</f>
        <v/>
      </c>
      <c r="C369" s="1" t="str">
        <f t="shared" si="106"/>
        <v>...</v>
      </c>
      <c r="D369" s="1" t="str">
        <f t="shared" si="125"/>
        <v/>
      </c>
      <c r="E369" s="15">
        <f t="shared" si="107"/>
        <v>0</v>
      </c>
      <c r="F369" s="1">
        <f t="shared" si="108"/>
        <v>0</v>
      </c>
      <c r="G369" s="1" t="str">
        <f t="shared" si="109"/>
        <v/>
      </c>
      <c r="H369" t="str">
        <f t="shared" si="110"/>
        <v/>
      </c>
      <c r="I369" s="1">
        <f t="shared" si="111"/>
        <v>0</v>
      </c>
      <c r="J369" s="1" t="str">
        <f>IF(LEN($A369)&gt;0,IF(LEN(Declarations!$F369)&gt;0,Declarations!$F369,conftype),"")</f>
        <v/>
      </c>
      <c r="M369" s="35" t="e">
        <f t="shared" si="126"/>
        <v>#REF!</v>
      </c>
      <c r="N369" s="35" t="e">
        <f t="shared" si="112"/>
        <v>#REF!</v>
      </c>
      <c r="O369" s="35" t="e">
        <f t="shared" si="113"/>
        <v>#REF!</v>
      </c>
      <c r="P369" s="35" t="e">
        <f t="shared" si="114"/>
        <v>#REF!</v>
      </c>
      <c r="Q369" s="214" t="e">
        <f t="shared" si="115"/>
        <v>#REF!</v>
      </c>
      <c r="R369" s="215" t="e">
        <f t="shared" si="116"/>
        <v>#REF!</v>
      </c>
      <c r="S369" s="214" t="e">
        <f t="shared" si="117"/>
        <v>#REF!</v>
      </c>
      <c r="T369" s="214" t="e">
        <f t="shared" si="118"/>
        <v>#REF!</v>
      </c>
      <c r="U369" t="e">
        <f t="shared" si="119"/>
        <v>#REF!</v>
      </c>
      <c r="V369" t="e">
        <f t="shared" si="120"/>
        <v>#REF!</v>
      </c>
      <c r="W369" t="e">
        <f t="shared" si="121"/>
        <v>#REF!</v>
      </c>
      <c r="X369" t="e">
        <f t="shared" si="122"/>
        <v>#REF!</v>
      </c>
      <c r="Y369" t="e">
        <f t="shared" si="123"/>
        <v>#REF!</v>
      </c>
      <c r="AA369" s="1">
        <f t="shared" si="124"/>
        <v>368</v>
      </c>
    </row>
    <row r="370" spans="1:27" x14ac:dyDescent="0.35">
      <c r="A370" s="184" t="str">
        <f>+Declarations!A370&amp;""</f>
        <v/>
      </c>
      <c r="B370" t="str">
        <f>IF(LEN($A370),IF(LEN(Declarations!$B370)&gt;0,Declarations!$B370,"#"&amp;$A370),"")</f>
        <v/>
      </c>
      <c r="C370" s="1" t="str">
        <f t="shared" si="106"/>
        <v>...</v>
      </c>
      <c r="D370" s="1" t="str">
        <f t="shared" si="125"/>
        <v/>
      </c>
      <c r="E370" s="15">
        <f t="shared" si="107"/>
        <v>0</v>
      </c>
      <c r="F370" s="1">
        <f t="shared" si="108"/>
        <v>0</v>
      </c>
      <c r="G370" s="1" t="str">
        <f t="shared" si="109"/>
        <v/>
      </c>
      <c r="H370" t="str">
        <f t="shared" si="110"/>
        <v/>
      </c>
      <c r="I370" s="1">
        <f t="shared" si="111"/>
        <v>0</v>
      </c>
      <c r="J370" s="1" t="str">
        <f>IF(LEN($A370)&gt;0,IF(LEN(Declarations!$F370)&gt;0,Declarations!$F370,conftype),"")</f>
        <v/>
      </c>
      <c r="M370" s="35" t="e">
        <f t="shared" si="126"/>
        <v>#REF!</v>
      </c>
      <c r="N370" s="35" t="e">
        <f t="shared" si="112"/>
        <v>#REF!</v>
      </c>
      <c r="O370" s="35" t="e">
        <f t="shared" si="113"/>
        <v>#REF!</v>
      </c>
      <c r="P370" s="35" t="e">
        <f t="shared" si="114"/>
        <v>#REF!</v>
      </c>
      <c r="Q370" s="214" t="e">
        <f t="shared" si="115"/>
        <v>#REF!</v>
      </c>
      <c r="R370" s="215" t="e">
        <f t="shared" si="116"/>
        <v>#REF!</v>
      </c>
      <c r="S370" s="214" t="e">
        <f t="shared" si="117"/>
        <v>#REF!</v>
      </c>
      <c r="T370" s="214" t="e">
        <f t="shared" si="118"/>
        <v>#REF!</v>
      </c>
      <c r="U370" t="e">
        <f t="shared" si="119"/>
        <v>#REF!</v>
      </c>
      <c r="V370" t="e">
        <f t="shared" si="120"/>
        <v>#REF!</v>
      </c>
      <c r="W370" t="e">
        <f t="shared" si="121"/>
        <v>#REF!</v>
      </c>
      <c r="X370" t="e">
        <f t="shared" si="122"/>
        <v>#REF!</v>
      </c>
      <c r="Y370" t="e">
        <f t="shared" si="123"/>
        <v>#REF!</v>
      </c>
      <c r="AA370" s="1">
        <f t="shared" si="124"/>
        <v>369</v>
      </c>
    </row>
    <row r="371" spans="1:27" x14ac:dyDescent="0.35">
      <c r="A371" s="184" t="str">
        <f>+Declarations!A371&amp;""</f>
        <v/>
      </c>
      <c r="B371" t="str">
        <f>IF(LEN($A371),IF(LEN(Declarations!$B371)&gt;0,Declarations!$B371,"#"&amp;$A371),"")</f>
        <v/>
      </c>
      <c r="C371" s="1" t="str">
        <f t="shared" si="106"/>
        <v>...</v>
      </c>
      <c r="D371" s="1" t="str">
        <f t="shared" si="125"/>
        <v/>
      </c>
      <c r="E371" s="15">
        <f t="shared" si="107"/>
        <v>0</v>
      </c>
      <c r="F371" s="1">
        <f t="shared" si="108"/>
        <v>0</v>
      </c>
      <c r="G371" s="1" t="str">
        <f t="shared" si="109"/>
        <v/>
      </c>
      <c r="H371" t="str">
        <f t="shared" si="110"/>
        <v/>
      </c>
      <c r="I371" s="1">
        <f t="shared" si="111"/>
        <v>0</v>
      </c>
      <c r="J371" s="1" t="str">
        <f>IF(LEN($A371)&gt;0,IF(LEN(Declarations!$F371)&gt;0,Declarations!$F371,conftype),"")</f>
        <v/>
      </c>
      <c r="M371" s="35" t="e">
        <f t="shared" si="126"/>
        <v>#REF!</v>
      </c>
      <c r="N371" s="35" t="e">
        <f t="shared" si="112"/>
        <v>#REF!</v>
      </c>
      <c r="O371" s="35" t="e">
        <f t="shared" si="113"/>
        <v>#REF!</v>
      </c>
      <c r="P371" s="35" t="e">
        <f t="shared" si="114"/>
        <v>#REF!</v>
      </c>
      <c r="Q371" s="214" t="e">
        <f t="shared" si="115"/>
        <v>#REF!</v>
      </c>
      <c r="R371" s="215" t="e">
        <f t="shared" si="116"/>
        <v>#REF!</v>
      </c>
      <c r="S371" s="214" t="e">
        <f t="shared" si="117"/>
        <v>#REF!</v>
      </c>
      <c r="T371" s="214" t="e">
        <f t="shared" si="118"/>
        <v>#REF!</v>
      </c>
      <c r="U371" t="e">
        <f t="shared" si="119"/>
        <v>#REF!</v>
      </c>
      <c r="V371" t="e">
        <f t="shared" si="120"/>
        <v>#REF!</v>
      </c>
      <c r="W371" t="e">
        <f t="shared" si="121"/>
        <v>#REF!</v>
      </c>
      <c r="X371" t="e">
        <f t="shared" si="122"/>
        <v>#REF!</v>
      </c>
      <c r="Y371" t="e">
        <f t="shared" si="123"/>
        <v>#REF!</v>
      </c>
      <c r="AA371" s="1">
        <f t="shared" si="124"/>
        <v>370</v>
      </c>
    </row>
    <row r="372" spans="1:27" x14ac:dyDescent="0.35">
      <c r="A372" s="184" t="str">
        <f>+Declarations!A372&amp;""</f>
        <v/>
      </c>
      <c r="B372" t="str">
        <f>IF(LEN($A372),IF(LEN(Declarations!$B372)&gt;0,Declarations!$B372,"#"&amp;$A372),"")</f>
        <v/>
      </c>
      <c r="C372" s="1" t="str">
        <f t="shared" si="106"/>
        <v>...</v>
      </c>
      <c r="D372" s="1" t="str">
        <f t="shared" si="125"/>
        <v/>
      </c>
      <c r="E372" s="15">
        <f t="shared" si="107"/>
        <v>0</v>
      </c>
      <c r="F372" s="1">
        <f t="shared" si="108"/>
        <v>0</v>
      </c>
      <c r="G372" s="1" t="str">
        <f t="shared" si="109"/>
        <v/>
      </c>
      <c r="H372" t="str">
        <f t="shared" si="110"/>
        <v/>
      </c>
      <c r="I372" s="1">
        <f t="shared" si="111"/>
        <v>0</v>
      </c>
      <c r="J372" s="1" t="str">
        <f>IF(LEN($A372)&gt;0,IF(LEN(Declarations!$F372)&gt;0,Declarations!$F372,conftype),"")</f>
        <v/>
      </c>
      <c r="M372" s="35" t="e">
        <f t="shared" si="126"/>
        <v>#REF!</v>
      </c>
      <c r="N372" s="35" t="e">
        <f t="shared" si="112"/>
        <v>#REF!</v>
      </c>
      <c r="O372" s="35" t="e">
        <f t="shared" si="113"/>
        <v>#REF!</v>
      </c>
      <c r="P372" s="35" t="e">
        <f t="shared" si="114"/>
        <v>#REF!</v>
      </c>
      <c r="Q372" s="214" t="e">
        <f t="shared" si="115"/>
        <v>#REF!</v>
      </c>
      <c r="R372" s="215" t="e">
        <f t="shared" si="116"/>
        <v>#REF!</v>
      </c>
      <c r="S372" s="214" t="e">
        <f t="shared" si="117"/>
        <v>#REF!</v>
      </c>
      <c r="T372" s="214" t="e">
        <f t="shared" si="118"/>
        <v>#REF!</v>
      </c>
      <c r="U372" t="e">
        <f t="shared" si="119"/>
        <v>#REF!</v>
      </c>
      <c r="V372" t="e">
        <f t="shared" si="120"/>
        <v>#REF!</v>
      </c>
      <c r="W372" t="e">
        <f t="shared" si="121"/>
        <v>#REF!</v>
      </c>
      <c r="X372" t="e">
        <f t="shared" si="122"/>
        <v>#REF!</v>
      </c>
      <c r="Y372" t="e">
        <f t="shared" si="123"/>
        <v>#REF!</v>
      </c>
      <c r="AA372" s="1">
        <f t="shared" si="124"/>
        <v>371</v>
      </c>
    </row>
    <row r="373" spans="1:27" x14ac:dyDescent="0.35">
      <c r="A373" s="184" t="str">
        <f>+Declarations!A373&amp;""</f>
        <v/>
      </c>
      <c r="B373" t="str">
        <f>IF(LEN($A373),IF(LEN(Declarations!$B373)&gt;0,Declarations!$B373,"#"&amp;$A373),"")</f>
        <v/>
      </c>
      <c r="C373" s="1" t="str">
        <f t="shared" si="106"/>
        <v>...</v>
      </c>
      <c r="D373" s="1" t="str">
        <f t="shared" si="125"/>
        <v/>
      </c>
      <c r="E373" s="15">
        <f t="shared" si="107"/>
        <v>0</v>
      </c>
      <c r="F373" s="1">
        <f t="shared" si="108"/>
        <v>0</v>
      </c>
      <c r="G373" s="1" t="str">
        <f t="shared" si="109"/>
        <v/>
      </c>
      <c r="H373" t="str">
        <f t="shared" si="110"/>
        <v/>
      </c>
      <c r="I373" s="1">
        <f t="shared" si="111"/>
        <v>0</v>
      </c>
      <c r="J373" s="1" t="str">
        <f>IF(LEN($A373)&gt;0,IF(LEN(Declarations!$F373)&gt;0,Declarations!$F373,conftype),"")</f>
        <v/>
      </c>
      <c r="M373" s="35" t="e">
        <f t="shared" si="126"/>
        <v>#REF!</v>
      </c>
      <c r="N373" s="35" t="e">
        <f t="shared" si="112"/>
        <v>#REF!</v>
      </c>
      <c r="O373" s="35" t="e">
        <f t="shared" si="113"/>
        <v>#REF!</v>
      </c>
      <c r="P373" s="35" t="e">
        <f t="shared" si="114"/>
        <v>#REF!</v>
      </c>
      <c r="Q373" s="214" t="e">
        <f t="shared" si="115"/>
        <v>#REF!</v>
      </c>
      <c r="R373" s="215" t="e">
        <f t="shared" si="116"/>
        <v>#REF!</v>
      </c>
      <c r="S373" s="214" t="e">
        <f t="shared" si="117"/>
        <v>#REF!</v>
      </c>
      <c r="T373" s="214" t="e">
        <f t="shared" si="118"/>
        <v>#REF!</v>
      </c>
      <c r="U373" t="e">
        <f t="shared" si="119"/>
        <v>#REF!</v>
      </c>
      <c r="V373" t="e">
        <f t="shared" si="120"/>
        <v>#REF!</v>
      </c>
      <c r="W373" t="e">
        <f t="shared" si="121"/>
        <v>#REF!</v>
      </c>
      <c r="X373" t="e">
        <f t="shared" si="122"/>
        <v>#REF!</v>
      </c>
      <c r="Y373" t="e">
        <f t="shared" si="123"/>
        <v>#REF!</v>
      </c>
      <c r="AA373" s="1">
        <f t="shared" si="124"/>
        <v>372</v>
      </c>
    </row>
    <row r="374" spans="1:27" x14ac:dyDescent="0.35">
      <c r="A374" s="184" t="str">
        <f>+Declarations!A374&amp;""</f>
        <v/>
      </c>
      <c r="B374" t="str">
        <f>IF(LEN($A374),IF(LEN(Declarations!$B374)&gt;0,Declarations!$B374,"#"&amp;$A374),"")</f>
        <v/>
      </c>
      <c r="C374" s="1" t="str">
        <f t="shared" si="106"/>
        <v>...</v>
      </c>
      <c r="D374" s="1" t="str">
        <f t="shared" si="125"/>
        <v/>
      </c>
      <c r="E374" s="15">
        <f t="shared" si="107"/>
        <v>0</v>
      </c>
      <c r="F374" s="1">
        <f t="shared" si="108"/>
        <v>0</v>
      </c>
      <c r="G374" s="1" t="str">
        <f t="shared" si="109"/>
        <v/>
      </c>
      <c r="H374" t="str">
        <f t="shared" si="110"/>
        <v/>
      </c>
      <c r="I374" s="1">
        <f t="shared" si="111"/>
        <v>0</v>
      </c>
      <c r="J374" s="1" t="str">
        <f>IF(LEN($A374)&gt;0,IF(LEN(Declarations!$F374)&gt;0,Declarations!$F374,conftype),"")</f>
        <v/>
      </c>
      <c r="M374" s="35" t="e">
        <f t="shared" si="126"/>
        <v>#REF!</v>
      </c>
      <c r="N374" s="35" t="e">
        <f t="shared" si="112"/>
        <v>#REF!</v>
      </c>
      <c r="O374" s="35" t="e">
        <f t="shared" si="113"/>
        <v>#REF!</v>
      </c>
      <c r="P374" s="35" t="e">
        <f t="shared" si="114"/>
        <v>#REF!</v>
      </c>
      <c r="Q374" s="214" t="e">
        <f t="shared" si="115"/>
        <v>#REF!</v>
      </c>
      <c r="R374" s="215" t="e">
        <f t="shared" si="116"/>
        <v>#REF!</v>
      </c>
      <c r="S374" s="214" t="e">
        <f t="shared" si="117"/>
        <v>#REF!</v>
      </c>
      <c r="T374" s="214" t="e">
        <f t="shared" si="118"/>
        <v>#REF!</v>
      </c>
      <c r="U374" t="e">
        <f t="shared" si="119"/>
        <v>#REF!</v>
      </c>
      <c r="V374" t="e">
        <f t="shared" si="120"/>
        <v>#REF!</v>
      </c>
      <c r="W374" t="e">
        <f t="shared" si="121"/>
        <v>#REF!</v>
      </c>
      <c r="X374" t="e">
        <f t="shared" si="122"/>
        <v>#REF!</v>
      </c>
      <c r="Y374" t="e">
        <f t="shared" si="123"/>
        <v>#REF!</v>
      </c>
      <c r="AA374" s="1">
        <f t="shared" si="124"/>
        <v>373</v>
      </c>
    </row>
    <row r="375" spans="1:27" x14ac:dyDescent="0.35">
      <c r="A375" s="184" t="str">
        <f>+Declarations!A375&amp;""</f>
        <v/>
      </c>
      <c r="B375" t="str">
        <f>IF(LEN($A375),IF(LEN(Declarations!$B375)&gt;0,Declarations!$B375,"#"&amp;$A375),"")</f>
        <v/>
      </c>
      <c r="C375" s="1" t="str">
        <f t="shared" si="106"/>
        <v>...</v>
      </c>
      <c r="D375" s="1" t="str">
        <f t="shared" si="125"/>
        <v/>
      </c>
      <c r="E375" s="15">
        <f t="shared" si="107"/>
        <v>0</v>
      </c>
      <c r="F375" s="1">
        <f t="shared" si="108"/>
        <v>0</v>
      </c>
      <c r="G375" s="1" t="str">
        <f t="shared" si="109"/>
        <v/>
      </c>
      <c r="H375" t="str">
        <f t="shared" si="110"/>
        <v/>
      </c>
      <c r="I375" s="1">
        <f t="shared" si="111"/>
        <v>0</v>
      </c>
      <c r="J375" s="1" t="str">
        <f>IF(LEN($A375)&gt;0,IF(LEN(Declarations!$F375)&gt;0,Declarations!$F375,conftype),"")</f>
        <v/>
      </c>
      <c r="M375" s="35" t="e">
        <f t="shared" si="126"/>
        <v>#REF!</v>
      </c>
      <c r="N375" s="35" t="e">
        <f t="shared" si="112"/>
        <v>#REF!</v>
      </c>
      <c r="O375" s="35" t="e">
        <f t="shared" si="113"/>
        <v>#REF!</v>
      </c>
      <c r="P375" s="35" t="e">
        <f t="shared" si="114"/>
        <v>#REF!</v>
      </c>
      <c r="Q375" s="214" t="e">
        <f t="shared" si="115"/>
        <v>#REF!</v>
      </c>
      <c r="R375" s="215" t="e">
        <f t="shared" si="116"/>
        <v>#REF!</v>
      </c>
      <c r="S375" s="214" t="e">
        <f t="shared" si="117"/>
        <v>#REF!</v>
      </c>
      <c r="T375" s="214" t="e">
        <f t="shared" si="118"/>
        <v>#REF!</v>
      </c>
      <c r="U375" t="e">
        <f t="shared" si="119"/>
        <v>#REF!</v>
      </c>
      <c r="V375" t="e">
        <f t="shared" si="120"/>
        <v>#REF!</v>
      </c>
      <c r="W375" t="e">
        <f t="shared" si="121"/>
        <v>#REF!</v>
      </c>
      <c r="X375" t="e">
        <f t="shared" si="122"/>
        <v>#REF!</v>
      </c>
      <c r="Y375" t="e">
        <f t="shared" si="123"/>
        <v>#REF!</v>
      </c>
      <c r="AA375" s="1">
        <f t="shared" si="124"/>
        <v>374</v>
      </c>
    </row>
    <row r="376" spans="1:27" x14ac:dyDescent="0.35">
      <c r="A376" s="184" t="str">
        <f>+Declarations!A376&amp;""</f>
        <v/>
      </c>
      <c r="B376" t="str">
        <f>IF(LEN($A376),IF(LEN(Declarations!$B376)&gt;0,Declarations!$B376,"#"&amp;$A376),"")</f>
        <v/>
      </c>
      <c r="C376" s="1" t="str">
        <f t="shared" si="106"/>
        <v>...</v>
      </c>
      <c r="D376" s="1" t="str">
        <f t="shared" si="125"/>
        <v/>
      </c>
      <c r="E376" s="15">
        <f t="shared" si="107"/>
        <v>0</v>
      </c>
      <c r="F376" s="1">
        <f t="shared" si="108"/>
        <v>0</v>
      </c>
      <c r="G376" s="1" t="str">
        <f t="shared" si="109"/>
        <v/>
      </c>
      <c r="H376" t="str">
        <f t="shared" si="110"/>
        <v/>
      </c>
      <c r="I376" s="1">
        <f t="shared" si="111"/>
        <v>0</v>
      </c>
      <c r="J376" s="1" t="str">
        <f>IF(LEN($A376)&gt;0,IF(LEN(Declarations!$F376)&gt;0,Declarations!$F376,conftype),"")</f>
        <v/>
      </c>
      <c r="M376" s="35" t="e">
        <f t="shared" si="126"/>
        <v>#REF!</v>
      </c>
      <c r="N376" s="35" t="e">
        <f t="shared" si="112"/>
        <v>#REF!</v>
      </c>
      <c r="O376" s="35" t="e">
        <f t="shared" si="113"/>
        <v>#REF!</v>
      </c>
      <c r="P376" s="35" t="e">
        <f t="shared" si="114"/>
        <v>#REF!</v>
      </c>
      <c r="Q376" s="214" t="e">
        <f t="shared" si="115"/>
        <v>#REF!</v>
      </c>
      <c r="R376" s="215" t="e">
        <f t="shared" si="116"/>
        <v>#REF!</v>
      </c>
      <c r="S376" s="214" t="e">
        <f t="shared" si="117"/>
        <v>#REF!</v>
      </c>
      <c r="T376" s="214" t="e">
        <f t="shared" si="118"/>
        <v>#REF!</v>
      </c>
      <c r="U376" t="e">
        <f t="shared" si="119"/>
        <v>#REF!</v>
      </c>
      <c r="V376" t="e">
        <f t="shared" si="120"/>
        <v>#REF!</v>
      </c>
      <c r="W376" t="e">
        <f t="shared" si="121"/>
        <v>#REF!</v>
      </c>
      <c r="X376" t="e">
        <f t="shared" si="122"/>
        <v>#REF!</v>
      </c>
      <c r="Y376" t="e">
        <f t="shared" si="123"/>
        <v>#REF!</v>
      </c>
      <c r="AA376" s="1">
        <f t="shared" si="124"/>
        <v>375</v>
      </c>
    </row>
    <row r="377" spans="1:27" x14ac:dyDescent="0.35">
      <c r="A377" s="184" t="str">
        <f>+Declarations!A377&amp;""</f>
        <v/>
      </c>
      <c r="B377" t="str">
        <f>IF(LEN($A377),IF(LEN(Declarations!$B377)&gt;0,Declarations!$B377,"#"&amp;$A377),"")</f>
        <v/>
      </c>
      <c r="C377" s="1" t="str">
        <f t="shared" si="106"/>
        <v>...</v>
      </c>
      <c r="D377" s="1" t="str">
        <f t="shared" si="125"/>
        <v/>
      </c>
      <c r="E377" s="15">
        <f t="shared" si="107"/>
        <v>0</v>
      </c>
      <c r="F377" s="1">
        <f t="shared" si="108"/>
        <v>0</v>
      </c>
      <c r="G377" s="1" t="str">
        <f t="shared" si="109"/>
        <v/>
      </c>
      <c r="H377" t="str">
        <f t="shared" si="110"/>
        <v/>
      </c>
      <c r="I377" s="1">
        <f t="shared" si="111"/>
        <v>0</v>
      </c>
      <c r="J377" s="1" t="str">
        <f>IF(LEN($A377)&gt;0,IF(LEN(Declarations!$F377)&gt;0,Declarations!$F377,conftype),"")</f>
        <v/>
      </c>
      <c r="M377" s="35" t="e">
        <f t="shared" si="126"/>
        <v>#REF!</v>
      </c>
      <c r="N377" s="35" t="e">
        <f t="shared" si="112"/>
        <v>#REF!</v>
      </c>
      <c r="O377" s="35" t="e">
        <f t="shared" si="113"/>
        <v>#REF!</v>
      </c>
      <c r="P377" s="35" t="e">
        <f t="shared" si="114"/>
        <v>#REF!</v>
      </c>
      <c r="Q377" s="214" t="e">
        <f t="shared" si="115"/>
        <v>#REF!</v>
      </c>
      <c r="R377" s="215" t="e">
        <f t="shared" si="116"/>
        <v>#REF!</v>
      </c>
      <c r="S377" s="214" t="e">
        <f t="shared" si="117"/>
        <v>#REF!</v>
      </c>
      <c r="T377" s="214" t="e">
        <f t="shared" si="118"/>
        <v>#REF!</v>
      </c>
      <c r="U377" t="e">
        <f t="shared" si="119"/>
        <v>#REF!</v>
      </c>
      <c r="V377" t="e">
        <f t="shared" si="120"/>
        <v>#REF!</v>
      </c>
      <c r="W377" t="e">
        <f t="shared" si="121"/>
        <v>#REF!</v>
      </c>
      <c r="X377" t="e">
        <f t="shared" si="122"/>
        <v>#REF!</v>
      </c>
      <c r="Y377" t="e">
        <f t="shared" si="123"/>
        <v>#REF!</v>
      </c>
      <c r="AA377" s="1">
        <f t="shared" si="124"/>
        <v>376</v>
      </c>
    </row>
    <row r="378" spans="1:27" x14ac:dyDescent="0.35">
      <c r="A378" s="184" t="str">
        <f>+Declarations!A378&amp;""</f>
        <v/>
      </c>
      <c r="B378" t="str">
        <f>IF(LEN($A378),IF(LEN(Declarations!$B378)&gt;0,Declarations!$B378,"#"&amp;$A378),"")</f>
        <v/>
      </c>
      <c r="C378" s="1" t="str">
        <f t="shared" si="106"/>
        <v>...</v>
      </c>
      <c r="D378" s="1" t="str">
        <f t="shared" si="125"/>
        <v/>
      </c>
      <c r="E378" s="15">
        <f t="shared" si="107"/>
        <v>0</v>
      </c>
      <c r="F378" s="1">
        <f t="shared" si="108"/>
        <v>0</v>
      </c>
      <c r="G378" s="1" t="str">
        <f t="shared" si="109"/>
        <v/>
      </c>
      <c r="H378" t="str">
        <f t="shared" si="110"/>
        <v/>
      </c>
      <c r="I378" s="1">
        <f t="shared" si="111"/>
        <v>0</v>
      </c>
      <c r="J378" s="1" t="str">
        <f>IF(LEN($A378)&gt;0,IF(LEN(Declarations!$F378)&gt;0,Declarations!$F378,conftype),"")</f>
        <v/>
      </c>
      <c r="M378" s="35" t="e">
        <f t="shared" si="126"/>
        <v>#REF!</v>
      </c>
      <c r="N378" s="35" t="e">
        <f t="shared" si="112"/>
        <v>#REF!</v>
      </c>
      <c r="O378" s="35" t="e">
        <f t="shared" si="113"/>
        <v>#REF!</v>
      </c>
      <c r="P378" s="35" t="e">
        <f t="shared" si="114"/>
        <v>#REF!</v>
      </c>
      <c r="Q378" s="214" t="e">
        <f t="shared" si="115"/>
        <v>#REF!</v>
      </c>
      <c r="R378" s="215" t="e">
        <f t="shared" si="116"/>
        <v>#REF!</v>
      </c>
      <c r="S378" s="214" t="e">
        <f t="shared" si="117"/>
        <v>#REF!</v>
      </c>
      <c r="T378" s="214" t="e">
        <f t="shared" si="118"/>
        <v>#REF!</v>
      </c>
      <c r="U378" t="e">
        <f t="shared" si="119"/>
        <v>#REF!</v>
      </c>
      <c r="V378" t="e">
        <f t="shared" si="120"/>
        <v>#REF!</v>
      </c>
      <c r="W378" t="e">
        <f t="shared" si="121"/>
        <v>#REF!</v>
      </c>
      <c r="X378" t="e">
        <f t="shared" si="122"/>
        <v>#REF!</v>
      </c>
      <c r="Y378" t="e">
        <f t="shared" si="123"/>
        <v>#REF!</v>
      </c>
      <c r="AA378" s="1">
        <f t="shared" si="124"/>
        <v>377</v>
      </c>
    </row>
    <row r="379" spans="1:27" x14ac:dyDescent="0.35">
      <c r="A379" s="184" t="str">
        <f>+Declarations!A379&amp;""</f>
        <v/>
      </c>
      <c r="B379" t="str">
        <f>IF(LEN($A379),IF(LEN(Declarations!$B379)&gt;0,Declarations!$B379,"#"&amp;$A379),"")</f>
        <v/>
      </c>
      <c r="C379" s="1" t="str">
        <f t="shared" si="106"/>
        <v>...</v>
      </c>
      <c r="D379" s="1" t="str">
        <f t="shared" si="125"/>
        <v/>
      </c>
      <c r="E379" s="15">
        <f t="shared" si="107"/>
        <v>0</v>
      </c>
      <c r="F379" s="1">
        <f t="shared" si="108"/>
        <v>0</v>
      </c>
      <c r="G379" s="1" t="str">
        <f t="shared" si="109"/>
        <v/>
      </c>
      <c r="H379" t="str">
        <f t="shared" si="110"/>
        <v/>
      </c>
      <c r="I379" s="1">
        <f t="shared" si="111"/>
        <v>0</v>
      </c>
      <c r="J379" s="1" t="str">
        <f>IF(LEN($A379)&gt;0,IF(LEN(Declarations!$F379)&gt;0,Declarations!$F379,conftype),"")</f>
        <v/>
      </c>
      <c r="M379" s="35" t="e">
        <f t="shared" si="126"/>
        <v>#REF!</v>
      </c>
      <c r="N379" s="35" t="e">
        <f t="shared" si="112"/>
        <v>#REF!</v>
      </c>
      <c r="O379" s="35" t="e">
        <f t="shared" si="113"/>
        <v>#REF!</v>
      </c>
      <c r="P379" s="35" t="e">
        <f t="shared" si="114"/>
        <v>#REF!</v>
      </c>
      <c r="Q379" s="214" t="e">
        <f t="shared" si="115"/>
        <v>#REF!</v>
      </c>
      <c r="R379" s="215" t="e">
        <f t="shared" si="116"/>
        <v>#REF!</v>
      </c>
      <c r="S379" s="214" t="e">
        <f t="shared" si="117"/>
        <v>#REF!</v>
      </c>
      <c r="T379" s="214" t="e">
        <f t="shared" si="118"/>
        <v>#REF!</v>
      </c>
      <c r="U379" t="e">
        <f t="shared" si="119"/>
        <v>#REF!</v>
      </c>
      <c r="V379" t="e">
        <f t="shared" si="120"/>
        <v>#REF!</v>
      </c>
      <c r="W379" t="e">
        <f t="shared" si="121"/>
        <v>#REF!</v>
      </c>
      <c r="X379" t="e">
        <f t="shared" si="122"/>
        <v>#REF!</v>
      </c>
      <c r="Y379" t="e">
        <f t="shared" si="123"/>
        <v>#REF!</v>
      </c>
      <c r="AA379" s="1">
        <f t="shared" si="124"/>
        <v>378</v>
      </c>
    </row>
    <row r="380" spans="1:27" x14ac:dyDescent="0.35">
      <c r="A380" s="184" t="str">
        <f>+Declarations!A380&amp;""</f>
        <v/>
      </c>
      <c r="B380" t="str">
        <f>IF(LEN($A380),IF(LEN(Declarations!$B380)&gt;0,Declarations!$B380,"#"&amp;$A380),"")</f>
        <v/>
      </c>
      <c r="C380" s="1" t="str">
        <f t="shared" si="106"/>
        <v>...</v>
      </c>
      <c r="D380" s="1" t="str">
        <f t="shared" si="125"/>
        <v/>
      </c>
      <c r="E380" s="15">
        <f t="shared" si="107"/>
        <v>0</v>
      </c>
      <c r="F380" s="1">
        <f t="shared" si="108"/>
        <v>0</v>
      </c>
      <c r="G380" s="1" t="str">
        <f t="shared" si="109"/>
        <v/>
      </c>
      <c r="H380" t="str">
        <f t="shared" si="110"/>
        <v/>
      </c>
      <c r="I380" s="1">
        <f t="shared" si="111"/>
        <v>0</v>
      </c>
      <c r="J380" s="1" t="str">
        <f>IF(LEN($A380)&gt;0,IF(LEN(Declarations!$F380)&gt;0,Declarations!$F380,conftype),"")</f>
        <v/>
      </c>
      <c r="M380" s="35" t="e">
        <f t="shared" si="126"/>
        <v>#REF!</v>
      </c>
      <c r="N380" s="35" t="e">
        <f t="shared" si="112"/>
        <v>#REF!</v>
      </c>
      <c r="O380" s="35" t="e">
        <f t="shared" si="113"/>
        <v>#REF!</v>
      </c>
      <c r="P380" s="35" t="e">
        <f t="shared" si="114"/>
        <v>#REF!</v>
      </c>
      <c r="Q380" s="214" t="e">
        <f t="shared" si="115"/>
        <v>#REF!</v>
      </c>
      <c r="R380" s="215" t="e">
        <f t="shared" si="116"/>
        <v>#REF!</v>
      </c>
      <c r="S380" s="214" t="e">
        <f t="shared" si="117"/>
        <v>#REF!</v>
      </c>
      <c r="T380" s="214" t="e">
        <f t="shared" si="118"/>
        <v>#REF!</v>
      </c>
      <c r="U380" t="e">
        <f t="shared" si="119"/>
        <v>#REF!</v>
      </c>
      <c r="V380" t="e">
        <f t="shared" si="120"/>
        <v>#REF!</v>
      </c>
      <c r="W380" t="e">
        <f t="shared" si="121"/>
        <v>#REF!</v>
      </c>
      <c r="X380" t="e">
        <f t="shared" si="122"/>
        <v>#REF!</v>
      </c>
      <c r="Y380" t="e">
        <f t="shared" si="123"/>
        <v>#REF!</v>
      </c>
      <c r="AA380" s="1">
        <f t="shared" si="124"/>
        <v>379</v>
      </c>
    </row>
    <row r="381" spans="1:27" x14ac:dyDescent="0.35">
      <c r="A381" s="184" t="str">
        <f>+Declarations!A381&amp;""</f>
        <v/>
      </c>
      <c r="B381" t="str">
        <f>IF(LEN($A381),IF(LEN(Declarations!$B381)&gt;0,Declarations!$B381,"#"&amp;$A381),"")</f>
        <v/>
      </c>
      <c r="C381" s="1" t="str">
        <f t="shared" si="106"/>
        <v>...</v>
      </c>
      <c r="D381" s="1" t="str">
        <f t="shared" si="125"/>
        <v/>
      </c>
      <c r="E381" s="15">
        <f t="shared" si="107"/>
        <v>0</v>
      </c>
      <c r="F381" s="1">
        <f t="shared" si="108"/>
        <v>0</v>
      </c>
      <c r="G381" s="1" t="str">
        <f t="shared" si="109"/>
        <v/>
      </c>
      <c r="H381" t="str">
        <f t="shared" si="110"/>
        <v/>
      </c>
      <c r="I381" s="1">
        <f t="shared" si="111"/>
        <v>0</v>
      </c>
      <c r="J381" s="1" t="str">
        <f>IF(LEN($A381)&gt;0,IF(LEN(Declarations!$F381)&gt;0,Declarations!$F381,conftype),"")</f>
        <v/>
      </c>
      <c r="M381" s="35" t="e">
        <f t="shared" si="126"/>
        <v>#REF!</v>
      </c>
      <c r="N381" s="35" t="e">
        <f t="shared" si="112"/>
        <v>#REF!</v>
      </c>
      <c r="O381" s="35" t="e">
        <f t="shared" si="113"/>
        <v>#REF!</v>
      </c>
      <c r="P381" s="35" t="e">
        <f t="shared" si="114"/>
        <v>#REF!</v>
      </c>
      <c r="Q381" s="214" t="e">
        <f t="shared" si="115"/>
        <v>#REF!</v>
      </c>
      <c r="R381" s="215" t="e">
        <f t="shared" si="116"/>
        <v>#REF!</v>
      </c>
      <c r="S381" s="214" t="e">
        <f t="shared" si="117"/>
        <v>#REF!</v>
      </c>
      <c r="T381" s="214" t="e">
        <f t="shared" si="118"/>
        <v>#REF!</v>
      </c>
      <c r="U381" t="e">
        <f t="shared" si="119"/>
        <v>#REF!</v>
      </c>
      <c r="V381" t="e">
        <f t="shared" si="120"/>
        <v>#REF!</v>
      </c>
      <c r="W381" t="e">
        <f t="shared" si="121"/>
        <v>#REF!</v>
      </c>
      <c r="X381" t="e">
        <f t="shared" si="122"/>
        <v>#REF!</v>
      </c>
      <c r="Y381" t="e">
        <f t="shared" si="123"/>
        <v>#REF!</v>
      </c>
      <c r="AA381" s="1">
        <f t="shared" si="124"/>
        <v>380</v>
      </c>
    </row>
    <row r="382" spans="1:27" x14ac:dyDescent="0.35">
      <c r="A382" s="184" t="str">
        <f>+Declarations!A382&amp;""</f>
        <v/>
      </c>
      <c r="B382" t="str">
        <f>IF(LEN($A382),IF(LEN(Declarations!$B382)&gt;0,Declarations!$B382,"#"&amp;$A382),"")</f>
        <v/>
      </c>
      <c r="C382" s="1" t="str">
        <f t="shared" si="106"/>
        <v>...</v>
      </c>
      <c r="D382" s="1" t="str">
        <f t="shared" si="125"/>
        <v/>
      </c>
      <c r="E382" s="15">
        <f t="shared" si="107"/>
        <v>0</v>
      </c>
      <c r="F382" s="1">
        <f t="shared" si="108"/>
        <v>0</v>
      </c>
      <c r="G382" s="1" t="str">
        <f t="shared" si="109"/>
        <v/>
      </c>
      <c r="H382" t="str">
        <f t="shared" si="110"/>
        <v/>
      </c>
      <c r="I382" s="1">
        <f t="shared" si="111"/>
        <v>0</v>
      </c>
      <c r="J382" s="1" t="str">
        <f>IF(LEN($A382)&gt;0,IF(LEN(Declarations!$F382)&gt;0,Declarations!$F382,conftype),"")</f>
        <v/>
      </c>
      <c r="M382" s="35" t="e">
        <f t="shared" si="126"/>
        <v>#REF!</v>
      </c>
      <c r="N382" s="35" t="e">
        <f t="shared" si="112"/>
        <v>#REF!</v>
      </c>
      <c r="O382" s="35" t="e">
        <f t="shared" si="113"/>
        <v>#REF!</v>
      </c>
      <c r="P382" s="35" t="e">
        <f t="shared" si="114"/>
        <v>#REF!</v>
      </c>
      <c r="Q382" s="214" t="e">
        <f t="shared" si="115"/>
        <v>#REF!</v>
      </c>
      <c r="R382" s="215" t="e">
        <f t="shared" si="116"/>
        <v>#REF!</v>
      </c>
      <c r="S382" s="214" t="e">
        <f t="shared" si="117"/>
        <v>#REF!</v>
      </c>
      <c r="T382" s="214" t="e">
        <f t="shared" si="118"/>
        <v>#REF!</v>
      </c>
      <c r="U382" t="e">
        <f t="shared" si="119"/>
        <v>#REF!</v>
      </c>
      <c r="V382" t="e">
        <f t="shared" si="120"/>
        <v>#REF!</v>
      </c>
      <c r="W382" t="e">
        <f t="shared" si="121"/>
        <v>#REF!</v>
      </c>
      <c r="X382" t="e">
        <f t="shared" si="122"/>
        <v>#REF!</v>
      </c>
      <c r="Y382" t="e">
        <f t="shared" si="123"/>
        <v>#REF!</v>
      </c>
      <c r="AA382" s="1">
        <f t="shared" si="124"/>
        <v>381</v>
      </c>
    </row>
    <row r="383" spans="1:27" x14ac:dyDescent="0.35">
      <c r="A383" s="184" t="str">
        <f>+Declarations!A383&amp;""</f>
        <v/>
      </c>
      <c r="B383" t="str">
        <f>IF(LEN($A383),IF(LEN(Declarations!$B383)&gt;0,Declarations!$B383,"#"&amp;$A383),"")</f>
        <v/>
      </c>
      <c r="C383" s="1" t="str">
        <f t="shared" si="106"/>
        <v>...</v>
      </c>
      <c r="D383" s="1" t="str">
        <f t="shared" si="125"/>
        <v/>
      </c>
      <c r="E383" s="15">
        <f t="shared" si="107"/>
        <v>0</v>
      </c>
      <c r="F383" s="1">
        <f t="shared" si="108"/>
        <v>0</v>
      </c>
      <c r="G383" s="1" t="str">
        <f t="shared" si="109"/>
        <v/>
      </c>
      <c r="H383" t="str">
        <f t="shared" si="110"/>
        <v/>
      </c>
      <c r="I383" s="1">
        <f t="shared" si="111"/>
        <v>0</v>
      </c>
      <c r="J383" s="1" t="str">
        <f>IF(LEN($A383)&gt;0,IF(LEN(Declarations!$F383)&gt;0,Declarations!$F383,conftype),"")</f>
        <v/>
      </c>
      <c r="M383" s="35" t="e">
        <f t="shared" si="126"/>
        <v>#REF!</v>
      </c>
      <c r="N383" s="35" t="e">
        <f t="shared" si="112"/>
        <v>#REF!</v>
      </c>
      <c r="O383" s="35" t="e">
        <f t="shared" si="113"/>
        <v>#REF!</v>
      </c>
      <c r="P383" s="35" t="e">
        <f t="shared" si="114"/>
        <v>#REF!</v>
      </c>
      <c r="Q383" s="214" t="e">
        <f t="shared" si="115"/>
        <v>#REF!</v>
      </c>
      <c r="R383" s="215" t="e">
        <f t="shared" si="116"/>
        <v>#REF!</v>
      </c>
      <c r="S383" s="214" t="e">
        <f t="shared" si="117"/>
        <v>#REF!</v>
      </c>
      <c r="T383" s="214" t="e">
        <f t="shared" si="118"/>
        <v>#REF!</v>
      </c>
      <c r="U383" t="e">
        <f t="shared" si="119"/>
        <v>#REF!</v>
      </c>
      <c r="V383" t="e">
        <f t="shared" si="120"/>
        <v>#REF!</v>
      </c>
      <c r="W383" t="e">
        <f t="shared" si="121"/>
        <v>#REF!</v>
      </c>
      <c r="X383" t="e">
        <f t="shared" si="122"/>
        <v>#REF!</v>
      </c>
      <c r="Y383" t="e">
        <f t="shared" si="123"/>
        <v>#REF!</v>
      </c>
      <c r="AA383" s="1">
        <f t="shared" si="124"/>
        <v>382</v>
      </c>
    </row>
    <row r="384" spans="1:27" x14ac:dyDescent="0.35">
      <c r="A384" s="184" t="str">
        <f>+Declarations!A384&amp;""</f>
        <v/>
      </c>
      <c r="B384" t="str">
        <f>IF(LEN($A384),IF(LEN(Declarations!$B384)&gt;0,Declarations!$B384,"#"&amp;$A384),"")</f>
        <v/>
      </c>
      <c r="C384" s="1" t="str">
        <f t="shared" si="106"/>
        <v>...</v>
      </c>
      <c r="D384" s="1" t="str">
        <f t="shared" si="125"/>
        <v/>
      </c>
      <c r="E384" s="15">
        <f t="shared" si="107"/>
        <v>0</v>
      </c>
      <c r="F384" s="1">
        <f t="shared" si="108"/>
        <v>0</v>
      </c>
      <c r="G384" s="1" t="str">
        <f t="shared" si="109"/>
        <v/>
      </c>
      <c r="H384" t="str">
        <f t="shared" si="110"/>
        <v/>
      </c>
      <c r="I384" s="1">
        <f t="shared" si="111"/>
        <v>0</v>
      </c>
      <c r="J384" s="1" t="str">
        <f>IF(LEN($A384)&gt;0,IF(LEN(Declarations!$F384)&gt;0,Declarations!$F384,conftype),"")</f>
        <v/>
      </c>
      <c r="M384" s="35" t="e">
        <f t="shared" si="126"/>
        <v>#REF!</v>
      </c>
      <c r="N384" s="35" t="e">
        <f t="shared" si="112"/>
        <v>#REF!</v>
      </c>
      <c r="O384" s="35" t="e">
        <f t="shared" si="113"/>
        <v>#REF!</v>
      </c>
      <c r="P384" s="35" t="e">
        <f t="shared" si="114"/>
        <v>#REF!</v>
      </c>
      <c r="Q384" s="214" t="e">
        <f t="shared" si="115"/>
        <v>#REF!</v>
      </c>
      <c r="R384" s="215" t="e">
        <f t="shared" si="116"/>
        <v>#REF!</v>
      </c>
      <c r="S384" s="214" t="e">
        <f t="shared" si="117"/>
        <v>#REF!</v>
      </c>
      <c r="T384" s="214" t="e">
        <f t="shared" si="118"/>
        <v>#REF!</v>
      </c>
      <c r="U384" t="e">
        <f t="shared" si="119"/>
        <v>#REF!</v>
      </c>
      <c r="V384" t="e">
        <f t="shared" si="120"/>
        <v>#REF!</v>
      </c>
      <c r="W384" t="e">
        <f t="shared" si="121"/>
        <v>#REF!</v>
      </c>
      <c r="X384" t="e">
        <f t="shared" si="122"/>
        <v>#REF!</v>
      </c>
      <c r="Y384" t="e">
        <f t="shared" si="123"/>
        <v>#REF!</v>
      </c>
      <c r="AA384" s="1">
        <f t="shared" si="124"/>
        <v>383</v>
      </c>
    </row>
    <row r="385" spans="1:27" x14ac:dyDescent="0.35">
      <c r="A385" s="184" t="str">
        <f>+Declarations!A385&amp;""</f>
        <v/>
      </c>
      <c r="B385" t="str">
        <f>IF(LEN($A385),IF(LEN(Declarations!$B385)&gt;0,Declarations!$B385,"#"&amp;$A385),"")</f>
        <v/>
      </c>
      <c r="C385" s="1" t="str">
        <f t="shared" si="106"/>
        <v>...</v>
      </c>
      <c r="D385" s="1" t="str">
        <f t="shared" si="125"/>
        <v/>
      </c>
      <c r="E385" s="15">
        <f t="shared" si="107"/>
        <v>0</v>
      </c>
      <c r="F385" s="1">
        <f t="shared" si="108"/>
        <v>0</v>
      </c>
      <c r="G385" s="1" t="str">
        <f t="shared" si="109"/>
        <v/>
      </c>
      <c r="H385" t="str">
        <f t="shared" si="110"/>
        <v/>
      </c>
      <c r="I385" s="1">
        <f t="shared" si="111"/>
        <v>0</v>
      </c>
      <c r="J385" s="1" t="str">
        <f>IF(LEN($A385)&gt;0,IF(LEN(Declarations!$F385)&gt;0,Declarations!$F385,conftype),"")</f>
        <v/>
      </c>
      <c r="M385" s="35" t="e">
        <f t="shared" si="126"/>
        <v>#REF!</v>
      </c>
      <c r="N385" s="35" t="e">
        <f t="shared" si="112"/>
        <v>#REF!</v>
      </c>
      <c r="O385" s="35" t="e">
        <f t="shared" si="113"/>
        <v>#REF!</v>
      </c>
      <c r="P385" s="35" t="e">
        <f t="shared" si="114"/>
        <v>#REF!</v>
      </c>
      <c r="Q385" s="214" t="e">
        <f t="shared" si="115"/>
        <v>#REF!</v>
      </c>
      <c r="R385" s="215" t="e">
        <f t="shared" si="116"/>
        <v>#REF!</v>
      </c>
      <c r="S385" s="214" t="e">
        <f t="shared" si="117"/>
        <v>#REF!</v>
      </c>
      <c r="T385" s="214" t="e">
        <f t="shared" si="118"/>
        <v>#REF!</v>
      </c>
      <c r="U385" t="e">
        <f t="shared" si="119"/>
        <v>#REF!</v>
      </c>
      <c r="V385" t="e">
        <f t="shared" si="120"/>
        <v>#REF!</v>
      </c>
      <c r="W385" t="e">
        <f t="shared" si="121"/>
        <v>#REF!</v>
      </c>
      <c r="X385" t="e">
        <f t="shared" si="122"/>
        <v>#REF!</v>
      </c>
      <c r="Y385" t="e">
        <f t="shared" si="123"/>
        <v>#REF!</v>
      </c>
      <c r="AA385" s="1">
        <f t="shared" si="124"/>
        <v>384</v>
      </c>
    </row>
    <row r="386" spans="1:27" x14ac:dyDescent="0.35">
      <c r="A386" s="184" t="str">
        <f>+Declarations!A386&amp;""</f>
        <v/>
      </c>
      <c r="B386" t="str">
        <f>IF(LEN($A386),IF(LEN(Declarations!$B386)&gt;0,Declarations!$B386,"#"&amp;$A386),"")</f>
        <v/>
      </c>
      <c r="C386" s="1" t="str">
        <f t="shared" ref="C386:C449" si="127">IF(LEN(INDEX(DECLARATIONS,$AA386,3))&gt;0,INDEX(DECLARATIONS,$AA386,3),"...")</f>
        <v>...</v>
      </c>
      <c r="D386" s="1" t="str">
        <f t="shared" si="125"/>
        <v/>
      </c>
      <c r="E386" s="15">
        <f t="shared" ref="E386:E449" si="128">IF(ISNA($AA386),0,INDEX(DECLARATIONS,$AA386,5))</f>
        <v>0</v>
      </c>
      <c r="F386" s="1">
        <f t="shared" ref="F386:F449" si="129">IF(ISNA($AA386),0,INDEX(DECLARATIONS,$AA386,7))</f>
        <v>0</v>
      </c>
      <c r="G386" s="1" t="str">
        <f t="shared" ref="G386:G449" si="130">UPPER(IF(ISNA($AA386),"",INDEX(DECLARATIONS,$AA386,4)))</f>
        <v/>
      </c>
      <c r="H386" t="str">
        <f t="shared" ref="H386:H449" si="131">IF(AND(A386&gt;0,ISTEXT(B386)),IF(SECNAME="YES",LEFT(B386&amp;" ",FIND(" ",B386&amp;" ")+2)&amp;IF(F386&gt;0," ("&amp;F386&amp;")",""), B386&amp;IF(F386&gt;0," ("&amp;F386&amp;")","")),"#"&amp;$A386)</f>
        <v/>
      </c>
      <c r="I386" s="1">
        <f t="shared" ref="I386:I449" si="132">IF(LEN($A386)&gt;0,IF(LEN($J386)&gt;0,MATCH(J386,MatchNames,0),EventIndex),0)</f>
        <v>0</v>
      </c>
      <c r="J386" s="1" t="str">
        <f>IF(LEN($A386)&gt;0,IF(LEN(Declarations!$F386)&gt;0,Declarations!$F386,conftype),"")</f>
        <v/>
      </c>
      <c r="M386" s="35" t="e">
        <f t="shared" si="126"/>
        <v>#REF!</v>
      </c>
      <c r="N386" s="35" t="e">
        <f t="shared" ref="N386:N449" si="133">IF(ISNA(VLOOKUP($A386,JumpData,2,FALSE)),0,VLOOKUP($A386,JumpData,2,FALSE))</f>
        <v>#REF!</v>
      </c>
      <c r="O386" s="35" t="e">
        <f t="shared" ref="O386:O449" si="134">IF(ISNA(VLOOKUP($A386,RunData,2,FALSE)),0,VLOOKUP($A386,RunData,2,FALSE))</f>
        <v>#REF!</v>
      </c>
      <c r="P386" s="35" t="e">
        <f t="shared" ref="P386:P449" si="135">IF(ISNA(VLOOKUP($A386,ThrowData,2,FALSE)),0,VLOOKUP($A386,ThrowData,2,FALSE))</f>
        <v>#REF!</v>
      </c>
      <c r="Q386" s="214" t="e">
        <f t="shared" ref="Q386:Q449" si="136">IF(ISNA(VLOOKUP($A386,SprintData,4,FALSE)),0,VLOOKUP($A386,SprintData,4,FALSE))+V386</f>
        <v>#REF!</v>
      </c>
      <c r="R386" s="215" t="e">
        <f t="shared" ref="R386:R449" si="137">IF(ISNA(VLOOKUP($A386,JumpData,4,FALSE)),0,VLOOKUP($A386,JumpData,4,FALSE))+W386</f>
        <v>#REF!</v>
      </c>
      <c r="S386" s="214" t="e">
        <f t="shared" ref="S386:S449" si="138">IF(ISNA(VLOOKUP($A386,RunData,4,FALSE)),0,VLOOKUP($A386,RunData,4,FALSE))+X386</f>
        <v>#REF!</v>
      </c>
      <c r="T386" s="214" t="e">
        <f t="shared" ref="T386:T449" si="139">IF(ISNA(VLOOKUP($A386,ThrowData,4,FALSE)),0,VLOOKUP($A386,ThrowData,4,FALSE))+Y386</f>
        <v>#REF!</v>
      </c>
      <c r="U386" t="e">
        <f t="shared" ref="U386:U449" si="140">+Q386+R386+S386+T386</f>
        <v>#REF!</v>
      </c>
      <c r="V386" t="e">
        <f t="shared" ref="V386:V449" si="141">IF(AND($F386&gt;0,NOT(M386),Flexing),FlexPC,0)</f>
        <v>#REF!</v>
      </c>
      <c r="W386" t="e">
        <f t="shared" ref="W386:W449" si="142">IF(AND($F386&gt;0,NOT(N386),Flexing),FlexPC,0)</f>
        <v>#REF!</v>
      </c>
      <c r="X386" t="e">
        <f t="shared" ref="X386:X449" si="143">IF(AND($F386&gt;0,NOT(O386),Flexing),FlexPC,0)</f>
        <v>#REF!</v>
      </c>
      <c r="Y386" t="e">
        <f t="shared" ref="Y386:Y449" si="144">IF(AND($F386&gt;0,NOT(P386),Flexing),FlexPC,0)</f>
        <v>#REF!</v>
      </c>
      <c r="AA386" s="1">
        <f t="shared" si="124"/>
        <v>385</v>
      </c>
    </row>
    <row r="387" spans="1:27" x14ac:dyDescent="0.35">
      <c r="A387" s="184" t="str">
        <f>+Declarations!A387&amp;""</f>
        <v/>
      </c>
      <c r="B387" t="str">
        <f>IF(LEN($A387),IF(LEN(Declarations!$B387)&gt;0,Declarations!$B387,"#"&amp;$A387),"")</f>
        <v/>
      </c>
      <c r="C387" s="1" t="str">
        <f t="shared" si="127"/>
        <v>...</v>
      </c>
      <c r="D387" s="1" t="str">
        <f t="shared" si="125"/>
        <v/>
      </c>
      <c r="E387" s="15">
        <f t="shared" si="128"/>
        <v>0</v>
      </c>
      <c r="F387" s="1">
        <f t="shared" si="129"/>
        <v>0</v>
      </c>
      <c r="G387" s="1" t="str">
        <f t="shared" si="130"/>
        <v/>
      </c>
      <c r="H387" t="str">
        <f t="shared" si="131"/>
        <v/>
      </c>
      <c r="I387" s="1">
        <f t="shared" si="132"/>
        <v>0</v>
      </c>
      <c r="J387" s="1" t="str">
        <f>IF(LEN($A387)&gt;0,IF(LEN(Declarations!$F387)&gt;0,Declarations!$F387,conftype),"")</f>
        <v/>
      </c>
      <c r="M387" s="35" t="e">
        <f t="shared" si="126"/>
        <v>#REF!</v>
      </c>
      <c r="N387" s="35" t="e">
        <f t="shared" si="133"/>
        <v>#REF!</v>
      </c>
      <c r="O387" s="35" t="e">
        <f t="shared" si="134"/>
        <v>#REF!</v>
      </c>
      <c r="P387" s="35" t="e">
        <f t="shared" si="135"/>
        <v>#REF!</v>
      </c>
      <c r="Q387" s="214" t="e">
        <f t="shared" si="136"/>
        <v>#REF!</v>
      </c>
      <c r="R387" s="215" t="e">
        <f t="shared" si="137"/>
        <v>#REF!</v>
      </c>
      <c r="S387" s="214" t="e">
        <f t="shared" si="138"/>
        <v>#REF!</v>
      </c>
      <c r="T387" s="214" t="e">
        <f t="shared" si="139"/>
        <v>#REF!</v>
      </c>
      <c r="U387" t="e">
        <f t="shared" si="140"/>
        <v>#REF!</v>
      </c>
      <c r="V387" t="e">
        <f t="shared" si="141"/>
        <v>#REF!</v>
      </c>
      <c r="W387" t="e">
        <f t="shared" si="142"/>
        <v>#REF!</v>
      </c>
      <c r="X387" t="e">
        <f t="shared" si="143"/>
        <v>#REF!</v>
      </c>
      <c r="Y387" t="e">
        <f t="shared" si="144"/>
        <v>#REF!</v>
      </c>
      <c r="AA387" s="1">
        <f t="shared" ref="AA387:AA450" si="145">ROW()-1</f>
        <v>386</v>
      </c>
    </row>
    <row r="388" spans="1:27" x14ac:dyDescent="0.35">
      <c r="A388" s="184" t="str">
        <f>+Declarations!A388&amp;""</f>
        <v/>
      </c>
      <c r="B388" t="str">
        <f>IF(LEN($A388),IF(LEN(Declarations!$B388)&gt;0,Declarations!$B388,"#"&amp;$A388),"")</f>
        <v/>
      </c>
      <c r="C388" s="1" t="str">
        <f t="shared" si="127"/>
        <v>...</v>
      </c>
      <c r="D388" s="1" t="str">
        <f t="shared" si="125"/>
        <v/>
      </c>
      <c r="E388" s="15">
        <f t="shared" si="128"/>
        <v>0</v>
      </c>
      <c r="F388" s="1">
        <f t="shared" si="129"/>
        <v>0</v>
      </c>
      <c r="G388" s="1" t="str">
        <f t="shared" si="130"/>
        <v/>
      </c>
      <c r="H388" t="str">
        <f t="shared" si="131"/>
        <v/>
      </c>
      <c r="I388" s="1">
        <f t="shared" si="132"/>
        <v>0</v>
      </c>
      <c r="J388" s="1" t="str">
        <f>IF(LEN($A388)&gt;0,IF(LEN(Declarations!$F388)&gt;0,Declarations!$F388,conftype),"")</f>
        <v/>
      </c>
      <c r="M388" s="35" t="e">
        <f t="shared" si="126"/>
        <v>#REF!</v>
      </c>
      <c r="N388" s="35" t="e">
        <f t="shared" si="133"/>
        <v>#REF!</v>
      </c>
      <c r="O388" s="35" t="e">
        <f t="shared" si="134"/>
        <v>#REF!</v>
      </c>
      <c r="P388" s="35" t="e">
        <f t="shared" si="135"/>
        <v>#REF!</v>
      </c>
      <c r="Q388" s="214" t="e">
        <f t="shared" si="136"/>
        <v>#REF!</v>
      </c>
      <c r="R388" s="215" t="e">
        <f t="shared" si="137"/>
        <v>#REF!</v>
      </c>
      <c r="S388" s="214" t="e">
        <f t="shared" si="138"/>
        <v>#REF!</v>
      </c>
      <c r="T388" s="214" t="e">
        <f t="shared" si="139"/>
        <v>#REF!</v>
      </c>
      <c r="U388" t="e">
        <f t="shared" si="140"/>
        <v>#REF!</v>
      </c>
      <c r="V388" t="e">
        <f t="shared" si="141"/>
        <v>#REF!</v>
      </c>
      <c r="W388" t="e">
        <f t="shared" si="142"/>
        <v>#REF!</v>
      </c>
      <c r="X388" t="e">
        <f t="shared" si="143"/>
        <v>#REF!</v>
      </c>
      <c r="Y388" t="e">
        <f t="shared" si="144"/>
        <v>#REF!</v>
      </c>
      <c r="AA388" s="1">
        <f t="shared" si="145"/>
        <v>387</v>
      </c>
    </row>
    <row r="389" spans="1:27" x14ac:dyDescent="0.35">
      <c r="A389" s="184" t="str">
        <f>+Declarations!A389&amp;""</f>
        <v/>
      </c>
      <c r="B389" t="str">
        <f>IF(LEN($A389),IF(LEN(Declarations!$B389)&gt;0,Declarations!$B389,"#"&amp;$A389),"")</f>
        <v/>
      </c>
      <c r="C389" s="1" t="str">
        <f t="shared" si="127"/>
        <v>...</v>
      </c>
      <c r="D389" s="1" t="str">
        <f t="shared" si="125"/>
        <v/>
      </c>
      <c r="E389" s="15">
        <f t="shared" si="128"/>
        <v>0</v>
      </c>
      <c r="F389" s="1">
        <f t="shared" si="129"/>
        <v>0</v>
      </c>
      <c r="G389" s="1" t="str">
        <f t="shared" si="130"/>
        <v/>
      </c>
      <c r="H389" t="str">
        <f t="shared" si="131"/>
        <v/>
      </c>
      <c r="I389" s="1">
        <f t="shared" si="132"/>
        <v>0</v>
      </c>
      <c r="J389" s="1" t="str">
        <f>IF(LEN($A389)&gt;0,IF(LEN(Declarations!$F389)&gt;0,Declarations!$F389,conftype),"")</f>
        <v/>
      </c>
      <c r="M389" s="35" t="e">
        <f t="shared" si="126"/>
        <v>#REF!</v>
      </c>
      <c r="N389" s="35" t="e">
        <f t="shared" si="133"/>
        <v>#REF!</v>
      </c>
      <c r="O389" s="35" t="e">
        <f t="shared" si="134"/>
        <v>#REF!</v>
      </c>
      <c r="P389" s="35" t="e">
        <f t="shared" si="135"/>
        <v>#REF!</v>
      </c>
      <c r="Q389" s="214" t="e">
        <f t="shared" si="136"/>
        <v>#REF!</v>
      </c>
      <c r="R389" s="215" t="e">
        <f t="shared" si="137"/>
        <v>#REF!</v>
      </c>
      <c r="S389" s="214" t="e">
        <f t="shared" si="138"/>
        <v>#REF!</v>
      </c>
      <c r="T389" s="214" t="e">
        <f t="shared" si="139"/>
        <v>#REF!</v>
      </c>
      <c r="U389" t="e">
        <f t="shared" si="140"/>
        <v>#REF!</v>
      </c>
      <c r="V389" t="e">
        <f t="shared" si="141"/>
        <v>#REF!</v>
      </c>
      <c r="W389" t="e">
        <f t="shared" si="142"/>
        <v>#REF!</v>
      </c>
      <c r="X389" t="e">
        <f t="shared" si="143"/>
        <v>#REF!</v>
      </c>
      <c r="Y389" t="e">
        <f t="shared" si="144"/>
        <v>#REF!</v>
      </c>
      <c r="AA389" s="1">
        <f t="shared" si="145"/>
        <v>388</v>
      </c>
    </row>
    <row r="390" spans="1:27" x14ac:dyDescent="0.35">
      <c r="A390" s="184" t="str">
        <f>+Declarations!A390&amp;""</f>
        <v/>
      </c>
      <c r="B390" t="str">
        <f>IF(LEN($A390),IF(LEN(Declarations!$B390)&gt;0,Declarations!$B390,"#"&amp;$A390),"")</f>
        <v/>
      </c>
      <c r="C390" s="1" t="str">
        <f t="shared" si="127"/>
        <v>...</v>
      </c>
      <c r="D390" s="1" t="str">
        <f t="shared" si="125"/>
        <v/>
      </c>
      <c r="E390" s="15">
        <f t="shared" si="128"/>
        <v>0</v>
      </c>
      <c r="F390" s="1">
        <f t="shared" si="129"/>
        <v>0</v>
      </c>
      <c r="G390" s="1" t="str">
        <f t="shared" si="130"/>
        <v/>
      </c>
      <c r="H390" t="str">
        <f t="shared" si="131"/>
        <v/>
      </c>
      <c r="I390" s="1">
        <f t="shared" si="132"/>
        <v>0</v>
      </c>
      <c r="J390" s="1" t="str">
        <f>IF(LEN($A390)&gt;0,IF(LEN(Declarations!$F390)&gt;0,Declarations!$F390,conftype),"")</f>
        <v/>
      </c>
      <c r="M390" s="35" t="e">
        <f t="shared" si="126"/>
        <v>#REF!</v>
      </c>
      <c r="N390" s="35" t="e">
        <f t="shared" si="133"/>
        <v>#REF!</v>
      </c>
      <c r="O390" s="35" t="e">
        <f t="shared" si="134"/>
        <v>#REF!</v>
      </c>
      <c r="P390" s="35" t="e">
        <f t="shared" si="135"/>
        <v>#REF!</v>
      </c>
      <c r="Q390" s="214" t="e">
        <f t="shared" si="136"/>
        <v>#REF!</v>
      </c>
      <c r="R390" s="215" t="e">
        <f t="shared" si="137"/>
        <v>#REF!</v>
      </c>
      <c r="S390" s="214" t="e">
        <f t="shared" si="138"/>
        <v>#REF!</v>
      </c>
      <c r="T390" s="214" t="e">
        <f t="shared" si="139"/>
        <v>#REF!</v>
      </c>
      <c r="U390" t="e">
        <f t="shared" si="140"/>
        <v>#REF!</v>
      </c>
      <c r="V390" t="e">
        <f t="shared" si="141"/>
        <v>#REF!</v>
      </c>
      <c r="W390" t="e">
        <f t="shared" si="142"/>
        <v>#REF!</v>
      </c>
      <c r="X390" t="e">
        <f t="shared" si="143"/>
        <v>#REF!</v>
      </c>
      <c r="Y390" t="e">
        <f t="shared" si="144"/>
        <v>#REF!</v>
      </c>
      <c r="AA390" s="1">
        <f t="shared" si="145"/>
        <v>389</v>
      </c>
    </row>
    <row r="391" spans="1:27" x14ac:dyDescent="0.35">
      <c r="A391" s="184" t="str">
        <f>+Declarations!A391&amp;""</f>
        <v/>
      </c>
      <c r="B391" t="str">
        <f>IF(LEN($A391),IF(LEN(Declarations!$B391)&gt;0,Declarations!$B391,"#"&amp;$A391),"")</f>
        <v/>
      </c>
      <c r="C391" s="1" t="str">
        <f t="shared" si="127"/>
        <v>...</v>
      </c>
      <c r="D391" s="1" t="str">
        <f t="shared" ref="D391:D454" si="146">IF(OR(G391="G",G391="F"),"F",IF(OR(G391="B",G391="M"),"M",""))</f>
        <v/>
      </c>
      <c r="E391" s="15">
        <f t="shared" si="128"/>
        <v>0</v>
      </c>
      <c r="F391" s="1">
        <f t="shared" si="129"/>
        <v>0</v>
      </c>
      <c r="G391" s="1" t="str">
        <f t="shared" si="130"/>
        <v/>
      </c>
      <c r="H391" t="str">
        <f t="shared" si="131"/>
        <v/>
      </c>
      <c r="I391" s="1">
        <f t="shared" si="132"/>
        <v>0</v>
      </c>
      <c r="J391" s="1" t="str">
        <f>IF(LEN($A391)&gt;0,IF(LEN(Declarations!$F391)&gt;0,Declarations!$F391,conftype),"")</f>
        <v/>
      </c>
      <c r="M391" s="35" t="e">
        <f t="shared" si="126"/>
        <v>#REF!</v>
      </c>
      <c r="N391" s="35" t="e">
        <f t="shared" si="133"/>
        <v>#REF!</v>
      </c>
      <c r="O391" s="35" t="e">
        <f t="shared" si="134"/>
        <v>#REF!</v>
      </c>
      <c r="P391" s="35" t="e">
        <f t="shared" si="135"/>
        <v>#REF!</v>
      </c>
      <c r="Q391" s="214" t="e">
        <f t="shared" si="136"/>
        <v>#REF!</v>
      </c>
      <c r="R391" s="215" t="e">
        <f t="shared" si="137"/>
        <v>#REF!</v>
      </c>
      <c r="S391" s="214" t="e">
        <f t="shared" si="138"/>
        <v>#REF!</v>
      </c>
      <c r="T391" s="214" t="e">
        <f t="shared" si="139"/>
        <v>#REF!</v>
      </c>
      <c r="U391" t="e">
        <f t="shared" si="140"/>
        <v>#REF!</v>
      </c>
      <c r="V391" t="e">
        <f t="shared" si="141"/>
        <v>#REF!</v>
      </c>
      <c r="W391" t="e">
        <f t="shared" si="142"/>
        <v>#REF!</v>
      </c>
      <c r="X391" t="e">
        <f t="shared" si="143"/>
        <v>#REF!</v>
      </c>
      <c r="Y391" t="e">
        <f t="shared" si="144"/>
        <v>#REF!</v>
      </c>
      <c r="AA391" s="1">
        <f t="shared" si="145"/>
        <v>390</v>
      </c>
    </row>
    <row r="392" spans="1:27" x14ac:dyDescent="0.35">
      <c r="A392" s="184" t="str">
        <f>+Declarations!A392&amp;""</f>
        <v/>
      </c>
      <c r="B392" t="str">
        <f>IF(LEN($A392),IF(LEN(Declarations!$B392)&gt;0,Declarations!$B392,"#"&amp;$A392),"")</f>
        <v/>
      </c>
      <c r="C392" s="1" t="str">
        <f t="shared" si="127"/>
        <v>...</v>
      </c>
      <c r="D392" s="1" t="str">
        <f t="shared" si="146"/>
        <v/>
      </c>
      <c r="E392" s="15">
        <f t="shared" si="128"/>
        <v>0</v>
      </c>
      <c r="F392" s="1">
        <f t="shared" si="129"/>
        <v>0</v>
      </c>
      <c r="G392" s="1" t="str">
        <f t="shared" si="130"/>
        <v/>
      </c>
      <c r="H392" t="str">
        <f t="shared" si="131"/>
        <v/>
      </c>
      <c r="I392" s="1">
        <f t="shared" si="132"/>
        <v>0</v>
      </c>
      <c r="J392" s="1" t="str">
        <f>IF(LEN($A392)&gt;0,IF(LEN(Declarations!$F392)&gt;0,Declarations!$F392,conftype),"")</f>
        <v/>
      </c>
      <c r="M392" s="35" t="e">
        <f t="shared" si="126"/>
        <v>#REF!</v>
      </c>
      <c r="N392" s="35" t="e">
        <f t="shared" si="133"/>
        <v>#REF!</v>
      </c>
      <c r="O392" s="35" t="e">
        <f t="shared" si="134"/>
        <v>#REF!</v>
      </c>
      <c r="P392" s="35" t="e">
        <f t="shared" si="135"/>
        <v>#REF!</v>
      </c>
      <c r="Q392" s="214" t="e">
        <f t="shared" si="136"/>
        <v>#REF!</v>
      </c>
      <c r="R392" s="215" t="e">
        <f t="shared" si="137"/>
        <v>#REF!</v>
      </c>
      <c r="S392" s="214" t="e">
        <f t="shared" si="138"/>
        <v>#REF!</v>
      </c>
      <c r="T392" s="214" t="e">
        <f t="shared" si="139"/>
        <v>#REF!</v>
      </c>
      <c r="U392" t="e">
        <f t="shared" si="140"/>
        <v>#REF!</v>
      </c>
      <c r="V392" t="e">
        <f t="shared" si="141"/>
        <v>#REF!</v>
      </c>
      <c r="W392" t="e">
        <f t="shared" si="142"/>
        <v>#REF!</v>
      </c>
      <c r="X392" t="e">
        <f t="shared" si="143"/>
        <v>#REF!</v>
      </c>
      <c r="Y392" t="e">
        <f t="shared" si="144"/>
        <v>#REF!</v>
      </c>
      <c r="AA392" s="1">
        <f t="shared" si="145"/>
        <v>391</v>
      </c>
    </row>
    <row r="393" spans="1:27" x14ac:dyDescent="0.35">
      <c r="A393" s="184" t="str">
        <f>+Declarations!A393&amp;""</f>
        <v/>
      </c>
      <c r="B393" t="str">
        <f>IF(LEN($A393),IF(LEN(Declarations!$B393)&gt;0,Declarations!$B393,"#"&amp;$A393),"")</f>
        <v/>
      </c>
      <c r="C393" s="1" t="str">
        <f t="shared" si="127"/>
        <v>...</v>
      </c>
      <c r="D393" s="1" t="str">
        <f t="shared" si="146"/>
        <v/>
      </c>
      <c r="E393" s="15">
        <f t="shared" si="128"/>
        <v>0</v>
      </c>
      <c r="F393" s="1">
        <f t="shared" si="129"/>
        <v>0</v>
      </c>
      <c r="G393" s="1" t="str">
        <f t="shared" si="130"/>
        <v/>
      </c>
      <c r="H393" t="str">
        <f t="shared" si="131"/>
        <v/>
      </c>
      <c r="I393" s="1">
        <f t="shared" si="132"/>
        <v>0</v>
      </c>
      <c r="J393" s="1" t="str">
        <f>IF(LEN($A393)&gt;0,IF(LEN(Declarations!$F393)&gt;0,Declarations!$F393,conftype),"")</f>
        <v/>
      </c>
      <c r="M393" s="35" t="e">
        <f t="shared" si="126"/>
        <v>#REF!</v>
      </c>
      <c r="N393" s="35" t="e">
        <f t="shared" si="133"/>
        <v>#REF!</v>
      </c>
      <c r="O393" s="35" t="e">
        <f t="shared" si="134"/>
        <v>#REF!</v>
      </c>
      <c r="P393" s="35" t="e">
        <f t="shared" si="135"/>
        <v>#REF!</v>
      </c>
      <c r="Q393" s="214" t="e">
        <f t="shared" si="136"/>
        <v>#REF!</v>
      </c>
      <c r="R393" s="215" t="e">
        <f t="shared" si="137"/>
        <v>#REF!</v>
      </c>
      <c r="S393" s="214" t="e">
        <f t="shared" si="138"/>
        <v>#REF!</v>
      </c>
      <c r="T393" s="214" t="e">
        <f t="shared" si="139"/>
        <v>#REF!</v>
      </c>
      <c r="U393" t="e">
        <f t="shared" si="140"/>
        <v>#REF!</v>
      </c>
      <c r="V393" t="e">
        <f t="shared" si="141"/>
        <v>#REF!</v>
      </c>
      <c r="W393" t="e">
        <f t="shared" si="142"/>
        <v>#REF!</v>
      </c>
      <c r="X393" t="e">
        <f t="shared" si="143"/>
        <v>#REF!</v>
      </c>
      <c r="Y393" t="e">
        <f t="shared" si="144"/>
        <v>#REF!</v>
      </c>
      <c r="AA393" s="1">
        <f t="shared" si="145"/>
        <v>392</v>
      </c>
    </row>
    <row r="394" spans="1:27" x14ac:dyDescent="0.35">
      <c r="A394" s="184" t="str">
        <f>+Declarations!A394&amp;""</f>
        <v/>
      </c>
      <c r="B394" t="str">
        <f>IF(LEN($A394),IF(LEN(Declarations!$B394)&gt;0,Declarations!$B394,"#"&amp;$A394),"")</f>
        <v/>
      </c>
      <c r="C394" s="1" t="str">
        <f t="shared" si="127"/>
        <v>...</v>
      </c>
      <c r="D394" s="1" t="str">
        <f t="shared" si="146"/>
        <v/>
      </c>
      <c r="E394" s="15">
        <f t="shared" si="128"/>
        <v>0</v>
      </c>
      <c r="F394" s="1">
        <f t="shared" si="129"/>
        <v>0</v>
      </c>
      <c r="G394" s="1" t="str">
        <f t="shared" si="130"/>
        <v/>
      </c>
      <c r="H394" t="str">
        <f t="shared" si="131"/>
        <v/>
      </c>
      <c r="I394" s="1">
        <f t="shared" si="132"/>
        <v>0</v>
      </c>
      <c r="J394" s="1" t="str">
        <f>IF(LEN($A394)&gt;0,IF(LEN(Declarations!$F394)&gt;0,Declarations!$F394,conftype),"")</f>
        <v/>
      </c>
      <c r="M394" s="35" t="e">
        <f t="shared" si="126"/>
        <v>#REF!</v>
      </c>
      <c r="N394" s="35" t="e">
        <f t="shared" si="133"/>
        <v>#REF!</v>
      </c>
      <c r="O394" s="35" t="e">
        <f t="shared" si="134"/>
        <v>#REF!</v>
      </c>
      <c r="P394" s="35" t="e">
        <f t="shared" si="135"/>
        <v>#REF!</v>
      </c>
      <c r="Q394" s="214" t="e">
        <f t="shared" si="136"/>
        <v>#REF!</v>
      </c>
      <c r="R394" s="215" t="e">
        <f t="shared" si="137"/>
        <v>#REF!</v>
      </c>
      <c r="S394" s="214" t="e">
        <f t="shared" si="138"/>
        <v>#REF!</v>
      </c>
      <c r="T394" s="214" t="e">
        <f t="shared" si="139"/>
        <v>#REF!</v>
      </c>
      <c r="U394" t="e">
        <f t="shared" si="140"/>
        <v>#REF!</v>
      </c>
      <c r="V394" t="e">
        <f t="shared" si="141"/>
        <v>#REF!</v>
      </c>
      <c r="W394" t="e">
        <f t="shared" si="142"/>
        <v>#REF!</v>
      </c>
      <c r="X394" t="e">
        <f t="shared" si="143"/>
        <v>#REF!</v>
      </c>
      <c r="Y394" t="e">
        <f t="shared" si="144"/>
        <v>#REF!</v>
      </c>
      <c r="AA394" s="1">
        <f t="shared" si="145"/>
        <v>393</v>
      </c>
    </row>
    <row r="395" spans="1:27" x14ac:dyDescent="0.35">
      <c r="A395" s="184" t="str">
        <f>+Declarations!A395&amp;""</f>
        <v/>
      </c>
      <c r="B395" t="str">
        <f>IF(LEN($A395),IF(LEN(Declarations!$B395)&gt;0,Declarations!$B395,"#"&amp;$A395),"")</f>
        <v/>
      </c>
      <c r="C395" s="1" t="str">
        <f t="shared" si="127"/>
        <v>...</v>
      </c>
      <c r="D395" s="1" t="str">
        <f t="shared" si="146"/>
        <v/>
      </c>
      <c r="E395" s="15">
        <f t="shared" si="128"/>
        <v>0</v>
      </c>
      <c r="F395" s="1">
        <f t="shared" si="129"/>
        <v>0</v>
      </c>
      <c r="G395" s="1" t="str">
        <f t="shared" si="130"/>
        <v/>
      </c>
      <c r="H395" t="str">
        <f t="shared" si="131"/>
        <v/>
      </c>
      <c r="I395" s="1">
        <f t="shared" si="132"/>
        <v>0</v>
      </c>
      <c r="J395" s="1" t="str">
        <f>IF(LEN($A395)&gt;0,IF(LEN(Declarations!$F395)&gt;0,Declarations!$F395,conftype),"")</f>
        <v/>
      </c>
      <c r="M395" s="35" t="e">
        <f t="shared" si="126"/>
        <v>#REF!</v>
      </c>
      <c r="N395" s="35" t="e">
        <f t="shared" si="133"/>
        <v>#REF!</v>
      </c>
      <c r="O395" s="35" t="e">
        <f t="shared" si="134"/>
        <v>#REF!</v>
      </c>
      <c r="P395" s="35" t="e">
        <f t="shared" si="135"/>
        <v>#REF!</v>
      </c>
      <c r="Q395" s="214" t="e">
        <f t="shared" si="136"/>
        <v>#REF!</v>
      </c>
      <c r="R395" s="215" t="e">
        <f t="shared" si="137"/>
        <v>#REF!</v>
      </c>
      <c r="S395" s="214" t="e">
        <f t="shared" si="138"/>
        <v>#REF!</v>
      </c>
      <c r="T395" s="214" t="e">
        <f t="shared" si="139"/>
        <v>#REF!</v>
      </c>
      <c r="U395" t="e">
        <f t="shared" si="140"/>
        <v>#REF!</v>
      </c>
      <c r="V395" t="e">
        <f t="shared" si="141"/>
        <v>#REF!</v>
      </c>
      <c r="W395" t="e">
        <f t="shared" si="142"/>
        <v>#REF!</v>
      </c>
      <c r="X395" t="e">
        <f t="shared" si="143"/>
        <v>#REF!</v>
      </c>
      <c r="Y395" t="e">
        <f t="shared" si="144"/>
        <v>#REF!</v>
      </c>
      <c r="AA395" s="1">
        <f t="shared" si="145"/>
        <v>394</v>
      </c>
    </row>
    <row r="396" spans="1:27" x14ac:dyDescent="0.35">
      <c r="A396" s="184" t="str">
        <f>+Declarations!A396&amp;""</f>
        <v/>
      </c>
      <c r="B396" t="str">
        <f>IF(LEN($A396),IF(LEN(Declarations!$B396)&gt;0,Declarations!$B396,"#"&amp;$A396),"")</f>
        <v/>
      </c>
      <c r="C396" s="1" t="str">
        <f t="shared" si="127"/>
        <v>...</v>
      </c>
      <c r="D396" s="1" t="str">
        <f t="shared" si="146"/>
        <v/>
      </c>
      <c r="E396" s="15">
        <f t="shared" si="128"/>
        <v>0</v>
      </c>
      <c r="F396" s="1">
        <f t="shared" si="129"/>
        <v>0</v>
      </c>
      <c r="G396" s="1" t="str">
        <f t="shared" si="130"/>
        <v/>
      </c>
      <c r="H396" t="str">
        <f t="shared" si="131"/>
        <v/>
      </c>
      <c r="I396" s="1">
        <f t="shared" si="132"/>
        <v>0</v>
      </c>
      <c r="J396" s="1" t="str">
        <f>IF(LEN($A396)&gt;0,IF(LEN(Declarations!$F396)&gt;0,Declarations!$F396,conftype),"")</f>
        <v/>
      </c>
      <c r="M396" s="35" t="e">
        <f t="shared" si="126"/>
        <v>#REF!</v>
      </c>
      <c r="N396" s="35" t="e">
        <f t="shared" si="133"/>
        <v>#REF!</v>
      </c>
      <c r="O396" s="35" t="e">
        <f t="shared" si="134"/>
        <v>#REF!</v>
      </c>
      <c r="P396" s="35" t="e">
        <f t="shared" si="135"/>
        <v>#REF!</v>
      </c>
      <c r="Q396" s="214" t="e">
        <f t="shared" si="136"/>
        <v>#REF!</v>
      </c>
      <c r="R396" s="215" t="e">
        <f t="shared" si="137"/>
        <v>#REF!</v>
      </c>
      <c r="S396" s="214" t="e">
        <f t="shared" si="138"/>
        <v>#REF!</v>
      </c>
      <c r="T396" s="214" t="e">
        <f t="shared" si="139"/>
        <v>#REF!</v>
      </c>
      <c r="U396" t="e">
        <f t="shared" si="140"/>
        <v>#REF!</v>
      </c>
      <c r="V396" t="e">
        <f t="shared" si="141"/>
        <v>#REF!</v>
      </c>
      <c r="W396" t="e">
        <f t="shared" si="142"/>
        <v>#REF!</v>
      </c>
      <c r="X396" t="e">
        <f t="shared" si="143"/>
        <v>#REF!</v>
      </c>
      <c r="Y396" t="e">
        <f t="shared" si="144"/>
        <v>#REF!</v>
      </c>
      <c r="AA396" s="1">
        <f t="shared" si="145"/>
        <v>395</v>
      </c>
    </row>
    <row r="397" spans="1:27" x14ac:dyDescent="0.35">
      <c r="A397" s="184" t="str">
        <f>+Declarations!A397&amp;""</f>
        <v/>
      </c>
      <c r="B397" t="str">
        <f>IF(LEN($A397),IF(LEN(Declarations!$B397)&gt;0,Declarations!$B397,"#"&amp;$A397),"")</f>
        <v/>
      </c>
      <c r="C397" s="1" t="str">
        <f t="shared" si="127"/>
        <v>...</v>
      </c>
      <c r="D397" s="1" t="str">
        <f t="shared" si="146"/>
        <v/>
      </c>
      <c r="E397" s="15">
        <f t="shared" si="128"/>
        <v>0</v>
      </c>
      <c r="F397" s="1">
        <f t="shared" si="129"/>
        <v>0</v>
      </c>
      <c r="G397" s="1" t="str">
        <f t="shared" si="130"/>
        <v/>
      </c>
      <c r="H397" t="str">
        <f t="shared" si="131"/>
        <v/>
      </c>
      <c r="I397" s="1">
        <f t="shared" si="132"/>
        <v>0</v>
      </c>
      <c r="J397" s="1" t="str">
        <f>IF(LEN($A397)&gt;0,IF(LEN(Declarations!$F397)&gt;0,Declarations!$F397,conftype),"")</f>
        <v/>
      </c>
      <c r="M397" s="35" t="e">
        <f t="shared" si="126"/>
        <v>#REF!</v>
      </c>
      <c r="N397" s="35" t="e">
        <f t="shared" si="133"/>
        <v>#REF!</v>
      </c>
      <c r="O397" s="35" t="e">
        <f t="shared" si="134"/>
        <v>#REF!</v>
      </c>
      <c r="P397" s="35" t="e">
        <f t="shared" si="135"/>
        <v>#REF!</v>
      </c>
      <c r="Q397" s="214" t="e">
        <f t="shared" si="136"/>
        <v>#REF!</v>
      </c>
      <c r="R397" s="215" t="e">
        <f t="shared" si="137"/>
        <v>#REF!</v>
      </c>
      <c r="S397" s="214" t="e">
        <f t="shared" si="138"/>
        <v>#REF!</v>
      </c>
      <c r="T397" s="214" t="e">
        <f t="shared" si="139"/>
        <v>#REF!</v>
      </c>
      <c r="U397" t="e">
        <f t="shared" si="140"/>
        <v>#REF!</v>
      </c>
      <c r="V397" t="e">
        <f t="shared" si="141"/>
        <v>#REF!</v>
      </c>
      <c r="W397" t="e">
        <f t="shared" si="142"/>
        <v>#REF!</v>
      </c>
      <c r="X397" t="e">
        <f t="shared" si="143"/>
        <v>#REF!</v>
      </c>
      <c r="Y397" t="e">
        <f t="shared" si="144"/>
        <v>#REF!</v>
      </c>
      <c r="AA397" s="1">
        <f t="shared" si="145"/>
        <v>396</v>
      </c>
    </row>
    <row r="398" spans="1:27" x14ac:dyDescent="0.35">
      <c r="A398" s="184" t="str">
        <f>+Declarations!A398&amp;""</f>
        <v/>
      </c>
      <c r="B398" t="str">
        <f>IF(LEN($A398),IF(LEN(Declarations!$B398)&gt;0,Declarations!$B398,"#"&amp;$A398),"")</f>
        <v/>
      </c>
      <c r="C398" s="1" t="str">
        <f t="shared" si="127"/>
        <v>...</v>
      </c>
      <c r="D398" s="1" t="str">
        <f t="shared" si="146"/>
        <v/>
      </c>
      <c r="E398" s="15">
        <f t="shared" si="128"/>
        <v>0</v>
      </c>
      <c r="F398" s="1">
        <f t="shared" si="129"/>
        <v>0</v>
      </c>
      <c r="G398" s="1" t="str">
        <f t="shared" si="130"/>
        <v/>
      </c>
      <c r="H398" t="str">
        <f t="shared" si="131"/>
        <v/>
      </c>
      <c r="I398" s="1">
        <f t="shared" si="132"/>
        <v>0</v>
      </c>
      <c r="J398" s="1" t="str">
        <f>IF(LEN($A398)&gt;0,IF(LEN(Declarations!$F398)&gt;0,Declarations!$F398,conftype),"")</f>
        <v/>
      </c>
      <c r="M398" s="35" t="e">
        <f t="shared" si="126"/>
        <v>#REF!</v>
      </c>
      <c r="N398" s="35" t="e">
        <f t="shared" si="133"/>
        <v>#REF!</v>
      </c>
      <c r="O398" s="35" t="e">
        <f t="shared" si="134"/>
        <v>#REF!</v>
      </c>
      <c r="P398" s="35" t="e">
        <f t="shared" si="135"/>
        <v>#REF!</v>
      </c>
      <c r="Q398" s="214" t="e">
        <f t="shared" si="136"/>
        <v>#REF!</v>
      </c>
      <c r="R398" s="215" t="e">
        <f t="shared" si="137"/>
        <v>#REF!</v>
      </c>
      <c r="S398" s="214" t="e">
        <f t="shared" si="138"/>
        <v>#REF!</v>
      </c>
      <c r="T398" s="214" t="e">
        <f t="shared" si="139"/>
        <v>#REF!</v>
      </c>
      <c r="U398" t="e">
        <f t="shared" si="140"/>
        <v>#REF!</v>
      </c>
      <c r="V398" t="e">
        <f t="shared" si="141"/>
        <v>#REF!</v>
      </c>
      <c r="W398" t="e">
        <f t="shared" si="142"/>
        <v>#REF!</v>
      </c>
      <c r="X398" t="e">
        <f t="shared" si="143"/>
        <v>#REF!</v>
      </c>
      <c r="Y398" t="e">
        <f t="shared" si="144"/>
        <v>#REF!</v>
      </c>
      <c r="AA398" s="1">
        <f t="shared" si="145"/>
        <v>397</v>
      </c>
    </row>
    <row r="399" spans="1:27" x14ac:dyDescent="0.35">
      <c r="A399" s="184" t="str">
        <f>+Declarations!A399&amp;""</f>
        <v/>
      </c>
      <c r="B399" t="str">
        <f>IF(LEN($A399),IF(LEN(Declarations!$B399)&gt;0,Declarations!$B399,"#"&amp;$A399),"")</f>
        <v/>
      </c>
      <c r="C399" s="1" t="str">
        <f t="shared" si="127"/>
        <v>...</v>
      </c>
      <c r="D399" s="1" t="str">
        <f t="shared" si="146"/>
        <v/>
      </c>
      <c r="E399" s="15">
        <f t="shared" si="128"/>
        <v>0</v>
      </c>
      <c r="F399" s="1">
        <f t="shared" si="129"/>
        <v>0</v>
      </c>
      <c r="G399" s="1" t="str">
        <f t="shared" si="130"/>
        <v/>
      </c>
      <c r="H399" t="str">
        <f t="shared" si="131"/>
        <v/>
      </c>
      <c r="I399" s="1">
        <f t="shared" si="132"/>
        <v>0</v>
      </c>
      <c r="J399" s="1" t="str">
        <f>IF(LEN($A399)&gt;0,IF(LEN(Declarations!$F399)&gt;0,Declarations!$F399,conftype),"")</f>
        <v/>
      </c>
      <c r="M399" s="35" t="e">
        <f t="shared" si="126"/>
        <v>#REF!</v>
      </c>
      <c r="N399" s="35" t="e">
        <f t="shared" si="133"/>
        <v>#REF!</v>
      </c>
      <c r="O399" s="35" t="e">
        <f t="shared" si="134"/>
        <v>#REF!</v>
      </c>
      <c r="P399" s="35" t="e">
        <f t="shared" si="135"/>
        <v>#REF!</v>
      </c>
      <c r="Q399" s="214" t="e">
        <f t="shared" si="136"/>
        <v>#REF!</v>
      </c>
      <c r="R399" s="215" t="e">
        <f t="shared" si="137"/>
        <v>#REF!</v>
      </c>
      <c r="S399" s="214" t="e">
        <f t="shared" si="138"/>
        <v>#REF!</v>
      </c>
      <c r="T399" s="214" t="e">
        <f t="shared" si="139"/>
        <v>#REF!</v>
      </c>
      <c r="U399" t="e">
        <f t="shared" si="140"/>
        <v>#REF!</v>
      </c>
      <c r="V399" t="e">
        <f t="shared" si="141"/>
        <v>#REF!</v>
      </c>
      <c r="W399" t="e">
        <f t="shared" si="142"/>
        <v>#REF!</v>
      </c>
      <c r="X399" t="e">
        <f t="shared" si="143"/>
        <v>#REF!</v>
      </c>
      <c r="Y399" t="e">
        <f t="shared" si="144"/>
        <v>#REF!</v>
      </c>
      <c r="AA399" s="1">
        <f t="shared" si="145"/>
        <v>398</v>
      </c>
    </row>
    <row r="400" spans="1:27" x14ac:dyDescent="0.35">
      <c r="A400" s="184" t="str">
        <f>+Declarations!A400&amp;""</f>
        <v/>
      </c>
      <c r="B400" t="str">
        <f>IF(LEN($A400),IF(LEN(Declarations!$B400)&gt;0,Declarations!$B400,"#"&amp;$A400),"")</f>
        <v/>
      </c>
      <c r="C400" s="1" t="str">
        <f t="shared" si="127"/>
        <v>...</v>
      </c>
      <c r="D400" s="1" t="str">
        <f t="shared" si="146"/>
        <v/>
      </c>
      <c r="E400" s="15">
        <f t="shared" si="128"/>
        <v>0</v>
      </c>
      <c r="F400" s="1">
        <f t="shared" si="129"/>
        <v>0</v>
      </c>
      <c r="G400" s="1" t="str">
        <f t="shared" si="130"/>
        <v/>
      </c>
      <c r="H400" t="str">
        <f t="shared" si="131"/>
        <v/>
      </c>
      <c r="I400" s="1">
        <f t="shared" si="132"/>
        <v>0</v>
      </c>
      <c r="J400" s="1" t="str">
        <f>IF(LEN($A400)&gt;0,IF(LEN(Declarations!$F400)&gt;0,Declarations!$F400,conftype),"")</f>
        <v/>
      </c>
      <c r="M400" s="35" t="e">
        <f t="shared" si="126"/>
        <v>#REF!</v>
      </c>
      <c r="N400" s="35" t="e">
        <f t="shared" si="133"/>
        <v>#REF!</v>
      </c>
      <c r="O400" s="35" t="e">
        <f t="shared" si="134"/>
        <v>#REF!</v>
      </c>
      <c r="P400" s="35" t="e">
        <f t="shared" si="135"/>
        <v>#REF!</v>
      </c>
      <c r="Q400" s="214" t="e">
        <f t="shared" si="136"/>
        <v>#REF!</v>
      </c>
      <c r="R400" s="215" t="e">
        <f t="shared" si="137"/>
        <v>#REF!</v>
      </c>
      <c r="S400" s="214" t="e">
        <f t="shared" si="138"/>
        <v>#REF!</v>
      </c>
      <c r="T400" s="214" t="e">
        <f t="shared" si="139"/>
        <v>#REF!</v>
      </c>
      <c r="U400" t="e">
        <f t="shared" si="140"/>
        <v>#REF!</v>
      </c>
      <c r="V400" t="e">
        <f t="shared" si="141"/>
        <v>#REF!</v>
      </c>
      <c r="W400" t="e">
        <f t="shared" si="142"/>
        <v>#REF!</v>
      </c>
      <c r="X400" t="e">
        <f t="shared" si="143"/>
        <v>#REF!</v>
      </c>
      <c r="Y400" t="e">
        <f t="shared" si="144"/>
        <v>#REF!</v>
      </c>
      <c r="AA400" s="1">
        <f t="shared" si="145"/>
        <v>399</v>
      </c>
    </row>
    <row r="401" spans="1:27" x14ac:dyDescent="0.35">
      <c r="A401" s="184" t="str">
        <f>+Declarations!A401&amp;""</f>
        <v/>
      </c>
      <c r="B401" t="str">
        <f>IF(LEN($A401),IF(LEN(Declarations!$B401)&gt;0,Declarations!$B401,"#"&amp;$A401),"")</f>
        <v/>
      </c>
      <c r="C401" s="1" t="str">
        <f t="shared" si="127"/>
        <v>...</v>
      </c>
      <c r="D401" s="1" t="str">
        <f t="shared" si="146"/>
        <v/>
      </c>
      <c r="E401" s="15">
        <f t="shared" si="128"/>
        <v>0</v>
      </c>
      <c r="F401" s="1">
        <f t="shared" si="129"/>
        <v>0</v>
      </c>
      <c r="G401" s="1" t="str">
        <f t="shared" si="130"/>
        <v/>
      </c>
      <c r="H401" t="str">
        <f t="shared" si="131"/>
        <v/>
      </c>
      <c r="I401" s="1">
        <f t="shared" si="132"/>
        <v>0</v>
      </c>
      <c r="J401" s="1" t="str">
        <f>IF(LEN($A401)&gt;0,IF(LEN(Declarations!$F401)&gt;0,Declarations!$F401,conftype),"")</f>
        <v/>
      </c>
      <c r="M401" s="35" t="e">
        <f t="shared" si="126"/>
        <v>#REF!</v>
      </c>
      <c r="N401" s="35" t="e">
        <f t="shared" si="133"/>
        <v>#REF!</v>
      </c>
      <c r="O401" s="35" t="e">
        <f t="shared" si="134"/>
        <v>#REF!</v>
      </c>
      <c r="P401" s="35" t="e">
        <f t="shared" si="135"/>
        <v>#REF!</v>
      </c>
      <c r="Q401" s="214" t="e">
        <f t="shared" si="136"/>
        <v>#REF!</v>
      </c>
      <c r="R401" s="215" t="e">
        <f t="shared" si="137"/>
        <v>#REF!</v>
      </c>
      <c r="S401" s="214" t="e">
        <f t="shared" si="138"/>
        <v>#REF!</v>
      </c>
      <c r="T401" s="214" t="e">
        <f t="shared" si="139"/>
        <v>#REF!</v>
      </c>
      <c r="U401" t="e">
        <f t="shared" si="140"/>
        <v>#REF!</v>
      </c>
      <c r="V401" t="e">
        <f t="shared" si="141"/>
        <v>#REF!</v>
      </c>
      <c r="W401" t="e">
        <f t="shared" si="142"/>
        <v>#REF!</v>
      </c>
      <c r="X401" t="e">
        <f t="shared" si="143"/>
        <v>#REF!</v>
      </c>
      <c r="Y401" t="e">
        <f t="shared" si="144"/>
        <v>#REF!</v>
      </c>
      <c r="AA401" s="1">
        <f t="shared" si="145"/>
        <v>400</v>
      </c>
    </row>
    <row r="402" spans="1:27" x14ac:dyDescent="0.35">
      <c r="A402" s="184" t="str">
        <f>+Declarations!A402&amp;""</f>
        <v/>
      </c>
      <c r="B402" t="str">
        <f>IF(LEN($A402),IF(LEN(Declarations!$B402)&gt;0,Declarations!$B402,"#"&amp;$A402),"")</f>
        <v/>
      </c>
      <c r="C402" s="1" t="str">
        <f t="shared" si="127"/>
        <v>...</v>
      </c>
      <c r="D402" s="1" t="str">
        <f t="shared" si="146"/>
        <v/>
      </c>
      <c r="E402" s="15">
        <f t="shared" si="128"/>
        <v>0</v>
      </c>
      <c r="F402" s="1">
        <f t="shared" si="129"/>
        <v>0</v>
      </c>
      <c r="G402" s="1" t="str">
        <f t="shared" si="130"/>
        <v/>
      </c>
      <c r="H402" t="str">
        <f t="shared" si="131"/>
        <v/>
      </c>
      <c r="I402" s="1">
        <f t="shared" si="132"/>
        <v>0</v>
      </c>
      <c r="J402" s="1" t="str">
        <f>IF(LEN($A402)&gt;0,IF(LEN(Declarations!$F402)&gt;0,Declarations!$F402,conftype),"")</f>
        <v/>
      </c>
      <c r="M402" s="35" t="e">
        <f t="shared" si="126"/>
        <v>#REF!</v>
      </c>
      <c r="N402" s="35" t="e">
        <f t="shared" si="133"/>
        <v>#REF!</v>
      </c>
      <c r="O402" s="35" t="e">
        <f t="shared" si="134"/>
        <v>#REF!</v>
      </c>
      <c r="P402" s="35" t="e">
        <f t="shared" si="135"/>
        <v>#REF!</v>
      </c>
      <c r="Q402" s="214" t="e">
        <f t="shared" si="136"/>
        <v>#REF!</v>
      </c>
      <c r="R402" s="215" t="e">
        <f t="shared" si="137"/>
        <v>#REF!</v>
      </c>
      <c r="S402" s="214" t="e">
        <f t="shared" si="138"/>
        <v>#REF!</v>
      </c>
      <c r="T402" s="214" t="e">
        <f t="shared" si="139"/>
        <v>#REF!</v>
      </c>
      <c r="U402" t="e">
        <f t="shared" si="140"/>
        <v>#REF!</v>
      </c>
      <c r="V402" t="e">
        <f t="shared" si="141"/>
        <v>#REF!</v>
      </c>
      <c r="W402" t="e">
        <f t="shared" si="142"/>
        <v>#REF!</v>
      </c>
      <c r="X402" t="e">
        <f t="shared" si="143"/>
        <v>#REF!</v>
      </c>
      <c r="Y402" t="e">
        <f t="shared" si="144"/>
        <v>#REF!</v>
      </c>
      <c r="AA402" s="1">
        <f t="shared" si="145"/>
        <v>401</v>
      </c>
    </row>
    <row r="403" spans="1:27" x14ac:dyDescent="0.35">
      <c r="A403" s="184" t="str">
        <f>+Declarations!A403&amp;""</f>
        <v/>
      </c>
      <c r="B403" t="str">
        <f>IF(LEN($A403),IF(LEN(Declarations!$B403)&gt;0,Declarations!$B403,"#"&amp;$A403),"")</f>
        <v/>
      </c>
      <c r="C403" s="1" t="str">
        <f t="shared" si="127"/>
        <v>...</v>
      </c>
      <c r="D403" s="1" t="str">
        <f t="shared" si="146"/>
        <v/>
      </c>
      <c r="E403" s="15">
        <f t="shared" si="128"/>
        <v>0</v>
      </c>
      <c r="F403" s="1">
        <f t="shared" si="129"/>
        <v>0</v>
      </c>
      <c r="G403" s="1" t="str">
        <f t="shared" si="130"/>
        <v/>
      </c>
      <c r="H403" t="str">
        <f t="shared" si="131"/>
        <v/>
      </c>
      <c r="I403" s="1">
        <f t="shared" si="132"/>
        <v>0</v>
      </c>
      <c r="J403" s="1" t="str">
        <f>IF(LEN($A403)&gt;0,IF(LEN(Declarations!$F403)&gt;0,Declarations!$F403,conftype),"")</f>
        <v/>
      </c>
      <c r="M403" s="35" t="e">
        <f t="shared" si="126"/>
        <v>#REF!</v>
      </c>
      <c r="N403" s="35" t="e">
        <f t="shared" si="133"/>
        <v>#REF!</v>
      </c>
      <c r="O403" s="35" t="e">
        <f t="shared" si="134"/>
        <v>#REF!</v>
      </c>
      <c r="P403" s="35" t="e">
        <f t="shared" si="135"/>
        <v>#REF!</v>
      </c>
      <c r="Q403" s="214" t="e">
        <f t="shared" si="136"/>
        <v>#REF!</v>
      </c>
      <c r="R403" s="215" t="e">
        <f t="shared" si="137"/>
        <v>#REF!</v>
      </c>
      <c r="S403" s="214" t="e">
        <f t="shared" si="138"/>
        <v>#REF!</v>
      </c>
      <c r="T403" s="214" t="e">
        <f t="shared" si="139"/>
        <v>#REF!</v>
      </c>
      <c r="U403" t="e">
        <f t="shared" si="140"/>
        <v>#REF!</v>
      </c>
      <c r="V403" t="e">
        <f t="shared" si="141"/>
        <v>#REF!</v>
      </c>
      <c r="W403" t="e">
        <f t="shared" si="142"/>
        <v>#REF!</v>
      </c>
      <c r="X403" t="e">
        <f t="shared" si="143"/>
        <v>#REF!</v>
      </c>
      <c r="Y403" t="e">
        <f t="shared" si="144"/>
        <v>#REF!</v>
      </c>
      <c r="AA403" s="1">
        <f t="shared" si="145"/>
        <v>402</v>
      </c>
    </row>
    <row r="404" spans="1:27" x14ac:dyDescent="0.35">
      <c r="A404" s="184" t="str">
        <f>+Declarations!A404&amp;""</f>
        <v/>
      </c>
      <c r="B404" t="str">
        <f>IF(LEN($A404),IF(LEN(Declarations!$B404)&gt;0,Declarations!$B404,"#"&amp;$A404),"")</f>
        <v/>
      </c>
      <c r="C404" s="1" t="str">
        <f t="shared" si="127"/>
        <v>...</v>
      </c>
      <c r="D404" s="1" t="str">
        <f t="shared" si="146"/>
        <v/>
      </c>
      <c r="E404" s="15">
        <f t="shared" si="128"/>
        <v>0</v>
      </c>
      <c r="F404" s="1">
        <f t="shared" si="129"/>
        <v>0</v>
      </c>
      <c r="G404" s="1" t="str">
        <f t="shared" si="130"/>
        <v/>
      </c>
      <c r="H404" t="str">
        <f t="shared" si="131"/>
        <v/>
      </c>
      <c r="I404" s="1">
        <f t="shared" si="132"/>
        <v>0</v>
      </c>
      <c r="J404" s="1" t="str">
        <f>IF(LEN($A404)&gt;0,IF(LEN(Declarations!$F404)&gt;0,Declarations!$F404,conftype),"")</f>
        <v/>
      </c>
      <c r="M404" s="35" t="e">
        <f t="shared" si="126"/>
        <v>#REF!</v>
      </c>
      <c r="N404" s="35" t="e">
        <f t="shared" si="133"/>
        <v>#REF!</v>
      </c>
      <c r="O404" s="35" t="e">
        <f t="shared" si="134"/>
        <v>#REF!</v>
      </c>
      <c r="P404" s="35" t="e">
        <f t="shared" si="135"/>
        <v>#REF!</v>
      </c>
      <c r="Q404" s="214" t="e">
        <f t="shared" si="136"/>
        <v>#REF!</v>
      </c>
      <c r="R404" s="215" t="e">
        <f t="shared" si="137"/>
        <v>#REF!</v>
      </c>
      <c r="S404" s="214" t="e">
        <f t="shared" si="138"/>
        <v>#REF!</v>
      </c>
      <c r="T404" s="214" t="e">
        <f t="shared" si="139"/>
        <v>#REF!</v>
      </c>
      <c r="U404" t="e">
        <f t="shared" si="140"/>
        <v>#REF!</v>
      </c>
      <c r="V404" t="e">
        <f t="shared" si="141"/>
        <v>#REF!</v>
      </c>
      <c r="W404" t="e">
        <f t="shared" si="142"/>
        <v>#REF!</v>
      </c>
      <c r="X404" t="e">
        <f t="shared" si="143"/>
        <v>#REF!</v>
      </c>
      <c r="Y404" t="e">
        <f t="shared" si="144"/>
        <v>#REF!</v>
      </c>
      <c r="AA404" s="1">
        <f t="shared" si="145"/>
        <v>403</v>
      </c>
    </row>
    <row r="405" spans="1:27" x14ac:dyDescent="0.35">
      <c r="A405" s="184" t="str">
        <f>+Declarations!A405&amp;""</f>
        <v/>
      </c>
      <c r="B405" t="str">
        <f>IF(LEN($A405),IF(LEN(Declarations!$B405)&gt;0,Declarations!$B405,"#"&amp;$A405),"")</f>
        <v/>
      </c>
      <c r="C405" s="1" t="str">
        <f t="shared" si="127"/>
        <v>...</v>
      </c>
      <c r="D405" s="1" t="str">
        <f t="shared" si="146"/>
        <v/>
      </c>
      <c r="E405" s="15">
        <f t="shared" si="128"/>
        <v>0</v>
      </c>
      <c r="F405" s="1">
        <f t="shared" si="129"/>
        <v>0</v>
      </c>
      <c r="G405" s="1" t="str">
        <f t="shared" si="130"/>
        <v/>
      </c>
      <c r="H405" t="str">
        <f t="shared" si="131"/>
        <v/>
      </c>
      <c r="I405" s="1">
        <f t="shared" si="132"/>
        <v>0</v>
      </c>
      <c r="J405" s="1" t="str">
        <f>IF(LEN($A405)&gt;0,IF(LEN(Declarations!$F405)&gt;0,Declarations!$F405,conftype),"")</f>
        <v/>
      </c>
      <c r="M405" s="35" t="e">
        <f t="shared" si="126"/>
        <v>#REF!</v>
      </c>
      <c r="N405" s="35" t="e">
        <f t="shared" si="133"/>
        <v>#REF!</v>
      </c>
      <c r="O405" s="35" t="e">
        <f t="shared" si="134"/>
        <v>#REF!</v>
      </c>
      <c r="P405" s="35" t="e">
        <f t="shared" si="135"/>
        <v>#REF!</v>
      </c>
      <c r="Q405" s="214" t="e">
        <f t="shared" si="136"/>
        <v>#REF!</v>
      </c>
      <c r="R405" s="215" t="e">
        <f t="shared" si="137"/>
        <v>#REF!</v>
      </c>
      <c r="S405" s="214" t="e">
        <f t="shared" si="138"/>
        <v>#REF!</v>
      </c>
      <c r="T405" s="214" t="e">
        <f t="shared" si="139"/>
        <v>#REF!</v>
      </c>
      <c r="U405" t="e">
        <f t="shared" si="140"/>
        <v>#REF!</v>
      </c>
      <c r="V405" t="e">
        <f t="shared" si="141"/>
        <v>#REF!</v>
      </c>
      <c r="W405" t="e">
        <f t="shared" si="142"/>
        <v>#REF!</v>
      </c>
      <c r="X405" t="e">
        <f t="shared" si="143"/>
        <v>#REF!</v>
      </c>
      <c r="Y405" t="e">
        <f t="shared" si="144"/>
        <v>#REF!</v>
      </c>
      <c r="AA405" s="1">
        <f t="shared" si="145"/>
        <v>404</v>
      </c>
    </row>
    <row r="406" spans="1:27" x14ac:dyDescent="0.35">
      <c r="A406" s="184" t="str">
        <f>+Declarations!A406&amp;""</f>
        <v/>
      </c>
      <c r="B406" t="str">
        <f>IF(LEN($A406),IF(LEN(Declarations!$B406)&gt;0,Declarations!$B406,"#"&amp;$A406),"")</f>
        <v/>
      </c>
      <c r="C406" s="1" t="str">
        <f t="shared" si="127"/>
        <v>...</v>
      </c>
      <c r="D406" s="1" t="str">
        <f t="shared" si="146"/>
        <v/>
      </c>
      <c r="E406" s="15">
        <f t="shared" si="128"/>
        <v>0</v>
      </c>
      <c r="F406" s="1">
        <f t="shared" si="129"/>
        <v>0</v>
      </c>
      <c r="G406" s="1" t="str">
        <f t="shared" si="130"/>
        <v/>
      </c>
      <c r="H406" t="str">
        <f t="shared" si="131"/>
        <v/>
      </c>
      <c r="I406" s="1">
        <f t="shared" si="132"/>
        <v>0</v>
      </c>
      <c r="J406" s="1" t="str">
        <f>IF(LEN($A406)&gt;0,IF(LEN(Declarations!$F406)&gt;0,Declarations!$F406,conftype),"")</f>
        <v/>
      </c>
      <c r="M406" s="35" t="e">
        <f t="shared" si="126"/>
        <v>#REF!</v>
      </c>
      <c r="N406" s="35" t="e">
        <f t="shared" si="133"/>
        <v>#REF!</v>
      </c>
      <c r="O406" s="35" t="e">
        <f t="shared" si="134"/>
        <v>#REF!</v>
      </c>
      <c r="P406" s="35" t="e">
        <f t="shared" si="135"/>
        <v>#REF!</v>
      </c>
      <c r="Q406" s="214" t="e">
        <f t="shared" si="136"/>
        <v>#REF!</v>
      </c>
      <c r="R406" s="215" t="e">
        <f t="shared" si="137"/>
        <v>#REF!</v>
      </c>
      <c r="S406" s="214" t="e">
        <f t="shared" si="138"/>
        <v>#REF!</v>
      </c>
      <c r="T406" s="214" t="e">
        <f t="shared" si="139"/>
        <v>#REF!</v>
      </c>
      <c r="U406" t="e">
        <f t="shared" si="140"/>
        <v>#REF!</v>
      </c>
      <c r="V406" t="e">
        <f t="shared" si="141"/>
        <v>#REF!</v>
      </c>
      <c r="W406" t="e">
        <f t="shared" si="142"/>
        <v>#REF!</v>
      </c>
      <c r="X406" t="e">
        <f t="shared" si="143"/>
        <v>#REF!</v>
      </c>
      <c r="Y406" t="e">
        <f t="shared" si="144"/>
        <v>#REF!</v>
      </c>
      <c r="AA406" s="1">
        <f t="shared" si="145"/>
        <v>405</v>
      </c>
    </row>
    <row r="407" spans="1:27" x14ac:dyDescent="0.35">
      <c r="A407" s="184" t="str">
        <f>+Declarations!A407&amp;""</f>
        <v/>
      </c>
      <c r="B407" t="str">
        <f>IF(LEN($A407),IF(LEN(Declarations!$B407)&gt;0,Declarations!$B407,"#"&amp;$A407),"")</f>
        <v/>
      </c>
      <c r="C407" s="1" t="str">
        <f t="shared" si="127"/>
        <v>...</v>
      </c>
      <c r="D407" s="1" t="str">
        <f t="shared" si="146"/>
        <v/>
      </c>
      <c r="E407" s="15">
        <f t="shared" si="128"/>
        <v>0</v>
      </c>
      <c r="F407" s="1">
        <f t="shared" si="129"/>
        <v>0</v>
      </c>
      <c r="G407" s="1" t="str">
        <f t="shared" si="130"/>
        <v/>
      </c>
      <c r="H407" t="str">
        <f t="shared" si="131"/>
        <v/>
      </c>
      <c r="I407" s="1">
        <f t="shared" si="132"/>
        <v>0</v>
      </c>
      <c r="J407" s="1" t="str">
        <f>IF(LEN($A407)&gt;0,IF(LEN(Declarations!$F407)&gt;0,Declarations!$F407,conftype),"")</f>
        <v/>
      </c>
      <c r="M407" s="35" t="e">
        <f t="shared" si="126"/>
        <v>#REF!</v>
      </c>
      <c r="N407" s="35" t="e">
        <f t="shared" si="133"/>
        <v>#REF!</v>
      </c>
      <c r="O407" s="35" t="e">
        <f t="shared" si="134"/>
        <v>#REF!</v>
      </c>
      <c r="P407" s="35" t="e">
        <f t="shared" si="135"/>
        <v>#REF!</v>
      </c>
      <c r="Q407" s="214" t="e">
        <f t="shared" si="136"/>
        <v>#REF!</v>
      </c>
      <c r="R407" s="215" t="e">
        <f t="shared" si="137"/>
        <v>#REF!</v>
      </c>
      <c r="S407" s="214" t="e">
        <f t="shared" si="138"/>
        <v>#REF!</v>
      </c>
      <c r="T407" s="214" t="e">
        <f t="shared" si="139"/>
        <v>#REF!</v>
      </c>
      <c r="U407" t="e">
        <f t="shared" si="140"/>
        <v>#REF!</v>
      </c>
      <c r="V407" t="e">
        <f t="shared" si="141"/>
        <v>#REF!</v>
      </c>
      <c r="W407" t="e">
        <f t="shared" si="142"/>
        <v>#REF!</v>
      </c>
      <c r="X407" t="e">
        <f t="shared" si="143"/>
        <v>#REF!</v>
      </c>
      <c r="Y407" t="e">
        <f t="shared" si="144"/>
        <v>#REF!</v>
      </c>
      <c r="AA407" s="1">
        <f t="shared" si="145"/>
        <v>406</v>
      </c>
    </row>
    <row r="408" spans="1:27" x14ac:dyDescent="0.35">
      <c r="A408" s="184" t="str">
        <f>+Declarations!A408&amp;""</f>
        <v/>
      </c>
      <c r="B408" t="str">
        <f>IF(LEN($A408),IF(LEN(Declarations!$B408)&gt;0,Declarations!$B408,"#"&amp;$A408),"")</f>
        <v/>
      </c>
      <c r="C408" s="1" t="str">
        <f t="shared" si="127"/>
        <v>...</v>
      </c>
      <c r="D408" s="1" t="str">
        <f t="shared" si="146"/>
        <v/>
      </c>
      <c r="E408" s="15">
        <f t="shared" si="128"/>
        <v>0</v>
      </c>
      <c r="F408" s="1">
        <f t="shared" si="129"/>
        <v>0</v>
      </c>
      <c r="G408" s="1" t="str">
        <f t="shared" si="130"/>
        <v/>
      </c>
      <c r="H408" t="str">
        <f t="shared" si="131"/>
        <v/>
      </c>
      <c r="I408" s="1">
        <f t="shared" si="132"/>
        <v>0</v>
      </c>
      <c r="J408" s="1" t="str">
        <f>IF(LEN($A408)&gt;0,IF(LEN(Declarations!$F408)&gt;0,Declarations!$F408,conftype),"")</f>
        <v/>
      </c>
      <c r="M408" s="35" t="e">
        <f t="shared" si="126"/>
        <v>#REF!</v>
      </c>
      <c r="N408" s="35" t="e">
        <f t="shared" si="133"/>
        <v>#REF!</v>
      </c>
      <c r="O408" s="35" t="e">
        <f t="shared" si="134"/>
        <v>#REF!</v>
      </c>
      <c r="P408" s="35" t="e">
        <f t="shared" si="135"/>
        <v>#REF!</v>
      </c>
      <c r="Q408" s="214" t="e">
        <f t="shared" si="136"/>
        <v>#REF!</v>
      </c>
      <c r="R408" s="215" t="e">
        <f t="shared" si="137"/>
        <v>#REF!</v>
      </c>
      <c r="S408" s="214" t="e">
        <f t="shared" si="138"/>
        <v>#REF!</v>
      </c>
      <c r="T408" s="214" t="e">
        <f t="shared" si="139"/>
        <v>#REF!</v>
      </c>
      <c r="U408" t="e">
        <f t="shared" si="140"/>
        <v>#REF!</v>
      </c>
      <c r="V408" t="e">
        <f t="shared" si="141"/>
        <v>#REF!</v>
      </c>
      <c r="W408" t="e">
        <f t="shared" si="142"/>
        <v>#REF!</v>
      </c>
      <c r="X408" t="e">
        <f t="shared" si="143"/>
        <v>#REF!</v>
      </c>
      <c r="Y408" t="e">
        <f t="shared" si="144"/>
        <v>#REF!</v>
      </c>
      <c r="AA408" s="1">
        <f t="shared" si="145"/>
        <v>407</v>
      </c>
    </row>
    <row r="409" spans="1:27" x14ac:dyDescent="0.35">
      <c r="A409" s="184" t="str">
        <f>+Declarations!A409&amp;""</f>
        <v/>
      </c>
      <c r="B409" t="str">
        <f>IF(LEN($A409),IF(LEN(Declarations!$B409)&gt;0,Declarations!$B409,"#"&amp;$A409),"")</f>
        <v/>
      </c>
      <c r="C409" s="1" t="str">
        <f t="shared" si="127"/>
        <v>...</v>
      </c>
      <c r="D409" s="1" t="str">
        <f t="shared" si="146"/>
        <v/>
      </c>
      <c r="E409" s="15">
        <f t="shared" si="128"/>
        <v>0</v>
      </c>
      <c r="F409" s="1">
        <f t="shared" si="129"/>
        <v>0</v>
      </c>
      <c r="G409" s="1" t="str">
        <f t="shared" si="130"/>
        <v/>
      </c>
      <c r="H409" t="str">
        <f t="shared" si="131"/>
        <v/>
      </c>
      <c r="I409" s="1">
        <f t="shared" si="132"/>
        <v>0</v>
      </c>
      <c r="J409" s="1" t="str">
        <f>IF(LEN($A409)&gt;0,IF(LEN(Declarations!$F409)&gt;0,Declarations!$F409,conftype),"")</f>
        <v/>
      </c>
      <c r="M409" s="35" t="e">
        <f t="shared" si="126"/>
        <v>#REF!</v>
      </c>
      <c r="N409" s="35" t="e">
        <f t="shared" si="133"/>
        <v>#REF!</v>
      </c>
      <c r="O409" s="35" t="e">
        <f t="shared" si="134"/>
        <v>#REF!</v>
      </c>
      <c r="P409" s="35" t="e">
        <f t="shared" si="135"/>
        <v>#REF!</v>
      </c>
      <c r="Q409" s="214" t="e">
        <f t="shared" si="136"/>
        <v>#REF!</v>
      </c>
      <c r="R409" s="215" t="e">
        <f t="shared" si="137"/>
        <v>#REF!</v>
      </c>
      <c r="S409" s="214" t="e">
        <f t="shared" si="138"/>
        <v>#REF!</v>
      </c>
      <c r="T409" s="214" t="e">
        <f t="shared" si="139"/>
        <v>#REF!</v>
      </c>
      <c r="U409" t="e">
        <f t="shared" si="140"/>
        <v>#REF!</v>
      </c>
      <c r="V409" t="e">
        <f t="shared" si="141"/>
        <v>#REF!</v>
      </c>
      <c r="W409" t="e">
        <f t="shared" si="142"/>
        <v>#REF!</v>
      </c>
      <c r="X409" t="e">
        <f t="shared" si="143"/>
        <v>#REF!</v>
      </c>
      <c r="Y409" t="e">
        <f t="shared" si="144"/>
        <v>#REF!</v>
      </c>
      <c r="AA409" s="1">
        <f t="shared" si="145"/>
        <v>408</v>
      </c>
    </row>
    <row r="410" spans="1:27" x14ac:dyDescent="0.35">
      <c r="A410" s="184" t="str">
        <f>+Declarations!A410&amp;""</f>
        <v/>
      </c>
      <c r="B410" t="str">
        <f>IF(LEN($A410),IF(LEN(Declarations!$B410)&gt;0,Declarations!$B410,"#"&amp;$A410),"")</f>
        <v/>
      </c>
      <c r="C410" s="1" t="str">
        <f t="shared" si="127"/>
        <v>...</v>
      </c>
      <c r="D410" s="1" t="str">
        <f t="shared" si="146"/>
        <v/>
      </c>
      <c r="E410" s="15">
        <f t="shared" si="128"/>
        <v>0</v>
      </c>
      <c r="F410" s="1">
        <f t="shared" si="129"/>
        <v>0</v>
      </c>
      <c r="G410" s="1" t="str">
        <f t="shared" si="130"/>
        <v/>
      </c>
      <c r="H410" t="str">
        <f t="shared" si="131"/>
        <v/>
      </c>
      <c r="I410" s="1">
        <f t="shared" si="132"/>
        <v>0</v>
      </c>
      <c r="J410" s="1" t="str">
        <f>IF(LEN($A410)&gt;0,IF(LEN(Declarations!$F410)&gt;0,Declarations!$F410,conftype),"")</f>
        <v/>
      </c>
      <c r="M410" s="35" t="e">
        <f t="shared" si="126"/>
        <v>#REF!</v>
      </c>
      <c r="N410" s="35" t="e">
        <f t="shared" si="133"/>
        <v>#REF!</v>
      </c>
      <c r="O410" s="35" t="e">
        <f t="shared" si="134"/>
        <v>#REF!</v>
      </c>
      <c r="P410" s="35" t="e">
        <f t="shared" si="135"/>
        <v>#REF!</v>
      </c>
      <c r="Q410" s="214" t="e">
        <f t="shared" si="136"/>
        <v>#REF!</v>
      </c>
      <c r="R410" s="215" t="e">
        <f t="shared" si="137"/>
        <v>#REF!</v>
      </c>
      <c r="S410" s="214" t="e">
        <f t="shared" si="138"/>
        <v>#REF!</v>
      </c>
      <c r="T410" s="214" t="e">
        <f t="shared" si="139"/>
        <v>#REF!</v>
      </c>
      <c r="U410" t="e">
        <f t="shared" si="140"/>
        <v>#REF!</v>
      </c>
      <c r="V410" t="e">
        <f t="shared" si="141"/>
        <v>#REF!</v>
      </c>
      <c r="W410" t="e">
        <f t="shared" si="142"/>
        <v>#REF!</v>
      </c>
      <c r="X410" t="e">
        <f t="shared" si="143"/>
        <v>#REF!</v>
      </c>
      <c r="Y410" t="e">
        <f t="shared" si="144"/>
        <v>#REF!</v>
      </c>
      <c r="AA410" s="1">
        <f t="shared" si="145"/>
        <v>409</v>
      </c>
    </row>
    <row r="411" spans="1:27" x14ac:dyDescent="0.35">
      <c r="A411" s="184" t="str">
        <f>+Declarations!A411&amp;""</f>
        <v/>
      </c>
      <c r="B411" t="str">
        <f>IF(LEN($A411),IF(LEN(Declarations!$B411)&gt;0,Declarations!$B411,"#"&amp;$A411),"")</f>
        <v/>
      </c>
      <c r="C411" s="1" t="str">
        <f t="shared" si="127"/>
        <v>...</v>
      </c>
      <c r="D411" s="1" t="str">
        <f t="shared" si="146"/>
        <v/>
      </c>
      <c r="E411" s="15">
        <f t="shared" si="128"/>
        <v>0</v>
      </c>
      <c r="F411" s="1">
        <f t="shared" si="129"/>
        <v>0</v>
      </c>
      <c r="G411" s="1" t="str">
        <f t="shared" si="130"/>
        <v/>
      </c>
      <c r="H411" t="str">
        <f t="shared" si="131"/>
        <v/>
      </c>
      <c r="I411" s="1">
        <f t="shared" si="132"/>
        <v>0</v>
      </c>
      <c r="J411" s="1" t="str">
        <f>IF(LEN($A411)&gt;0,IF(LEN(Declarations!$F411)&gt;0,Declarations!$F411,conftype),"")</f>
        <v/>
      </c>
      <c r="M411" s="35" t="e">
        <f t="shared" si="126"/>
        <v>#REF!</v>
      </c>
      <c r="N411" s="35" t="e">
        <f t="shared" si="133"/>
        <v>#REF!</v>
      </c>
      <c r="O411" s="35" t="e">
        <f t="shared" si="134"/>
        <v>#REF!</v>
      </c>
      <c r="P411" s="35" t="e">
        <f t="shared" si="135"/>
        <v>#REF!</v>
      </c>
      <c r="Q411" s="214" t="e">
        <f t="shared" si="136"/>
        <v>#REF!</v>
      </c>
      <c r="R411" s="215" t="e">
        <f t="shared" si="137"/>
        <v>#REF!</v>
      </c>
      <c r="S411" s="214" t="e">
        <f t="shared" si="138"/>
        <v>#REF!</v>
      </c>
      <c r="T411" s="214" t="e">
        <f t="shared" si="139"/>
        <v>#REF!</v>
      </c>
      <c r="U411" t="e">
        <f t="shared" si="140"/>
        <v>#REF!</v>
      </c>
      <c r="V411" t="e">
        <f t="shared" si="141"/>
        <v>#REF!</v>
      </c>
      <c r="W411" t="e">
        <f t="shared" si="142"/>
        <v>#REF!</v>
      </c>
      <c r="X411" t="e">
        <f t="shared" si="143"/>
        <v>#REF!</v>
      </c>
      <c r="Y411" t="e">
        <f t="shared" si="144"/>
        <v>#REF!</v>
      </c>
      <c r="AA411" s="1">
        <f t="shared" si="145"/>
        <v>410</v>
      </c>
    </row>
    <row r="412" spans="1:27" x14ac:dyDescent="0.35">
      <c r="A412" s="184" t="str">
        <f>+Declarations!A412&amp;""</f>
        <v/>
      </c>
      <c r="B412" t="str">
        <f>IF(LEN($A412),IF(LEN(Declarations!$B412)&gt;0,Declarations!$B412,"#"&amp;$A412),"")</f>
        <v/>
      </c>
      <c r="C412" s="1" t="str">
        <f t="shared" si="127"/>
        <v>...</v>
      </c>
      <c r="D412" s="1" t="str">
        <f t="shared" si="146"/>
        <v/>
      </c>
      <c r="E412" s="15">
        <f t="shared" si="128"/>
        <v>0</v>
      </c>
      <c r="F412" s="1">
        <f t="shared" si="129"/>
        <v>0</v>
      </c>
      <c r="G412" s="1" t="str">
        <f t="shared" si="130"/>
        <v/>
      </c>
      <c r="H412" t="str">
        <f t="shared" si="131"/>
        <v/>
      </c>
      <c r="I412" s="1">
        <f t="shared" si="132"/>
        <v>0</v>
      </c>
      <c r="J412" s="1" t="str">
        <f>IF(LEN($A412)&gt;0,IF(LEN(Declarations!$F412)&gt;0,Declarations!$F412,conftype),"")</f>
        <v/>
      </c>
      <c r="M412" s="35" t="e">
        <f t="shared" si="126"/>
        <v>#REF!</v>
      </c>
      <c r="N412" s="35" t="e">
        <f t="shared" si="133"/>
        <v>#REF!</v>
      </c>
      <c r="O412" s="35" t="e">
        <f t="shared" si="134"/>
        <v>#REF!</v>
      </c>
      <c r="P412" s="35" t="e">
        <f t="shared" si="135"/>
        <v>#REF!</v>
      </c>
      <c r="Q412" s="214" t="e">
        <f t="shared" si="136"/>
        <v>#REF!</v>
      </c>
      <c r="R412" s="215" t="e">
        <f t="shared" si="137"/>
        <v>#REF!</v>
      </c>
      <c r="S412" s="214" t="e">
        <f t="shared" si="138"/>
        <v>#REF!</v>
      </c>
      <c r="T412" s="214" t="e">
        <f t="shared" si="139"/>
        <v>#REF!</v>
      </c>
      <c r="U412" t="e">
        <f t="shared" si="140"/>
        <v>#REF!</v>
      </c>
      <c r="V412" t="e">
        <f t="shared" si="141"/>
        <v>#REF!</v>
      </c>
      <c r="W412" t="e">
        <f t="shared" si="142"/>
        <v>#REF!</v>
      </c>
      <c r="X412" t="e">
        <f t="shared" si="143"/>
        <v>#REF!</v>
      </c>
      <c r="Y412" t="e">
        <f t="shared" si="144"/>
        <v>#REF!</v>
      </c>
      <c r="AA412" s="1">
        <f t="shared" si="145"/>
        <v>411</v>
      </c>
    </row>
    <row r="413" spans="1:27" x14ac:dyDescent="0.35">
      <c r="A413" s="184" t="str">
        <f>+Declarations!A413&amp;""</f>
        <v/>
      </c>
      <c r="B413" t="str">
        <f>IF(LEN($A413),IF(LEN(Declarations!$B413)&gt;0,Declarations!$B413,"#"&amp;$A413),"")</f>
        <v/>
      </c>
      <c r="C413" s="1" t="str">
        <f t="shared" si="127"/>
        <v>...</v>
      </c>
      <c r="D413" s="1" t="str">
        <f t="shared" si="146"/>
        <v/>
      </c>
      <c r="E413" s="15">
        <f t="shared" si="128"/>
        <v>0</v>
      </c>
      <c r="F413" s="1">
        <f t="shared" si="129"/>
        <v>0</v>
      </c>
      <c r="G413" s="1" t="str">
        <f t="shared" si="130"/>
        <v/>
      </c>
      <c r="H413" t="str">
        <f t="shared" si="131"/>
        <v/>
      </c>
      <c r="I413" s="1">
        <f t="shared" si="132"/>
        <v>0</v>
      </c>
      <c r="J413" s="1" t="str">
        <f>IF(LEN($A413)&gt;0,IF(LEN(Declarations!$F413)&gt;0,Declarations!$F413,conftype),"")</f>
        <v/>
      </c>
      <c r="M413" s="35" t="e">
        <f t="shared" si="126"/>
        <v>#REF!</v>
      </c>
      <c r="N413" s="35" t="e">
        <f t="shared" si="133"/>
        <v>#REF!</v>
      </c>
      <c r="O413" s="35" t="e">
        <f t="shared" si="134"/>
        <v>#REF!</v>
      </c>
      <c r="P413" s="35" t="e">
        <f t="shared" si="135"/>
        <v>#REF!</v>
      </c>
      <c r="Q413" s="214" t="e">
        <f t="shared" si="136"/>
        <v>#REF!</v>
      </c>
      <c r="R413" s="215" t="e">
        <f t="shared" si="137"/>
        <v>#REF!</v>
      </c>
      <c r="S413" s="214" t="e">
        <f t="shared" si="138"/>
        <v>#REF!</v>
      </c>
      <c r="T413" s="214" t="e">
        <f t="shared" si="139"/>
        <v>#REF!</v>
      </c>
      <c r="U413" t="e">
        <f t="shared" si="140"/>
        <v>#REF!</v>
      </c>
      <c r="V413" t="e">
        <f t="shared" si="141"/>
        <v>#REF!</v>
      </c>
      <c r="W413" t="e">
        <f t="shared" si="142"/>
        <v>#REF!</v>
      </c>
      <c r="X413" t="e">
        <f t="shared" si="143"/>
        <v>#REF!</v>
      </c>
      <c r="Y413" t="e">
        <f t="shared" si="144"/>
        <v>#REF!</v>
      </c>
      <c r="AA413" s="1">
        <f t="shared" si="145"/>
        <v>412</v>
      </c>
    </row>
    <row r="414" spans="1:27" x14ac:dyDescent="0.35">
      <c r="A414" s="184" t="str">
        <f>+Declarations!A414&amp;""</f>
        <v/>
      </c>
      <c r="B414" t="str">
        <f>IF(LEN($A414),IF(LEN(Declarations!$B414)&gt;0,Declarations!$B414,"#"&amp;$A414),"")</f>
        <v/>
      </c>
      <c r="C414" s="1" t="str">
        <f t="shared" si="127"/>
        <v>...</v>
      </c>
      <c r="D414" s="1" t="str">
        <f t="shared" si="146"/>
        <v/>
      </c>
      <c r="E414" s="15">
        <f t="shared" si="128"/>
        <v>0</v>
      </c>
      <c r="F414" s="1">
        <f t="shared" si="129"/>
        <v>0</v>
      </c>
      <c r="G414" s="1" t="str">
        <f t="shared" si="130"/>
        <v/>
      </c>
      <c r="H414" t="str">
        <f t="shared" si="131"/>
        <v/>
      </c>
      <c r="I414" s="1">
        <f t="shared" si="132"/>
        <v>0</v>
      </c>
      <c r="J414" s="1" t="str">
        <f>IF(LEN($A414)&gt;0,IF(LEN(Declarations!$F414)&gt;0,Declarations!$F414,conftype),"")</f>
        <v/>
      </c>
      <c r="M414" s="35" t="e">
        <f t="shared" si="126"/>
        <v>#REF!</v>
      </c>
      <c r="N414" s="35" t="e">
        <f t="shared" si="133"/>
        <v>#REF!</v>
      </c>
      <c r="O414" s="35" t="e">
        <f t="shared" si="134"/>
        <v>#REF!</v>
      </c>
      <c r="P414" s="35" t="e">
        <f t="shared" si="135"/>
        <v>#REF!</v>
      </c>
      <c r="Q414" s="214" t="e">
        <f t="shared" si="136"/>
        <v>#REF!</v>
      </c>
      <c r="R414" s="215" t="e">
        <f t="shared" si="137"/>
        <v>#REF!</v>
      </c>
      <c r="S414" s="214" t="e">
        <f t="shared" si="138"/>
        <v>#REF!</v>
      </c>
      <c r="T414" s="214" t="e">
        <f t="shared" si="139"/>
        <v>#REF!</v>
      </c>
      <c r="U414" t="e">
        <f t="shared" si="140"/>
        <v>#REF!</v>
      </c>
      <c r="V414" t="e">
        <f t="shared" si="141"/>
        <v>#REF!</v>
      </c>
      <c r="W414" t="e">
        <f t="shared" si="142"/>
        <v>#REF!</v>
      </c>
      <c r="X414" t="e">
        <f t="shared" si="143"/>
        <v>#REF!</v>
      </c>
      <c r="Y414" t="e">
        <f t="shared" si="144"/>
        <v>#REF!</v>
      </c>
      <c r="AA414" s="1">
        <f t="shared" si="145"/>
        <v>413</v>
      </c>
    </row>
    <row r="415" spans="1:27" x14ac:dyDescent="0.35">
      <c r="A415" s="184" t="str">
        <f>+Declarations!A415&amp;""</f>
        <v/>
      </c>
      <c r="B415" t="str">
        <f>IF(LEN($A415),IF(LEN(Declarations!$B415)&gt;0,Declarations!$B415,"#"&amp;$A415),"")</f>
        <v/>
      </c>
      <c r="C415" s="1" t="str">
        <f t="shared" si="127"/>
        <v>...</v>
      </c>
      <c r="D415" s="1" t="str">
        <f t="shared" si="146"/>
        <v/>
      </c>
      <c r="E415" s="15">
        <f t="shared" si="128"/>
        <v>0</v>
      </c>
      <c r="F415" s="1">
        <f t="shared" si="129"/>
        <v>0</v>
      </c>
      <c r="G415" s="1" t="str">
        <f t="shared" si="130"/>
        <v/>
      </c>
      <c r="H415" t="str">
        <f t="shared" si="131"/>
        <v/>
      </c>
      <c r="I415" s="1">
        <f t="shared" si="132"/>
        <v>0</v>
      </c>
      <c r="J415" s="1" t="str">
        <f>IF(LEN($A415)&gt;0,IF(LEN(Declarations!$F415)&gt;0,Declarations!$F415,conftype),"")</f>
        <v/>
      </c>
      <c r="M415" s="35" t="e">
        <f t="shared" si="126"/>
        <v>#REF!</v>
      </c>
      <c r="N415" s="35" t="e">
        <f t="shared" si="133"/>
        <v>#REF!</v>
      </c>
      <c r="O415" s="35" t="e">
        <f t="shared" si="134"/>
        <v>#REF!</v>
      </c>
      <c r="P415" s="35" t="e">
        <f t="shared" si="135"/>
        <v>#REF!</v>
      </c>
      <c r="Q415" s="214" t="e">
        <f t="shared" si="136"/>
        <v>#REF!</v>
      </c>
      <c r="R415" s="215" t="e">
        <f t="shared" si="137"/>
        <v>#REF!</v>
      </c>
      <c r="S415" s="214" t="e">
        <f t="shared" si="138"/>
        <v>#REF!</v>
      </c>
      <c r="T415" s="214" t="e">
        <f t="shared" si="139"/>
        <v>#REF!</v>
      </c>
      <c r="U415" t="e">
        <f t="shared" si="140"/>
        <v>#REF!</v>
      </c>
      <c r="V415" t="e">
        <f t="shared" si="141"/>
        <v>#REF!</v>
      </c>
      <c r="W415" t="e">
        <f t="shared" si="142"/>
        <v>#REF!</v>
      </c>
      <c r="X415" t="e">
        <f t="shared" si="143"/>
        <v>#REF!</v>
      </c>
      <c r="Y415" t="e">
        <f t="shared" si="144"/>
        <v>#REF!</v>
      </c>
      <c r="AA415" s="1">
        <f t="shared" si="145"/>
        <v>414</v>
      </c>
    </row>
    <row r="416" spans="1:27" x14ac:dyDescent="0.35">
      <c r="A416" s="184" t="str">
        <f>+Declarations!A416&amp;""</f>
        <v/>
      </c>
      <c r="B416" t="str">
        <f>IF(LEN($A416),IF(LEN(Declarations!$B416)&gt;0,Declarations!$B416,"#"&amp;$A416),"")</f>
        <v/>
      </c>
      <c r="C416" s="1" t="str">
        <f t="shared" si="127"/>
        <v>...</v>
      </c>
      <c r="D416" s="1" t="str">
        <f t="shared" si="146"/>
        <v/>
      </c>
      <c r="E416" s="15">
        <f t="shared" si="128"/>
        <v>0</v>
      </c>
      <c r="F416" s="1">
        <f t="shared" si="129"/>
        <v>0</v>
      </c>
      <c r="G416" s="1" t="str">
        <f t="shared" si="130"/>
        <v/>
      </c>
      <c r="H416" t="str">
        <f t="shared" si="131"/>
        <v/>
      </c>
      <c r="I416" s="1">
        <f t="shared" si="132"/>
        <v>0</v>
      </c>
      <c r="J416" s="1" t="str">
        <f>IF(LEN($A416)&gt;0,IF(LEN(Declarations!$F416)&gt;0,Declarations!$F416,conftype),"")</f>
        <v/>
      </c>
      <c r="M416" s="35" t="e">
        <f t="shared" si="126"/>
        <v>#REF!</v>
      </c>
      <c r="N416" s="35" t="e">
        <f t="shared" si="133"/>
        <v>#REF!</v>
      </c>
      <c r="O416" s="35" t="e">
        <f t="shared" si="134"/>
        <v>#REF!</v>
      </c>
      <c r="P416" s="35" t="e">
        <f t="shared" si="135"/>
        <v>#REF!</v>
      </c>
      <c r="Q416" s="214" t="e">
        <f t="shared" si="136"/>
        <v>#REF!</v>
      </c>
      <c r="R416" s="215" t="e">
        <f t="shared" si="137"/>
        <v>#REF!</v>
      </c>
      <c r="S416" s="214" t="e">
        <f t="shared" si="138"/>
        <v>#REF!</v>
      </c>
      <c r="T416" s="214" t="e">
        <f t="shared" si="139"/>
        <v>#REF!</v>
      </c>
      <c r="U416" t="e">
        <f t="shared" si="140"/>
        <v>#REF!</v>
      </c>
      <c r="V416" t="e">
        <f t="shared" si="141"/>
        <v>#REF!</v>
      </c>
      <c r="W416" t="e">
        <f t="shared" si="142"/>
        <v>#REF!</v>
      </c>
      <c r="X416" t="e">
        <f t="shared" si="143"/>
        <v>#REF!</v>
      </c>
      <c r="Y416" t="e">
        <f t="shared" si="144"/>
        <v>#REF!</v>
      </c>
      <c r="AA416" s="1">
        <f t="shared" si="145"/>
        <v>415</v>
      </c>
    </row>
    <row r="417" spans="1:27" x14ac:dyDescent="0.35">
      <c r="A417" s="184" t="str">
        <f>+Declarations!A417&amp;""</f>
        <v/>
      </c>
      <c r="B417" t="str">
        <f>IF(LEN($A417),IF(LEN(Declarations!$B417)&gt;0,Declarations!$B417,"#"&amp;$A417),"")</f>
        <v/>
      </c>
      <c r="C417" s="1" t="str">
        <f t="shared" si="127"/>
        <v>...</v>
      </c>
      <c r="D417" s="1" t="str">
        <f t="shared" si="146"/>
        <v/>
      </c>
      <c r="E417" s="15">
        <f t="shared" si="128"/>
        <v>0</v>
      </c>
      <c r="F417" s="1">
        <f t="shared" si="129"/>
        <v>0</v>
      </c>
      <c r="G417" s="1" t="str">
        <f t="shared" si="130"/>
        <v/>
      </c>
      <c r="H417" t="str">
        <f t="shared" si="131"/>
        <v/>
      </c>
      <c r="I417" s="1">
        <f t="shared" si="132"/>
        <v>0</v>
      </c>
      <c r="J417" s="1" t="str">
        <f>IF(LEN($A417)&gt;0,IF(LEN(Declarations!$F417)&gt;0,Declarations!$F417,conftype),"")</f>
        <v/>
      </c>
      <c r="M417" s="35" t="e">
        <f t="shared" si="126"/>
        <v>#REF!</v>
      </c>
      <c r="N417" s="35" t="e">
        <f t="shared" si="133"/>
        <v>#REF!</v>
      </c>
      <c r="O417" s="35" t="e">
        <f t="shared" si="134"/>
        <v>#REF!</v>
      </c>
      <c r="P417" s="35" t="e">
        <f t="shared" si="135"/>
        <v>#REF!</v>
      </c>
      <c r="Q417" s="214" t="e">
        <f t="shared" si="136"/>
        <v>#REF!</v>
      </c>
      <c r="R417" s="215" t="e">
        <f t="shared" si="137"/>
        <v>#REF!</v>
      </c>
      <c r="S417" s="214" t="e">
        <f t="shared" si="138"/>
        <v>#REF!</v>
      </c>
      <c r="T417" s="214" t="e">
        <f t="shared" si="139"/>
        <v>#REF!</v>
      </c>
      <c r="U417" t="e">
        <f t="shared" si="140"/>
        <v>#REF!</v>
      </c>
      <c r="V417" t="e">
        <f t="shared" si="141"/>
        <v>#REF!</v>
      </c>
      <c r="W417" t="e">
        <f t="shared" si="142"/>
        <v>#REF!</v>
      </c>
      <c r="X417" t="e">
        <f t="shared" si="143"/>
        <v>#REF!</v>
      </c>
      <c r="Y417" t="e">
        <f t="shared" si="144"/>
        <v>#REF!</v>
      </c>
      <c r="AA417" s="1">
        <f t="shared" si="145"/>
        <v>416</v>
      </c>
    </row>
    <row r="418" spans="1:27" x14ac:dyDescent="0.35">
      <c r="A418" s="184" t="str">
        <f>+Declarations!A418&amp;""</f>
        <v/>
      </c>
      <c r="B418" t="str">
        <f>IF(LEN($A418),IF(LEN(Declarations!$B418)&gt;0,Declarations!$B418,"#"&amp;$A418),"")</f>
        <v/>
      </c>
      <c r="C418" s="1" t="str">
        <f t="shared" si="127"/>
        <v>...</v>
      </c>
      <c r="D418" s="1" t="str">
        <f t="shared" si="146"/>
        <v/>
      </c>
      <c r="E418" s="15">
        <f t="shared" si="128"/>
        <v>0</v>
      </c>
      <c r="F418" s="1">
        <f t="shared" si="129"/>
        <v>0</v>
      </c>
      <c r="G418" s="1" t="str">
        <f t="shared" si="130"/>
        <v/>
      </c>
      <c r="H418" t="str">
        <f t="shared" si="131"/>
        <v/>
      </c>
      <c r="I418" s="1">
        <f t="shared" si="132"/>
        <v>0</v>
      </c>
      <c r="J418" s="1" t="str">
        <f>IF(LEN($A418)&gt;0,IF(LEN(Declarations!$F418)&gt;0,Declarations!$F418,conftype),"")</f>
        <v/>
      </c>
      <c r="M418" s="35" t="e">
        <f t="shared" si="126"/>
        <v>#REF!</v>
      </c>
      <c r="N418" s="35" t="e">
        <f t="shared" si="133"/>
        <v>#REF!</v>
      </c>
      <c r="O418" s="35" t="e">
        <f t="shared" si="134"/>
        <v>#REF!</v>
      </c>
      <c r="P418" s="35" t="e">
        <f t="shared" si="135"/>
        <v>#REF!</v>
      </c>
      <c r="Q418" s="214" t="e">
        <f t="shared" si="136"/>
        <v>#REF!</v>
      </c>
      <c r="R418" s="215" t="e">
        <f t="shared" si="137"/>
        <v>#REF!</v>
      </c>
      <c r="S418" s="214" t="e">
        <f t="shared" si="138"/>
        <v>#REF!</v>
      </c>
      <c r="T418" s="214" t="e">
        <f t="shared" si="139"/>
        <v>#REF!</v>
      </c>
      <c r="U418" t="e">
        <f t="shared" si="140"/>
        <v>#REF!</v>
      </c>
      <c r="V418" t="e">
        <f t="shared" si="141"/>
        <v>#REF!</v>
      </c>
      <c r="W418" t="e">
        <f t="shared" si="142"/>
        <v>#REF!</v>
      </c>
      <c r="X418" t="e">
        <f t="shared" si="143"/>
        <v>#REF!</v>
      </c>
      <c r="Y418" t="e">
        <f t="shared" si="144"/>
        <v>#REF!</v>
      </c>
      <c r="AA418" s="1">
        <f t="shared" si="145"/>
        <v>417</v>
      </c>
    </row>
    <row r="419" spans="1:27" x14ac:dyDescent="0.35">
      <c r="A419" s="184" t="str">
        <f>+Declarations!A419&amp;""</f>
        <v/>
      </c>
      <c r="B419" t="str">
        <f>IF(LEN($A419),IF(LEN(Declarations!$B419)&gt;0,Declarations!$B419,"#"&amp;$A419),"")</f>
        <v/>
      </c>
      <c r="C419" s="1" t="str">
        <f t="shared" si="127"/>
        <v>...</v>
      </c>
      <c r="D419" s="1" t="str">
        <f t="shared" si="146"/>
        <v/>
      </c>
      <c r="E419" s="15">
        <f t="shared" si="128"/>
        <v>0</v>
      </c>
      <c r="F419" s="1">
        <f t="shared" si="129"/>
        <v>0</v>
      </c>
      <c r="G419" s="1" t="str">
        <f t="shared" si="130"/>
        <v/>
      </c>
      <c r="H419" t="str">
        <f t="shared" si="131"/>
        <v/>
      </c>
      <c r="I419" s="1">
        <f t="shared" si="132"/>
        <v>0</v>
      </c>
      <c r="J419" s="1" t="str">
        <f>IF(LEN($A419)&gt;0,IF(LEN(Declarations!$F419)&gt;0,Declarations!$F419,conftype),"")</f>
        <v/>
      </c>
      <c r="M419" s="35" t="e">
        <f t="shared" si="126"/>
        <v>#REF!</v>
      </c>
      <c r="N419" s="35" t="e">
        <f t="shared" si="133"/>
        <v>#REF!</v>
      </c>
      <c r="O419" s="35" t="e">
        <f t="shared" si="134"/>
        <v>#REF!</v>
      </c>
      <c r="P419" s="35" t="e">
        <f t="shared" si="135"/>
        <v>#REF!</v>
      </c>
      <c r="Q419" s="214" t="e">
        <f t="shared" si="136"/>
        <v>#REF!</v>
      </c>
      <c r="R419" s="215" t="e">
        <f t="shared" si="137"/>
        <v>#REF!</v>
      </c>
      <c r="S419" s="214" t="e">
        <f t="shared" si="138"/>
        <v>#REF!</v>
      </c>
      <c r="T419" s="214" t="e">
        <f t="shared" si="139"/>
        <v>#REF!</v>
      </c>
      <c r="U419" t="e">
        <f t="shared" si="140"/>
        <v>#REF!</v>
      </c>
      <c r="V419" t="e">
        <f t="shared" si="141"/>
        <v>#REF!</v>
      </c>
      <c r="W419" t="e">
        <f t="shared" si="142"/>
        <v>#REF!</v>
      </c>
      <c r="X419" t="e">
        <f t="shared" si="143"/>
        <v>#REF!</v>
      </c>
      <c r="Y419" t="e">
        <f t="shared" si="144"/>
        <v>#REF!</v>
      </c>
      <c r="AA419" s="1">
        <f t="shared" si="145"/>
        <v>418</v>
      </c>
    </row>
    <row r="420" spans="1:27" x14ac:dyDescent="0.35">
      <c r="A420" s="184" t="str">
        <f>+Declarations!A420&amp;""</f>
        <v/>
      </c>
      <c r="B420" t="str">
        <f>IF(LEN($A420),IF(LEN(Declarations!$B420)&gt;0,Declarations!$B420,"#"&amp;$A420),"")</f>
        <v/>
      </c>
      <c r="C420" s="1" t="str">
        <f t="shared" si="127"/>
        <v>...</v>
      </c>
      <c r="D420" s="1" t="str">
        <f t="shared" si="146"/>
        <v/>
      </c>
      <c r="E420" s="15">
        <f t="shared" si="128"/>
        <v>0</v>
      </c>
      <c r="F420" s="1">
        <f t="shared" si="129"/>
        <v>0</v>
      </c>
      <c r="G420" s="1" t="str">
        <f t="shared" si="130"/>
        <v/>
      </c>
      <c r="H420" t="str">
        <f t="shared" si="131"/>
        <v/>
      </c>
      <c r="I420" s="1">
        <f t="shared" si="132"/>
        <v>0</v>
      </c>
      <c r="J420" s="1" t="str">
        <f>IF(LEN($A420)&gt;0,IF(LEN(Declarations!$F420)&gt;0,Declarations!$F420,conftype),"")</f>
        <v/>
      </c>
      <c r="M420" s="35" t="e">
        <f t="shared" si="126"/>
        <v>#REF!</v>
      </c>
      <c r="N420" s="35" t="e">
        <f t="shared" si="133"/>
        <v>#REF!</v>
      </c>
      <c r="O420" s="35" t="e">
        <f t="shared" si="134"/>
        <v>#REF!</v>
      </c>
      <c r="P420" s="35" t="e">
        <f t="shared" si="135"/>
        <v>#REF!</v>
      </c>
      <c r="Q420" s="214" t="e">
        <f t="shared" si="136"/>
        <v>#REF!</v>
      </c>
      <c r="R420" s="215" t="e">
        <f t="shared" si="137"/>
        <v>#REF!</v>
      </c>
      <c r="S420" s="214" t="e">
        <f t="shared" si="138"/>
        <v>#REF!</v>
      </c>
      <c r="T420" s="214" t="e">
        <f t="shared" si="139"/>
        <v>#REF!</v>
      </c>
      <c r="U420" t="e">
        <f t="shared" si="140"/>
        <v>#REF!</v>
      </c>
      <c r="V420" t="e">
        <f t="shared" si="141"/>
        <v>#REF!</v>
      </c>
      <c r="W420" t="e">
        <f t="shared" si="142"/>
        <v>#REF!</v>
      </c>
      <c r="X420" t="e">
        <f t="shared" si="143"/>
        <v>#REF!</v>
      </c>
      <c r="Y420" t="e">
        <f t="shared" si="144"/>
        <v>#REF!</v>
      </c>
      <c r="AA420" s="1">
        <f t="shared" si="145"/>
        <v>419</v>
      </c>
    </row>
    <row r="421" spans="1:27" x14ac:dyDescent="0.35">
      <c r="A421" s="184" t="str">
        <f>+Declarations!A421&amp;""</f>
        <v/>
      </c>
      <c r="B421" t="str">
        <f>IF(LEN($A421),IF(LEN(Declarations!$B421)&gt;0,Declarations!$B421,"#"&amp;$A421),"")</f>
        <v/>
      </c>
      <c r="C421" s="1" t="str">
        <f t="shared" si="127"/>
        <v>...</v>
      </c>
      <c r="D421" s="1" t="str">
        <f t="shared" si="146"/>
        <v/>
      </c>
      <c r="E421" s="15">
        <f t="shared" si="128"/>
        <v>0</v>
      </c>
      <c r="F421" s="1">
        <f t="shared" si="129"/>
        <v>0</v>
      </c>
      <c r="G421" s="1" t="str">
        <f t="shared" si="130"/>
        <v/>
      </c>
      <c r="H421" t="str">
        <f t="shared" si="131"/>
        <v/>
      </c>
      <c r="I421" s="1">
        <f t="shared" si="132"/>
        <v>0</v>
      </c>
      <c r="J421" s="1" t="str">
        <f>IF(LEN($A421)&gt;0,IF(LEN(Declarations!$F421)&gt;0,Declarations!$F421,conftype),"")</f>
        <v/>
      </c>
      <c r="M421" s="35" t="e">
        <f t="shared" si="126"/>
        <v>#REF!</v>
      </c>
      <c r="N421" s="35" t="e">
        <f t="shared" si="133"/>
        <v>#REF!</v>
      </c>
      <c r="O421" s="35" t="e">
        <f t="shared" si="134"/>
        <v>#REF!</v>
      </c>
      <c r="P421" s="35" t="e">
        <f t="shared" si="135"/>
        <v>#REF!</v>
      </c>
      <c r="Q421" s="214" t="e">
        <f t="shared" si="136"/>
        <v>#REF!</v>
      </c>
      <c r="R421" s="215" t="e">
        <f t="shared" si="137"/>
        <v>#REF!</v>
      </c>
      <c r="S421" s="214" t="e">
        <f t="shared" si="138"/>
        <v>#REF!</v>
      </c>
      <c r="T421" s="214" t="e">
        <f t="shared" si="139"/>
        <v>#REF!</v>
      </c>
      <c r="U421" t="e">
        <f t="shared" si="140"/>
        <v>#REF!</v>
      </c>
      <c r="V421" t="e">
        <f t="shared" si="141"/>
        <v>#REF!</v>
      </c>
      <c r="W421" t="e">
        <f t="shared" si="142"/>
        <v>#REF!</v>
      </c>
      <c r="X421" t="e">
        <f t="shared" si="143"/>
        <v>#REF!</v>
      </c>
      <c r="Y421" t="e">
        <f t="shared" si="144"/>
        <v>#REF!</v>
      </c>
      <c r="AA421" s="1">
        <f t="shared" si="145"/>
        <v>420</v>
      </c>
    </row>
    <row r="422" spans="1:27" x14ac:dyDescent="0.35">
      <c r="A422" s="184" t="str">
        <f>+Declarations!A422&amp;""</f>
        <v/>
      </c>
      <c r="B422" t="str">
        <f>IF(LEN($A422),IF(LEN(Declarations!$B422)&gt;0,Declarations!$B422,"#"&amp;$A422),"")</f>
        <v/>
      </c>
      <c r="C422" s="1" t="str">
        <f t="shared" si="127"/>
        <v>...</v>
      </c>
      <c r="D422" s="1" t="str">
        <f t="shared" si="146"/>
        <v/>
      </c>
      <c r="E422" s="15">
        <f t="shared" si="128"/>
        <v>0</v>
      </c>
      <c r="F422" s="1">
        <f t="shared" si="129"/>
        <v>0</v>
      </c>
      <c r="G422" s="1" t="str">
        <f t="shared" si="130"/>
        <v/>
      </c>
      <c r="H422" t="str">
        <f t="shared" si="131"/>
        <v/>
      </c>
      <c r="I422" s="1">
        <f t="shared" si="132"/>
        <v>0</v>
      </c>
      <c r="J422" s="1" t="str">
        <f>IF(LEN($A422)&gt;0,IF(LEN(Declarations!$F422)&gt;0,Declarations!$F422,conftype),"")</f>
        <v/>
      </c>
      <c r="M422" s="35" t="e">
        <f t="shared" si="126"/>
        <v>#REF!</v>
      </c>
      <c r="N422" s="35" t="e">
        <f t="shared" si="133"/>
        <v>#REF!</v>
      </c>
      <c r="O422" s="35" t="e">
        <f t="shared" si="134"/>
        <v>#REF!</v>
      </c>
      <c r="P422" s="35" t="e">
        <f t="shared" si="135"/>
        <v>#REF!</v>
      </c>
      <c r="Q422" s="214" t="e">
        <f t="shared" si="136"/>
        <v>#REF!</v>
      </c>
      <c r="R422" s="215" t="e">
        <f t="shared" si="137"/>
        <v>#REF!</v>
      </c>
      <c r="S422" s="214" t="e">
        <f t="shared" si="138"/>
        <v>#REF!</v>
      </c>
      <c r="T422" s="214" t="e">
        <f t="shared" si="139"/>
        <v>#REF!</v>
      </c>
      <c r="U422" t="e">
        <f t="shared" si="140"/>
        <v>#REF!</v>
      </c>
      <c r="V422" t="e">
        <f t="shared" si="141"/>
        <v>#REF!</v>
      </c>
      <c r="W422" t="e">
        <f t="shared" si="142"/>
        <v>#REF!</v>
      </c>
      <c r="X422" t="e">
        <f t="shared" si="143"/>
        <v>#REF!</v>
      </c>
      <c r="Y422" t="e">
        <f t="shared" si="144"/>
        <v>#REF!</v>
      </c>
      <c r="AA422" s="1">
        <f t="shared" si="145"/>
        <v>421</v>
      </c>
    </row>
    <row r="423" spans="1:27" x14ac:dyDescent="0.35">
      <c r="A423" s="184" t="str">
        <f>+Declarations!A423&amp;""</f>
        <v/>
      </c>
      <c r="B423" t="str">
        <f>IF(LEN($A423),IF(LEN(Declarations!$B423)&gt;0,Declarations!$B423,"#"&amp;$A423),"")</f>
        <v/>
      </c>
      <c r="C423" s="1" t="str">
        <f t="shared" si="127"/>
        <v>...</v>
      </c>
      <c r="D423" s="1" t="str">
        <f t="shared" si="146"/>
        <v/>
      </c>
      <c r="E423" s="15">
        <f t="shared" si="128"/>
        <v>0</v>
      </c>
      <c r="F423" s="1">
        <f t="shared" si="129"/>
        <v>0</v>
      </c>
      <c r="G423" s="1" t="str">
        <f t="shared" si="130"/>
        <v/>
      </c>
      <c r="H423" t="str">
        <f t="shared" si="131"/>
        <v/>
      </c>
      <c r="I423" s="1">
        <f t="shared" si="132"/>
        <v>0</v>
      </c>
      <c r="J423" s="1" t="str">
        <f>IF(LEN($A423)&gt;0,IF(LEN(Declarations!$F423)&gt;0,Declarations!$F423,conftype),"")</f>
        <v/>
      </c>
      <c r="M423" s="35" t="e">
        <f t="shared" si="126"/>
        <v>#REF!</v>
      </c>
      <c r="N423" s="35" t="e">
        <f t="shared" si="133"/>
        <v>#REF!</v>
      </c>
      <c r="O423" s="35" t="e">
        <f t="shared" si="134"/>
        <v>#REF!</v>
      </c>
      <c r="P423" s="35" t="e">
        <f t="shared" si="135"/>
        <v>#REF!</v>
      </c>
      <c r="Q423" s="214" t="e">
        <f t="shared" si="136"/>
        <v>#REF!</v>
      </c>
      <c r="R423" s="215" t="e">
        <f t="shared" si="137"/>
        <v>#REF!</v>
      </c>
      <c r="S423" s="214" t="e">
        <f t="shared" si="138"/>
        <v>#REF!</v>
      </c>
      <c r="T423" s="214" t="e">
        <f t="shared" si="139"/>
        <v>#REF!</v>
      </c>
      <c r="U423" t="e">
        <f t="shared" si="140"/>
        <v>#REF!</v>
      </c>
      <c r="V423" t="e">
        <f t="shared" si="141"/>
        <v>#REF!</v>
      </c>
      <c r="W423" t="e">
        <f t="shared" si="142"/>
        <v>#REF!</v>
      </c>
      <c r="X423" t="e">
        <f t="shared" si="143"/>
        <v>#REF!</v>
      </c>
      <c r="Y423" t="e">
        <f t="shared" si="144"/>
        <v>#REF!</v>
      </c>
      <c r="AA423" s="1">
        <f t="shared" si="145"/>
        <v>422</v>
      </c>
    </row>
    <row r="424" spans="1:27" x14ac:dyDescent="0.35">
      <c r="A424" s="184" t="str">
        <f>+Declarations!A424&amp;""</f>
        <v/>
      </c>
      <c r="B424" t="str">
        <f>IF(LEN($A424),IF(LEN(Declarations!$B424)&gt;0,Declarations!$B424,"#"&amp;$A424),"")</f>
        <v/>
      </c>
      <c r="C424" s="1" t="str">
        <f t="shared" si="127"/>
        <v>...</v>
      </c>
      <c r="D424" s="1" t="str">
        <f t="shared" si="146"/>
        <v/>
      </c>
      <c r="E424" s="15">
        <f t="shared" si="128"/>
        <v>0</v>
      </c>
      <c r="F424" s="1">
        <f t="shared" si="129"/>
        <v>0</v>
      </c>
      <c r="G424" s="1" t="str">
        <f t="shared" si="130"/>
        <v/>
      </c>
      <c r="H424" t="str">
        <f t="shared" si="131"/>
        <v/>
      </c>
      <c r="I424" s="1">
        <f t="shared" si="132"/>
        <v>0</v>
      </c>
      <c r="J424" s="1" t="str">
        <f>IF(LEN($A424)&gt;0,IF(LEN(Declarations!$F424)&gt;0,Declarations!$F424,conftype),"")</f>
        <v/>
      </c>
      <c r="M424" s="35" t="e">
        <f t="shared" si="126"/>
        <v>#REF!</v>
      </c>
      <c r="N424" s="35" t="e">
        <f t="shared" si="133"/>
        <v>#REF!</v>
      </c>
      <c r="O424" s="35" t="e">
        <f t="shared" si="134"/>
        <v>#REF!</v>
      </c>
      <c r="P424" s="35" t="e">
        <f t="shared" si="135"/>
        <v>#REF!</v>
      </c>
      <c r="Q424" s="214" t="e">
        <f t="shared" si="136"/>
        <v>#REF!</v>
      </c>
      <c r="R424" s="215" t="e">
        <f t="shared" si="137"/>
        <v>#REF!</v>
      </c>
      <c r="S424" s="214" t="e">
        <f t="shared" si="138"/>
        <v>#REF!</v>
      </c>
      <c r="T424" s="214" t="e">
        <f t="shared" si="139"/>
        <v>#REF!</v>
      </c>
      <c r="U424" t="e">
        <f t="shared" si="140"/>
        <v>#REF!</v>
      </c>
      <c r="V424" t="e">
        <f t="shared" si="141"/>
        <v>#REF!</v>
      </c>
      <c r="W424" t="e">
        <f t="shared" si="142"/>
        <v>#REF!</v>
      </c>
      <c r="X424" t="e">
        <f t="shared" si="143"/>
        <v>#REF!</v>
      </c>
      <c r="Y424" t="e">
        <f t="shared" si="144"/>
        <v>#REF!</v>
      </c>
      <c r="AA424" s="1">
        <f t="shared" si="145"/>
        <v>423</v>
      </c>
    </row>
    <row r="425" spans="1:27" x14ac:dyDescent="0.35">
      <c r="A425" s="184" t="str">
        <f>+Declarations!A425&amp;""</f>
        <v/>
      </c>
      <c r="B425" t="str">
        <f>IF(LEN($A425),IF(LEN(Declarations!$B425)&gt;0,Declarations!$B425,"#"&amp;$A425),"")</f>
        <v/>
      </c>
      <c r="C425" s="1" t="str">
        <f t="shared" si="127"/>
        <v>...</v>
      </c>
      <c r="D425" s="1" t="str">
        <f t="shared" si="146"/>
        <v/>
      </c>
      <c r="E425" s="15">
        <f t="shared" si="128"/>
        <v>0</v>
      </c>
      <c r="F425" s="1">
        <f t="shared" si="129"/>
        <v>0</v>
      </c>
      <c r="G425" s="1" t="str">
        <f t="shared" si="130"/>
        <v/>
      </c>
      <c r="H425" t="str">
        <f t="shared" si="131"/>
        <v/>
      </c>
      <c r="I425" s="1">
        <f t="shared" si="132"/>
        <v>0</v>
      </c>
      <c r="J425" s="1" t="str">
        <f>IF(LEN($A425)&gt;0,IF(LEN(Declarations!$F425)&gt;0,Declarations!$F425,conftype),"")</f>
        <v/>
      </c>
      <c r="M425" s="35" t="e">
        <f t="shared" si="126"/>
        <v>#REF!</v>
      </c>
      <c r="N425" s="35" t="e">
        <f t="shared" si="133"/>
        <v>#REF!</v>
      </c>
      <c r="O425" s="35" t="e">
        <f t="shared" si="134"/>
        <v>#REF!</v>
      </c>
      <c r="P425" s="35" t="e">
        <f t="shared" si="135"/>
        <v>#REF!</v>
      </c>
      <c r="Q425" s="214" t="e">
        <f t="shared" si="136"/>
        <v>#REF!</v>
      </c>
      <c r="R425" s="215" t="e">
        <f t="shared" si="137"/>
        <v>#REF!</v>
      </c>
      <c r="S425" s="214" t="e">
        <f t="shared" si="138"/>
        <v>#REF!</v>
      </c>
      <c r="T425" s="214" t="e">
        <f t="shared" si="139"/>
        <v>#REF!</v>
      </c>
      <c r="U425" t="e">
        <f t="shared" si="140"/>
        <v>#REF!</v>
      </c>
      <c r="V425" t="e">
        <f t="shared" si="141"/>
        <v>#REF!</v>
      </c>
      <c r="W425" t="e">
        <f t="shared" si="142"/>
        <v>#REF!</v>
      </c>
      <c r="X425" t="e">
        <f t="shared" si="143"/>
        <v>#REF!</v>
      </c>
      <c r="Y425" t="e">
        <f t="shared" si="144"/>
        <v>#REF!</v>
      </c>
      <c r="AA425" s="1">
        <f t="shared" si="145"/>
        <v>424</v>
      </c>
    </row>
    <row r="426" spans="1:27" x14ac:dyDescent="0.35">
      <c r="A426" s="184" t="str">
        <f>+Declarations!A426&amp;""</f>
        <v/>
      </c>
      <c r="B426" t="str">
        <f>IF(LEN($A426),IF(LEN(Declarations!$B426)&gt;0,Declarations!$B426,"#"&amp;$A426),"")</f>
        <v/>
      </c>
      <c r="C426" s="1" t="str">
        <f t="shared" si="127"/>
        <v>...</v>
      </c>
      <c r="D426" s="1" t="str">
        <f t="shared" si="146"/>
        <v/>
      </c>
      <c r="E426" s="15">
        <f t="shared" si="128"/>
        <v>0</v>
      </c>
      <c r="F426" s="1">
        <f t="shared" si="129"/>
        <v>0</v>
      </c>
      <c r="G426" s="1" t="str">
        <f t="shared" si="130"/>
        <v/>
      </c>
      <c r="H426" t="str">
        <f t="shared" si="131"/>
        <v/>
      </c>
      <c r="I426" s="1">
        <f t="shared" si="132"/>
        <v>0</v>
      </c>
      <c r="J426" s="1" t="str">
        <f>IF(LEN($A426)&gt;0,IF(LEN(Declarations!$F426)&gt;0,Declarations!$F426,conftype),"")</f>
        <v/>
      </c>
      <c r="M426" s="35" t="e">
        <f t="shared" si="126"/>
        <v>#REF!</v>
      </c>
      <c r="N426" s="35" t="e">
        <f t="shared" si="133"/>
        <v>#REF!</v>
      </c>
      <c r="O426" s="35" t="e">
        <f t="shared" si="134"/>
        <v>#REF!</v>
      </c>
      <c r="P426" s="35" t="e">
        <f t="shared" si="135"/>
        <v>#REF!</v>
      </c>
      <c r="Q426" s="214" t="e">
        <f t="shared" si="136"/>
        <v>#REF!</v>
      </c>
      <c r="R426" s="215" t="e">
        <f t="shared" si="137"/>
        <v>#REF!</v>
      </c>
      <c r="S426" s="214" t="e">
        <f t="shared" si="138"/>
        <v>#REF!</v>
      </c>
      <c r="T426" s="214" t="e">
        <f t="shared" si="139"/>
        <v>#REF!</v>
      </c>
      <c r="U426" t="e">
        <f t="shared" si="140"/>
        <v>#REF!</v>
      </c>
      <c r="V426" t="e">
        <f t="shared" si="141"/>
        <v>#REF!</v>
      </c>
      <c r="W426" t="e">
        <f t="shared" si="142"/>
        <v>#REF!</v>
      </c>
      <c r="X426" t="e">
        <f t="shared" si="143"/>
        <v>#REF!</v>
      </c>
      <c r="Y426" t="e">
        <f t="shared" si="144"/>
        <v>#REF!</v>
      </c>
      <c r="AA426" s="1">
        <f t="shared" si="145"/>
        <v>425</v>
      </c>
    </row>
    <row r="427" spans="1:27" x14ac:dyDescent="0.35">
      <c r="A427" s="184" t="str">
        <f>+Declarations!A427&amp;""</f>
        <v/>
      </c>
      <c r="B427" t="str">
        <f>IF(LEN($A427),IF(LEN(Declarations!$B427)&gt;0,Declarations!$B427,"#"&amp;$A427),"")</f>
        <v/>
      </c>
      <c r="C427" s="1" t="str">
        <f t="shared" si="127"/>
        <v>...</v>
      </c>
      <c r="D427" s="1" t="str">
        <f t="shared" si="146"/>
        <v/>
      </c>
      <c r="E427" s="15">
        <f t="shared" si="128"/>
        <v>0</v>
      </c>
      <c r="F427" s="1">
        <f t="shared" si="129"/>
        <v>0</v>
      </c>
      <c r="G427" s="1" t="str">
        <f t="shared" si="130"/>
        <v/>
      </c>
      <c r="H427" t="str">
        <f t="shared" si="131"/>
        <v/>
      </c>
      <c r="I427" s="1">
        <f t="shared" si="132"/>
        <v>0</v>
      </c>
      <c r="J427" s="1" t="str">
        <f>IF(LEN($A427)&gt;0,IF(LEN(Declarations!$F427)&gt;0,Declarations!$F427,conftype),"")</f>
        <v/>
      </c>
      <c r="M427" s="35" t="e">
        <f t="shared" si="126"/>
        <v>#REF!</v>
      </c>
      <c r="N427" s="35" t="e">
        <f t="shared" si="133"/>
        <v>#REF!</v>
      </c>
      <c r="O427" s="35" t="e">
        <f t="shared" si="134"/>
        <v>#REF!</v>
      </c>
      <c r="P427" s="35" t="e">
        <f t="shared" si="135"/>
        <v>#REF!</v>
      </c>
      <c r="Q427" s="214" t="e">
        <f t="shared" si="136"/>
        <v>#REF!</v>
      </c>
      <c r="R427" s="215" t="e">
        <f t="shared" si="137"/>
        <v>#REF!</v>
      </c>
      <c r="S427" s="214" t="e">
        <f t="shared" si="138"/>
        <v>#REF!</v>
      </c>
      <c r="T427" s="214" t="e">
        <f t="shared" si="139"/>
        <v>#REF!</v>
      </c>
      <c r="U427" t="e">
        <f t="shared" si="140"/>
        <v>#REF!</v>
      </c>
      <c r="V427" t="e">
        <f t="shared" si="141"/>
        <v>#REF!</v>
      </c>
      <c r="W427" t="e">
        <f t="shared" si="142"/>
        <v>#REF!</v>
      </c>
      <c r="X427" t="e">
        <f t="shared" si="143"/>
        <v>#REF!</v>
      </c>
      <c r="Y427" t="e">
        <f t="shared" si="144"/>
        <v>#REF!</v>
      </c>
      <c r="AA427" s="1">
        <f t="shared" si="145"/>
        <v>426</v>
      </c>
    </row>
    <row r="428" spans="1:27" x14ac:dyDescent="0.35">
      <c r="A428" s="184" t="str">
        <f>+Declarations!A428&amp;""</f>
        <v/>
      </c>
      <c r="B428" t="str">
        <f>IF(LEN($A428),IF(LEN(Declarations!$B428)&gt;0,Declarations!$B428,"#"&amp;$A428),"")</f>
        <v/>
      </c>
      <c r="C428" s="1" t="str">
        <f t="shared" si="127"/>
        <v>...</v>
      </c>
      <c r="D428" s="1" t="str">
        <f t="shared" si="146"/>
        <v/>
      </c>
      <c r="E428" s="15">
        <f t="shared" si="128"/>
        <v>0</v>
      </c>
      <c r="F428" s="1">
        <f t="shared" si="129"/>
        <v>0</v>
      </c>
      <c r="G428" s="1" t="str">
        <f t="shared" si="130"/>
        <v/>
      </c>
      <c r="H428" t="str">
        <f t="shared" si="131"/>
        <v/>
      </c>
      <c r="I428" s="1">
        <f t="shared" si="132"/>
        <v>0</v>
      </c>
      <c r="J428" s="1" t="str">
        <f>IF(LEN($A428)&gt;0,IF(LEN(Declarations!$F428)&gt;0,Declarations!$F428,conftype),"")</f>
        <v/>
      </c>
      <c r="M428" s="35" t="e">
        <f t="shared" si="126"/>
        <v>#REF!</v>
      </c>
      <c r="N428" s="35" t="e">
        <f t="shared" si="133"/>
        <v>#REF!</v>
      </c>
      <c r="O428" s="35" t="e">
        <f t="shared" si="134"/>
        <v>#REF!</v>
      </c>
      <c r="P428" s="35" t="e">
        <f t="shared" si="135"/>
        <v>#REF!</v>
      </c>
      <c r="Q428" s="214" t="e">
        <f t="shared" si="136"/>
        <v>#REF!</v>
      </c>
      <c r="R428" s="215" t="e">
        <f t="shared" si="137"/>
        <v>#REF!</v>
      </c>
      <c r="S428" s="214" t="e">
        <f t="shared" si="138"/>
        <v>#REF!</v>
      </c>
      <c r="T428" s="214" t="e">
        <f t="shared" si="139"/>
        <v>#REF!</v>
      </c>
      <c r="U428" t="e">
        <f t="shared" si="140"/>
        <v>#REF!</v>
      </c>
      <c r="V428" t="e">
        <f t="shared" si="141"/>
        <v>#REF!</v>
      </c>
      <c r="W428" t="e">
        <f t="shared" si="142"/>
        <v>#REF!</v>
      </c>
      <c r="X428" t="e">
        <f t="shared" si="143"/>
        <v>#REF!</v>
      </c>
      <c r="Y428" t="e">
        <f t="shared" si="144"/>
        <v>#REF!</v>
      </c>
      <c r="AA428" s="1">
        <f t="shared" si="145"/>
        <v>427</v>
      </c>
    </row>
    <row r="429" spans="1:27" x14ac:dyDescent="0.35">
      <c r="A429" s="184" t="str">
        <f>+Declarations!A429&amp;""</f>
        <v/>
      </c>
      <c r="B429" t="str">
        <f>IF(LEN($A429),IF(LEN(Declarations!$B429)&gt;0,Declarations!$B429,"#"&amp;$A429),"")</f>
        <v/>
      </c>
      <c r="C429" s="1" t="str">
        <f t="shared" si="127"/>
        <v>...</v>
      </c>
      <c r="D429" s="1" t="str">
        <f t="shared" si="146"/>
        <v/>
      </c>
      <c r="E429" s="15">
        <f t="shared" si="128"/>
        <v>0</v>
      </c>
      <c r="F429" s="1">
        <f t="shared" si="129"/>
        <v>0</v>
      </c>
      <c r="G429" s="1" t="str">
        <f t="shared" si="130"/>
        <v/>
      </c>
      <c r="H429" t="str">
        <f t="shared" si="131"/>
        <v/>
      </c>
      <c r="I429" s="1">
        <f t="shared" si="132"/>
        <v>0</v>
      </c>
      <c r="J429" s="1" t="str">
        <f>IF(LEN($A429)&gt;0,IF(LEN(Declarations!$F429)&gt;0,Declarations!$F429,conftype),"")</f>
        <v/>
      </c>
      <c r="M429" s="35" t="e">
        <f t="shared" si="126"/>
        <v>#REF!</v>
      </c>
      <c r="N429" s="35" t="e">
        <f t="shared" si="133"/>
        <v>#REF!</v>
      </c>
      <c r="O429" s="35" t="e">
        <f t="shared" si="134"/>
        <v>#REF!</v>
      </c>
      <c r="P429" s="35" t="e">
        <f t="shared" si="135"/>
        <v>#REF!</v>
      </c>
      <c r="Q429" s="214" t="e">
        <f t="shared" si="136"/>
        <v>#REF!</v>
      </c>
      <c r="R429" s="215" t="e">
        <f t="shared" si="137"/>
        <v>#REF!</v>
      </c>
      <c r="S429" s="214" t="e">
        <f t="shared" si="138"/>
        <v>#REF!</v>
      </c>
      <c r="T429" s="214" t="e">
        <f t="shared" si="139"/>
        <v>#REF!</v>
      </c>
      <c r="U429" t="e">
        <f t="shared" si="140"/>
        <v>#REF!</v>
      </c>
      <c r="V429" t="e">
        <f t="shared" si="141"/>
        <v>#REF!</v>
      </c>
      <c r="W429" t="e">
        <f t="shared" si="142"/>
        <v>#REF!</v>
      </c>
      <c r="X429" t="e">
        <f t="shared" si="143"/>
        <v>#REF!</v>
      </c>
      <c r="Y429" t="e">
        <f t="shared" si="144"/>
        <v>#REF!</v>
      </c>
      <c r="AA429" s="1">
        <f t="shared" si="145"/>
        <v>428</v>
      </c>
    </row>
    <row r="430" spans="1:27" x14ac:dyDescent="0.35">
      <c r="A430" s="184" t="str">
        <f>+Declarations!A430&amp;""</f>
        <v/>
      </c>
      <c r="B430" t="str">
        <f>IF(LEN($A430),IF(LEN(Declarations!$B430)&gt;0,Declarations!$B430,"#"&amp;$A430),"")</f>
        <v/>
      </c>
      <c r="C430" s="1" t="str">
        <f t="shared" si="127"/>
        <v>...</v>
      </c>
      <c r="D430" s="1" t="str">
        <f t="shared" si="146"/>
        <v/>
      </c>
      <c r="E430" s="15">
        <f t="shared" si="128"/>
        <v>0</v>
      </c>
      <c r="F430" s="1">
        <f t="shared" si="129"/>
        <v>0</v>
      </c>
      <c r="G430" s="1" t="str">
        <f t="shared" si="130"/>
        <v/>
      </c>
      <c r="H430" t="str">
        <f t="shared" si="131"/>
        <v/>
      </c>
      <c r="I430" s="1">
        <f t="shared" si="132"/>
        <v>0</v>
      </c>
      <c r="J430" s="1" t="str">
        <f>IF(LEN($A430)&gt;0,IF(LEN(Declarations!$F430)&gt;0,Declarations!$F430,conftype),"")</f>
        <v/>
      </c>
      <c r="M430" s="35" t="e">
        <f t="shared" si="126"/>
        <v>#REF!</v>
      </c>
      <c r="N430" s="35" t="e">
        <f t="shared" si="133"/>
        <v>#REF!</v>
      </c>
      <c r="O430" s="35" t="e">
        <f t="shared" si="134"/>
        <v>#REF!</v>
      </c>
      <c r="P430" s="35" t="e">
        <f t="shared" si="135"/>
        <v>#REF!</v>
      </c>
      <c r="Q430" s="214" t="e">
        <f t="shared" si="136"/>
        <v>#REF!</v>
      </c>
      <c r="R430" s="215" t="e">
        <f t="shared" si="137"/>
        <v>#REF!</v>
      </c>
      <c r="S430" s="214" t="e">
        <f t="shared" si="138"/>
        <v>#REF!</v>
      </c>
      <c r="T430" s="214" t="e">
        <f t="shared" si="139"/>
        <v>#REF!</v>
      </c>
      <c r="U430" t="e">
        <f t="shared" si="140"/>
        <v>#REF!</v>
      </c>
      <c r="V430" t="e">
        <f t="shared" si="141"/>
        <v>#REF!</v>
      </c>
      <c r="W430" t="e">
        <f t="shared" si="142"/>
        <v>#REF!</v>
      </c>
      <c r="X430" t="e">
        <f t="shared" si="143"/>
        <v>#REF!</v>
      </c>
      <c r="Y430" t="e">
        <f t="shared" si="144"/>
        <v>#REF!</v>
      </c>
      <c r="AA430" s="1">
        <f t="shared" si="145"/>
        <v>429</v>
      </c>
    </row>
    <row r="431" spans="1:27" x14ac:dyDescent="0.35">
      <c r="A431" s="184" t="str">
        <f>+Declarations!A431&amp;""</f>
        <v/>
      </c>
      <c r="B431" t="str">
        <f>IF(LEN($A431),IF(LEN(Declarations!$B431)&gt;0,Declarations!$B431,"#"&amp;$A431),"")</f>
        <v/>
      </c>
      <c r="C431" s="1" t="str">
        <f t="shared" si="127"/>
        <v>...</v>
      </c>
      <c r="D431" s="1" t="str">
        <f t="shared" si="146"/>
        <v/>
      </c>
      <c r="E431" s="15">
        <f t="shared" si="128"/>
        <v>0</v>
      </c>
      <c r="F431" s="1">
        <f t="shared" si="129"/>
        <v>0</v>
      </c>
      <c r="G431" s="1" t="str">
        <f t="shared" si="130"/>
        <v/>
      </c>
      <c r="H431" t="str">
        <f t="shared" si="131"/>
        <v/>
      </c>
      <c r="I431" s="1">
        <f t="shared" si="132"/>
        <v>0</v>
      </c>
      <c r="J431" s="1" t="str">
        <f>IF(LEN($A431)&gt;0,IF(LEN(Declarations!$F431)&gt;0,Declarations!$F431,conftype),"")</f>
        <v/>
      </c>
      <c r="M431" s="35" t="e">
        <f t="shared" ref="M431:M494" si="147">IF(ISNA(VLOOKUP($A431,SprintData,2,FALSE)),0,VLOOKUP($A431,SprintData,2,FALSE))</f>
        <v>#REF!</v>
      </c>
      <c r="N431" s="35" t="e">
        <f t="shared" si="133"/>
        <v>#REF!</v>
      </c>
      <c r="O431" s="35" t="e">
        <f t="shared" si="134"/>
        <v>#REF!</v>
      </c>
      <c r="P431" s="35" t="e">
        <f t="shared" si="135"/>
        <v>#REF!</v>
      </c>
      <c r="Q431" s="214" t="e">
        <f t="shared" si="136"/>
        <v>#REF!</v>
      </c>
      <c r="R431" s="215" t="e">
        <f t="shared" si="137"/>
        <v>#REF!</v>
      </c>
      <c r="S431" s="214" t="e">
        <f t="shared" si="138"/>
        <v>#REF!</v>
      </c>
      <c r="T431" s="214" t="e">
        <f t="shared" si="139"/>
        <v>#REF!</v>
      </c>
      <c r="U431" t="e">
        <f t="shared" si="140"/>
        <v>#REF!</v>
      </c>
      <c r="V431" t="e">
        <f t="shared" si="141"/>
        <v>#REF!</v>
      </c>
      <c r="W431" t="e">
        <f t="shared" si="142"/>
        <v>#REF!</v>
      </c>
      <c r="X431" t="e">
        <f t="shared" si="143"/>
        <v>#REF!</v>
      </c>
      <c r="Y431" t="e">
        <f t="shared" si="144"/>
        <v>#REF!</v>
      </c>
      <c r="AA431" s="1">
        <f t="shared" si="145"/>
        <v>430</v>
      </c>
    </row>
    <row r="432" spans="1:27" x14ac:dyDescent="0.35">
      <c r="A432" s="184" t="str">
        <f>+Declarations!A432&amp;""</f>
        <v/>
      </c>
      <c r="B432" t="str">
        <f>IF(LEN($A432),IF(LEN(Declarations!$B432)&gt;0,Declarations!$B432,"#"&amp;$A432),"")</f>
        <v/>
      </c>
      <c r="C432" s="1" t="str">
        <f t="shared" si="127"/>
        <v>...</v>
      </c>
      <c r="D432" s="1" t="str">
        <f t="shared" si="146"/>
        <v/>
      </c>
      <c r="E432" s="15">
        <f t="shared" si="128"/>
        <v>0</v>
      </c>
      <c r="F432" s="1">
        <f t="shared" si="129"/>
        <v>0</v>
      </c>
      <c r="G432" s="1" t="str">
        <f t="shared" si="130"/>
        <v/>
      </c>
      <c r="H432" t="str">
        <f t="shared" si="131"/>
        <v/>
      </c>
      <c r="I432" s="1">
        <f t="shared" si="132"/>
        <v>0</v>
      </c>
      <c r="J432" s="1" t="str">
        <f>IF(LEN($A432)&gt;0,IF(LEN(Declarations!$F432)&gt;0,Declarations!$F432,conftype),"")</f>
        <v/>
      </c>
      <c r="M432" s="35" t="e">
        <f t="shared" si="147"/>
        <v>#REF!</v>
      </c>
      <c r="N432" s="35" t="e">
        <f t="shared" si="133"/>
        <v>#REF!</v>
      </c>
      <c r="O432" s="35" t="e">
        <f t="shared" si="134"/>
        <v>#REF!</v>
      </c>
      <c r="P432" s="35" t="e">
        <f t="shared" si="135"/>
        <v>#REF!</v>
      </c>
      <c r="Q432" s="214" t="e">
        <f t="shared" si="136"/>
        <v>#REF!</v>
      </c>
      <c r="R432" s="215" t="e">
        <f t="shared" si="137"/>
        <v>#REF!</v>
      </c>
      <c r="S432" s="214" t="e">
        <f t="shared" si="138"/>
        <v>#REF!</v>
      </c>
      <c r="T432" s="214" t="e">
        <f t="shared" si="139"/>
        <v>#REF!</v>
      </c>
      <c r="U432" t="e">
        <f t="shared" si="140"/>
        <v>#REF!</v>
      </c>
      <c r="V432" t="e">
        <f t="shared" si="141"/>
        <v>#REF!</v>
      </c>
      <c r="W432" t="e">
        <f t="shared" si="142"/>
        <v>#REF!</v>
      </c>
      <c r="X432" t="e">
        <f t="shared" si="143"/>
        <v>#REF!</v>
      </c>
      <c r="Y432" t="e">
        <f t="shared" si="144"/>
        <v>#REF!</v>
      </c>
      <c r="AA432" s="1">
        <f t="shared" si="145"/>
        <v>431</v>
      </c>
    </row>
    <row r="433" spans="1:27" x14ac:dyDescent="0.35">
      <c r="A433" s="184" t="str">
        <f>+Declarations!A433&amp;""</f>
        <v/>
      </c>
      <c r="B433" t="str">
        <f>IF(LEN($A433),IF(LEN(Declarations!$B433)&gt;0,Declarations!$B433,"#"&amp;$A433),"")</f>
        <v/>
      </c>
      <c r="C433" s="1" t="str">
        <f t="shared" si="127"/>
        <v>...</v>
      </c>
      <c r="D433" s="1" t="str">
        <f t="shared" si="146"/>
        <v/>
      </c>
      <c r="E433" s="15">
        <f t="shared" si="128"/>
        <v>0</v>
      </c>
      <c r="F433" s="1">
        <f t="shared" si="129"/>
        <v>0</v>
      </c>
      <c r="G433" s="1" t="str">
        <f t="shared" si="130"/>
        <v/>
      </c>
      <c r="H433" t="str">
        <f t="shared" si="131"/>
        <v/>
      </c>
      <c r="I433" s="1">
        <f t="shared" si="132"/>
        <v>0</v>
      </c>
      <c r="J433" s="1" t="str">
        <f>IF(LEN($A433)&gt;0,IF(LEN(Declarations!$F433)&gt;0,Declarations!$F433,conftype),"")</f>
        <v/>
      </c>
      <c r="M433" s="35" t="e">
        <f t="shared" si="147"/>
        <v>#REF!</v>
      </c>
      <c r="N433" s="35" t="e">
        <f t="shared" si="133"/>
        <v>#REF!</v>
      </c>
      <c r="O433" s="35" t="e">
        <f t="shared" si="134"/>
        <v>#REF!</v>
      </c>
      <c r="P433" s="35" t="e">
        <f t="shared" si="135"/>
        <v>#REF!</v>
      </c>
      <c r="Q433" s="214" t="e">
        <f t="shared" si="136"/>
        <v>#REF!</v>
      </c>
      <c r="R433" s="215" t="e">
        <f t="shared" si="137"/>
        <v>#REF!</v>
      </c>
      <c r="S433" s="214" t="e">
        <f t="shared" si="138"/>
        <v>#REF!</v>
      </c>
      <c r="T433" s="214" t="e">
        <f t="shared" si="139"/>
        <v>#REF!</v>
      </c>
      <c r="U433" t="e">
        <f t="shared" si="140"/>
        <v>#REF!</v>
      </c>
      <c r="V433" t="e">
        <f t="shared" si="141"/>
        <v>#REF!</v>
      </c>
      <c r="W433" t="e">
        <f t="shared" si="142"/>
        <v>#REF!</v>
      </c>
      <c r="X433" t="e">
        <f t="shared" si="143"/>
        <v>#REF!</v>
      </c>
      <c r="Y433" t="e">
        <f t="shared" si="144"/>
        <v>#REF!</v>
      </c>
      <c r="AA433" s="1">
        <f t="shared" si="145"/>
        <v>432</v>
      </c>
    </row>
    <row r="434" spans="1:27" x14ac:dyDescent="0.35">
      <c r="A434" s="184" t="str">
        <f>+Declarations!A434&amp;""</f>
        <v/>
      </c>
      <c r="B434" t="str">
        <f>IF(LEN($A434),IF(LEN(Declarations!$B434)&gt;0,Declarations!$B434,"#"&amp;$A434),"")</f>
        <v/>
      </c>
      <c r="C434" s="1" t="str">
        <f t="shared" si="127"/>
        <v>...</v>
      </c>
      <c r="D434" s="1" t="str">
        <f t="shared" si="146"/>
        <v/>
      </c>
      <c r="E434" s="15">
        <f t="shared" si="128"/>
        <v>0</v>
      </c>
      <c r="F434" s="1">
        <f t="shared" si="129"/>
        <v>0</v>
      </c>
      <c r="G434" s="1" t="str">
        <f t="shared" si="130"/>
        <v/>
      </c>
      <c r="H434" t="str">
        <f t="shared" si="131"/>
        <v/>
      </c>
      <c r="I434" s="1">
        <f t="shared" si="132"/>
        <v>0</v>
      </c>
      <c r="J434" s="1" t="str">
        <f>IF(LEN($A434)&gt;0,IF(LEN(Declarations!$F434)&gt;0,Declarations!$F434,conftype),"")</f>
        <v/>
      </c>
      <c r="M434" s="35" t="e">
        <f t="shared" si="147"/>
        <v>#REF!</v>
      </c>
      <c r="N434" s="35" t="e">
        <f t="shared" si="133"/>
        <v>#REF!</v>
      </c>
      <c r="O434" s="35" t="e">
        <f t="shared" si="134"/>
        <v>#REF!</v>
      </c>
      <c r="P434" s="35" t="e">
        <f t="shared" si="135"/>
        <v>#REF!</v>
      </c>
      <c r="Q434" s="214" t="e">
        <f t="shared" si="136"/>
        <v>#REF!</v>
      </c>
      <c r="R434" s="215" t="e">
        <f t="shared" si="137"/>
        <v>#REF!</v>
      </c>
      <c r="S434" s="214" t="e">
        <f t="shared" si="138"/>
        <v>#REF!</v>
      </c>
      <c r="T434" s="214" t="e">
        <f t="shared" si="139"/>
        <v>#REF!</v>
      </c>
      <c r="U434" t="e">
        <f t="shared" si="140"/>
        <v>#REF!</v>
      </c>
      <c r="V434" t="e">
        <f t="shared" si="141"/>
        <v>#REF!</v>
      </c>
      <c r="W434" t="e">
        <f t="shared" si="142"/>
        <v>#REF!</v>
      </c>
      <c r="X434" t="e">
        <f t="shared" si="143"/>
        <v>#REF!</v>
      </c>
      <c r="Y434" t="e">
        <f t="shared" si="144"/>
        <v>#REF!</v>
      </c>
      <c r="AA434" s="1">
        <f t="shared" si="145"/>
        <v>433</v>
      </c>
    </row>
    <row r="435" spans="1:27" x14ac:dyDescent="0.35">
      <c r="A435" s="184" t="str">
        <f>+Declarations!A435&amp;""</f>
        <v/>
      </c>
      <c r="B435" t="str">
        <f>IF(LEN($A435),IF(LEN(Declarations!$B435)&gt;0,Declarations!$B435,"#"&amp;$A435),"")</f>
        <v/>
      </c>
      <c r="C435" s="1" t="str">
        <f t="shared" si="127"/>
        <v>...</v>
      </c>
      <c r="D435" s="1" t="str">
        <f t="shared" si="146"/>
        <v/>
      </c>
      <c r="E435" s="15">
        <f t="shared" si="128"/>
        <v>0</v>
      </c>
      <c r="F435" s="1">
        <f t="shared" si="129"/>
        <v>0</v>
      </c>
      <c r="G435" s="1" t="str">
        <f t="shared" si="130"/>
        <v/>
      </c>
      <c r="H435" t="str">
        <f t="shared" si="131"/>
        <v/>
      </c>
      <c r="I435" s="1">
        <f t="shared" si="132"/>
        <v>0</v>
      </c>
      <c r="J435" s="1" t="str">
        <f>IF(LEN($A435)&gt;0,IF(LEN(Declarations!$F435)&gt;0,Declarations!$F435,conftype),"")</f>
        <v/>
      </c>
      <c r="M435" s="35" t="e">
        <f t="shared" si="147"/>
        <v>#REF!</v>
      </c>
      <c r="N435" s="35" t="e">
        <f t="shared" si="133"/>
        <v>#REF!</v>
      </c>
      <c r="O435" s="35" t="e">
        <f t="shared" si="134"/>
        <v>#REF!</v>
      </c>
      <c r="P435" s="35" t="e">
        <f t="shared" si="135"/>
        <v>#REF!</v>
      </c>
      <c r="Q435" s="214" t="e">
        <f t="shared" si="136"/>
        <v>#REF!</v>
      </c>
      <c r="R435" s="215" t="e">
        <f t="shared" si="137"/>
        <v>#REF!</v>
      </c>
      <c r="S435" s="214" t="e">
        <f t="shared" si="138"/>
        <v>#REF!</v>
      </c>
      <c r="T435" s="214" t="e">
        <f t="shared" si="139"/>
        <v>#REF!</v>
      </c>
      <c r="U435" t="e">
        <f t="shared" si="140"/>
        <v>#REF!</v>
      </c>
      <c r="V435" t="e">
        <f t="shared" si="141"/>
        <v>#REF!</v>
      </c>
      <c r="W435" t="e">
        <f t="shared" si="142"/>
        <v>#REF!</v>
      </c>
      <c r="X435" t="e">
        <f t="shared" si="143"/>
        <v>#REF!</v>
      </c>
      <c r="Y435" t="e">
        <f t="shared" si="144"/>
        <v>#REF!</v>
      </c>
      <c r="AA435" s="1">
        <f t="shared" si="145"/>
        <v>434</v>
      </c>
    </row>
    <row r="436" spans="1:27" x14ac:dyDescent="0.35">
      <c r="A436" s="184" t="str">
        <f>+Declarations!A436&amp;""</f>
        <v/>
      </c>
      <c r="B436" t="str">
        <f>IF(LEN($A436),IF(LEN(Declarations!$B436)&gt;0,Declarations!$B436,"#"&amp;$A436),"")</f>
        <v/>
      </c>
      <c r="C436" s="1" t="str">
        <f t="shared" si="127"/>
        <v>...</v>
      </c>
      <c r="D436" s="1" t="str">
        <f t="shared" si="146"/>
        <v/>
      </c>
      <c r="E436" s="15">
        <f t="shared" si="128"/>
        <v>0</v>
      </c>
      <c r="F436" s="1">
        <f t="shared" si="129"/>
        <v>0</v>
      </c>
      <c r="G436" s="1" t="str">
        <f t="shared" si="130"/>
        <v/>
      </c>
      <c r="H436" t="str">
        <f t="shared" si="131"/>
        <v/>
      </c>
      <c r="I436" s="1">
        <f t="shared" si="132"/>
        <v>0</v>
      </c>
      <c r="J436" s="1" t="str">
        <f>IF(LEN($A436)&gt;0,IF(LEN(Declarations!$F436)&gt;0,Declarations!$F436,conftype),"")</f>
        <v/>
      </c>
      <c r="M436" s="35" t="e">
        <f t="shared" si="147"/>
        <v>#REF!</v>
      </c>
      <c r="N436" s="35" t="e">
        <f t="shared" si="133"/>
        <v>#REF!</v>
      </c>
      <c r="O436" s="35" t="e">
        <f t="shared" si="134"/>
        <v>#REF!</v>
      </c>
      <c r="P436" s="35" t="e">
        <f t="shared" si="135"/>
        <v>#REF!</v>
      </c>
      <c r="Q436" s="214" t="e">
        <f t="shared" si="136"/>
        <v>#REF!</v>
      </c>
      <c r="R436" s="215" t="e">
        <f t="shared" si="137"/>
        <v>#REF!</v>
      </c>
      <c r="S436" s="214" t="e">
        <f t="shared" si="138"/>
        <v>#REF!</v>
      </c>
      <c r="T436" s="214" t="e">
        <f t="shared" si="139"/>
        <v>#REF!</v>
      </c>
      <c r="U436" t="e">
        <f t="shared" si="140"/>
        <v>#REF!</v>
      </c>
      <c r="V436" t="e">
        <f t="shared" si="141"/>
        <v>#REF!</v>
      </c>
      <c r="W436" t="e">
        <f t="shared" si="142"/>
        <v>#REF!</v>
      </c>
      <c r="X436" t="e">
        <f t="shared" si="143"/>
        <v>#REF!</v>
      </c>
      <c r="Y436" t="e">
        <f t="shared" si="144"/>
        <v>#REF!</v>
      </c>
      <c r="AA436" s="1">
        <f t="shared" si="145"/>
        <v>435</v>
      </c>
    </row>
    <row r="437" spans="1:27" x14ac:dyDescent="0.35">
      <c r="A437" s="184" t="str">
        <f>+Declarations!A437&amp;""</f>
        <v/>
      </c>
      <c r="B437" t="str">
        <f>IF(LEN($A437),IF(LEN(Declarations!$B437)&gt;0,Declarations!$B437,"#"&amp;$A437),"")</f>
        <v/>
      </c>
      <c r="C437" s="1" t="str">
        <f t="shared" si="127"/>
        <v>...</v>
      </c>
      <c r="D437" s="1" t="str">
        <f t="shared" si="146"/>
        <v/>
      </c>
      <c r="E437" s="15">
        <f t="shared" si="128"/>
        <v>0</v>
      </c>
      <c r="F437" s="1">
        <f t="shared" si="129"/>
        <v>0</v>
      </c>
      <c r="G437" s="1" t="str">
        <f t="shared" si="130"/>
        <v/>
      </c>
      <c r="H437" t="str">
        <f t="shared" si="131"/>
        <v/>
      </c>
      <c r="I437" s="1">
        <f t="shared" si="132"/>
        <v>0</v>
      </c>
      <c r="J437" s="1" t="str">
        <f>IF(LEN($A437)&gt;0,IF(LEN(Declarations!$F437)&gt;0,Declarations!$F437,conftype),"")</f>
        <v/>
      </c>
      <c r="M437" s="35" t="e">
        <f t="shared" si="147"/>
        <v>#REF!</v>
      </c>
      <c r="N437" s="35" t="e">
        <f t="shared" si="133"/>
        <v>#REF!</v>
      </c>
      <c r="O437" s="35" t="e">
        <f t="shared" si="134"/>
        <v>#REF!</v>
      </c>
      <c r="P437" s="35" t="e">
        <f t="shared" si="135"/>
        <v>#REF!</v>
      </c>
      <c r="Q437" s="214" t="e">
        <f t="shared" si="136"/>
        <v>#REF!</v>
      </c>
      <c r="R437" s="215" t="e">
        <f t="shared" si="137"/>
        <v>#REF!</v>
      </c>
      <c r="S437" s="214" t="e">
        <f t="shared" si="138"/>
        <v>#REF!</v>
      </c>
      <c r="T437" s="214" t="e">
        <f t="shared" si="139"/>
        <v>#REF!</v>
      </c>
      <c r="U437" t="e">
        <f t="shared" si="140"/>
        <v>#REF!</v>
      </c>
      <c r="V437" t="e">
        <f t="shared" si="141"/>
        <v>#REF!</v>
      </c>
      <c r="W437" t="e">
        <f t="shared" si="142"/>
        <v>#REF!</v>
      </c>
      <c r="X437" t="e">
        <f t="shared" si="143"/>
        <v>#REF!</v>
      </c>
      <c r="Y437" t="e">
        <f t="shared" si="144"/>
        <v>#REF!</v>
      </c>
      <c r="AA437" s="1">
        <f t="shared" si="145"/>
        <v>436</v>
      </c>
    </row>
    <row r="438" spans="1:27" x14ac:dyDescent="0.35">
      <c r="A438" s="184" t="str">
        <f>+Declarations!A438&amp;""</f>
        <v/>
      </c>
      <c r="B438" t="str">
        <f>IF(LEN($A438),IF(LEN(Declarations!$B438)&gt;0,Declarations!$B438,"#"&amp;$A438),"")</f>
        <v/>
      </c>
      <c r="C438" s="1" t="str">
        <f t="shared" si="127"/>
        <v>...</v>
      </c>
      <c r="D438" s="1" t="str">
        <f t="shared" si="146"/>
        <v/>
      </c>
      <c r="E438" s="15">
        <f t="shared" si="128"/>
        <v>0</v>
      </c>
      <c r="F438" s="1">
        <f t="shared" si="129"/>
        <v>0</v>
      </c>
      <c r="G438" s="1" t="str">
        <f t="shared" si="130"/>
        <v/>
      </c>
      <c r="H438" t="str">
        <f t="shared" si="131"/>
        <v/>
      </c>
      <c r="I438" s="1">
        <f t="shared" si="132"/>
        <v>0</v>
      </c>
      <c r="J438" s="1" t="str">
        <f>IF(LEN($A438)&gt;0,IF(LEN(Declarations!$F438)&gt;0,Declarations!$F438,conftype),"")</f>
        <v/>
      </c>
      <c r="M438" s="35" t="e">
        <f t="shared" si="147"/>
        <v>#REF!</v>
      </c>
      <c r="N438" s="35" t="e">
        <f t="shared" si="133"/>
        <v>#REF!</v>
      </c>
      <c r="O438" s="35" t="e">
        <f t="shared" si="134"/>
        <v>#REF!</v>
      </c>
      <c r="P438" s="35" t="e">
        <f t="shared" si="135"/>
        <v>#REF!</v>
      </c>
      <c r="Q438" s="214" t="e">
        <f t="shared" si="136"/>
        <v>#REF!</v>
      </c>
      <c r="R438" s="215" t="e">
        <f t="shared" si="137"/>
        <v>#REF!</v>
      </c>
      <c r="S438" s="214" t="e">
        <f t="shared" si="138"/>
        <v>#REF!</v>
      </c>
      <c r="T438" s="214" t="e">
        <f t="shared" si="139"/>
        <v>#REF!</v>
      </c>
      <c r="U438" t="e">
        <f t="shared" si="140"/>
        <v>#REF!</v>
      </c>
      <c r="V438" t="e">
        <f t="shared" si="141"/>
        <v>#REF!</v>
      </c>
      <c r="W438" t="e">
        <f t="shared" si="142"/>
        <v>#REF!</v>
      </c>
      <c r="X438" t="e">
        <f t="shared" si="143"/>
        <v>#REF!</v>
      </c>
      <c r="Y438" t="e">
        <f t="shared" si="144"/>
        <v>#REF!</v>
      </c>
      <c r="AA438" s="1">
        <f t="shared" si="145"/>
        <v>437</v>
      </c>
    </row>
    <row r="439" spans="1:27" x14ac:dyDescent="0.35">
      <c r="A439" s="184" t="str">
        <f>+Declarations!A439&amp;""</f>
        <v/>
      </c>
      <c r="B439" t="str">
        <f>IF(LEN($A439),IF(LEN(Declarations!$B439)&gt;0,Declarations!$B439,"#"&amp;$A439),"")</f>
        <v/>
      </c>
      <c r="C439" s="1" t="str">
        <f t="shared" si="127"/>
        <v>...</v>
      </c>
      <c r="D439" s="1" t="str">
        <f t="shared" si="146"/>
        <v/>
      </c>
      <c r="E439" s="15">
        <f t="shared" si="128"/>
        <v>0</v>
      </c>
      <c r="F439" s="1">
        <f t="shared" si="129"/>
        <v>0</v>
      </c>
      <c r="G439" s="1" t="str">
        <f t="shared" si="130"/>
        <v/>
      </c>
      <c r="H439" t="str">
        <f t="shared" si="131"/>
        <v/>
      </c>
      <c r="I439" s="1">
        <f t="shared" si="132"/>
        <v>0</v>
      </c>
      <c r="J439" s="1" t="str">
        <f>IF(LEN($A439)&gt;0,IF(LEN(Declarations!$F439)&gt;0,Declarations!$F439,conftype),"")</f>
        <v/>
      </c>
      <c r="M439" s="35" t="e">
        <f t="shared" si="147"/>
        <v>#REF!</v>
      </c>
      <c r="N439" s="35" t="e">
        <f t="shared" si="133"/>
        <v>#REF!</v>
      </c>
      <c r="O439" s="35" t="e">
        <f t="shared" si="134"/>
        <v>#REF!</v>
      </c>
      <c r="P439" s="35" t="e">
        <f t="shared" si="135"/>
        <v>#REF!</v>
      </c>
      <c r="Q439" s="214" t="e">
        <f t="shared" si="136"/>
        <v>#REF!</v>
      </c>
      <c r="R439" s="215" t="e">
        <f t="shared" si="137"/>
        <v>#REF!</v>
      </c>
      <c r="S439" s="214" t="e">
        <f t="shared" si="138"/>
        <v>#REF!</v>
      </c>
      <c r="T439" s="214" t="e">
        <f t="shared" si="139"/>
        <v>#REF!</v>
      </c>
      <c r="U439" t="e">
        <f t="shared" si="140"/>
        <v>#REF!</v>
      </c>
      <c r="V439" t="e">
        <f t="shared" si="141"/>
        <v>#REF!</v>
      </c>
      <c r="W439" t="e">
        <f t="shared" si="142"/>
        <v>#REF!</v>
      </c>
      <c r="X439" t="e">
        <f t="shared" si="143"/>
        <v>#REF!</v>
      </c>
      <c r="Y439" t="e">
        <f t="shared" si="144"/>
        <v>#REF!</v>
      </c>
      <c r="AA439" s="1">
        <f t="shared" si="145"/>
        <v>438</v>
      </c>
    </row>
    <row r="440" spans="1:27" x14ac:dyDescent="0.35">
      <c r="A440" s="184" t="str">
        <f>+Declarations!A440&amp;""</f>
        <v/>
      </c>
      <c r="B440" t="str">
        <f>IF(LEN($A440),IF(LEN(Declarations!$B440)&gt;0,Declarations!$B440,"#"&amp;$A440),"")</f>
        <v/>
      </c>
      <c r="C440" s="1" t="str">
        <f t="shared" si="127"/>
        <v>...</v>
      </c>
      <c r="D440" s="1" t="str">
        <f t="shared" si="146"/>
        <v/>
      </c>
      <c r="E440" s="15">
        <f t="shared" si="128"/>
        <v>0</v>
      </c>
      <c r="F440" s="1">
        <f t="shared" si="129"/>
        <v>0</v>
      </c>
      <c r="G440" s="1" t="str">
        <f t="shared" si="130"/>
        <v/>
      </c>
      <c r="H440" t="str">
        <f t="shared" si="131"/>
        <v/>
      </c>
      <c r="I440" s="1">
        <f t="shared" si="132"/>
        <v>0</v>
      </c>
      <c r="J440" s="1" t="str">
        <f>IF(LEN($A440)&gt;0,IF(LEN(Declarations!$F440)&gt;0,Declarations!$F440,conftype),"")</f>
        <v/>
      </c>
      <c r="M440" s="35" t="e">
        <f t="shared" si="147"/>
        <v>#REF!</v>
      </c>
      <c r="N440" s="35" t="e">
        <f t="shared" si="133"/>
        <v>#REF!</v>
      </c>
      <c r="O440" s="35" t="e">
        <f t="shared" si="134"/>
        <v>#REF!</v>
      </c>
      <c r="P440" s="35" t="e">
        <f t="shared" si="135"/>
        <v>#REF!</v>
      </c>
      <c r="Q440" s="214" t="e">
        <f t="shared" si="136"/>
        <v>#REF!</v>
      </c>
      <c r="R440" s="215" t="e">
        <f t="shared" si="137"/>
        <v>#REF!</v>
      </c>
      <c r="S440" s="214" t="e">
        <f t="shared" si="138"/>
        <v>#REF!</v>
      </c>
      <c r="T440" s="214" t="e">
        <f t="shared" si="139"/>
        <v>#REF!</v>
      </c>
      <c r="U440" t="e">
        <f t="shared" si="140"/>
        <v>#REF!</v>
      </c>
      <c r="V440" t="e">
        <f t="shared" si="141"/>
        <v>#REF!</v>
      </c>
      <c r="W440" t="e">
        <f t="shared" si="142"/>
        <v>#REF!</v>
      </c>
      <c r="X440" t="e">
        <f t="shared" si="143"/>
        <v>#REF!</v>
      </c>
      <c r="Y440" t="e">
        <f t="shared" si="144"/>
        <v>#REF!</v>
      </c>
      <c r="AA440" s="1">
        <f t="shared" si="145"/>
        <v>439</v>
      </c>
    </row>
    <row r="441" spans="1:27" x14ac:dyDescent="0.35">
      <c r="A441" s="184" t="str">
        <f>+Declarations!A441&amp;""</f>
        <v/>
      </c>
      <c r="B441" t="str">
        <f>IF(LEN($A441),IF(LEN(Declarations!$B441)&gt;0,Declarations!$B441,"#"&amp;$A441),"")</f>
        <v/>
      </c>
      <c r="C441" s="1" t="str">
        <f t="shared" si="127"/>
        <v>...</v>
      </c>
      <c r="D441" s="1" t="str">
        <f t="shared" si="146"/>
        <v/>
      </c>
      <c r="E441" s="15">
        <f t="shared" si="128"/>
        <v>0</v>
      </c>
      <c r="F441" s="1">
        <f t="shared" si="129"/>
        <v>0</v>
      </c>
      <c r="G441" s="1" t="str">
        <f t="shared" si="130"/>
        <v/>
      </c>
      <c r="H441" t="str">
        <f t="shared" si="131"/>
        <v/>
      </c>
      <c r="I441" s="1">
        <f t="shared" si="132"/>
        <v>0</v>
      </c>
      <c r="J441" s="1" t="str">
        <f>IF(LEN($A441)&gt;0,IF(LEN(Declarations!$F441)&gt;0,Declarations!$F441,conftype),"")</f>
        <v/>
      </c>
      <c r="M441" s="35" t="e">
        <f t="shared" si="147"/>
        <v>#REF!</v>
      </c>
      <c r="N441" s="35" t="e">
        <f t="shared" si="133"/>
        <v>#REF!</v>
      </c>
      <c r="O441" s="35" t="e">
        <f t="shared" si="134"/>
        <v>#REF!</v>
      </c>
      <c r="P441" s="35" t="e">
        <f t="shared" si="135"/>
        <v>#REF!</v>
      </c>
      <c r="Q441" s="214" t="e">
        <f t="shared" si="136"/>
        <v>#REF!</v>
      </c>
      <c r="R441" s="215" t="e">
        <f t="shared" si="137"/>
        <v>#REF!</v>
      </c>
      <c r="S441" s="214" t="e">
        <f t="shared" si="138"/>
        <v>#REF!</v>
      </c>
      <c r="T441" s="214" t="e">
        <f t="shared" si="139"/>
        <v>#REF!</v>
      </c>
      <c r="U441" t="e">
        <f t="shared" si="140"/>
        <v>#REF!</v>
      </c>
      <c r="V441" t="e">
        <f t="shared" si="141"/>
        <v>#REF!</v>
      </c>
      <c r="W441" t="e">
        <f t="shared" si="142"/>
        <v>#REF!</v>
      </c>
      <c r="X441" t="e">
        <f t="shared" si="143"/>
        <v>#REF!</v>
      </c>
      <c r="Y441" t="e">
        <f t="shared" si="144"/>
        <v>#REF!</v>
      </c>
      <c r="AA441" s="1">
        <f t="shared" si="145"/>
        <v>440</v>
      </c>
    </row>
    <row r="442" spans="1:27" x14ac:dyDescent="0.35">
      <c r="A442" s="184" t="str">
        <f>+Declarations!A442&amp;""</f>
        <v/>
      </c>
      <c r="B442" t="str">
        <f>IF(LEN($A442),IF(LEN(Declarations!$B442)&gt;0,Declarations!$B442,"#"&amp;$A442),"")</f>
        <v/>
      </c>
      <c r="C442" s="1" t="str">
        <f t="shared" si="127"/>
        <v>...</v>
      </c>
      <c r="D442" s="1" t="str">
        <f t="shared" si="146"/>
        <v/>
      </c>
      <c r="E442" s="15">
        <f t="shared" si="128"/>
        <v>0</v>
      </c>
      <c r="F442" s="1">
        <f t="shared" si="129"/>
        <v>0</v>
      </c>
      <c r="G442" s="1" t="str">
        <f t="shared" si="130"/>
        <v/>
      </c>
      <c r="H442" t="str">
        <f t="shared" si="131"/>
        <v/>
      </c>
      <c r="I442" s="1">
        <f t="shared" si="132"/>
        <v>0</v>
      </c>
      <c r="J442" s="1" t="str">
        <f>IF(LEN($A442)&gt;0,IF(LEN(Declarations!$F442)&gt;0,Declarations!$F442,conftype),"")</f>
        <v/>
      </c>
      <c r="M442" s="35" t="e">
        <f t="shared" si="147"/>
        <v>#REF!</v>
      </c>
      <c r="N442" s="35" t="e">
        <f t="shared" si="133"/>
        <v>#REF!</v>
      </c>
      <c r="O442" s="35" t="e">
        <f t="shared" si="134"/>
        <v>#REF!</v>
      </c>
      <c r="P442" s="35" t="e">
        <f t="shared" si="135"/>
        <v>#REF!</v>
      </c>
      <c r="Q442" s="214" t="e">
        <f t="shared" si="136"/>
        <v>#REF!</v>
      </c>
      <c r="R442" s="215" t="e">
        <f t="shared" si="137"/>
        <v>#REF!</v>
      </c>
      <c r="S442" s="214" t="e">
        <f t="shared" si="138"/>
        <v>#REF!</v>
      </c>
      <c r="T442" s="214" t="e">
        <f t="shared" si="139"/>
        <v>#REF!</v>
      </c>
      <c r="U442" t="e">
        <f t="shared" si="140"/>
        <v>#REF!</v>
      </c>
      <c r="V442" t="e">
        <f t="shared" si="141"/>
        <v>#REF!</v>
      </c>
      <c r="W442" t="e">
        <f t="shared" si="142"/>
        <v>#REF!</v>
      </c>
      <c r="X442" t="e">
        <f t="shared" si="143"/>
        <v>#REF!</v>
      </c>
      <c r="Y442" t="e">
        <f t="shared" si="144"/>
        <v>#REF!</v>
      </c>
      <c r="AA442" s="1">
        <f t="shared" si="145"/>
        <v>441</v>
      </c>
    </row>
    <row r="443" spans="1:27" x14ac:dyDescent="0.35">
      <c r="A443" s="184" t="str">
        <f>+Declarations!A443&amp;""</f>
        <v/>
      </c>
      <c r="B443" t="str">
        <f>IF(LEN($A443),IF(LEN(Declarations!$B443)&gt;0,Declarations!$B443,"#"&amp;$A443),"")</f>
        <v/>
      </c>
      <c r="C443" s="1" t="str">
        <f t="shared" si="127"/>
        <v>...</v>
      </c>
      <c r="D443" s="1" t="str">
        <f t="shared" si="146"/>
        <v/>
      </c>
      <c r="E443" s="15">
        <f t="shared" si="128"/>
        <v>0</v>
      </c>
      <c r="F443" s="1">
        <f t="shared" si="129"/>
        <v>0</v>
      </c>
      <c r="G443" s="1" t="str">
        <f t="shared" si="130"/>
        <v/>
      </c>
      <c r="H443" t="str">
        <f t="shared" si="131"/>
        <v/>
      </c>
      <c r="I443" s="1">
        <f t="shared" si="132"/>
        <v>0</v>
      </c>
      <c r="J443" s="1" t="str">
        <f>IF(LEN($A443)&gt;0,IF(LEN(Declarations!$F443)&gt;0,Declarations!$F443,conftype),"")</f>
        <v/>
      </c>
      <c r="M443" s="35" t="e">
        <f t="shared" si="147"/>
        <v>#REF!</v>
      </c>
      <c r="N443" s="35" t="e">
        <f t="shared" si="133"/>
        <v>#REF!</v>
      </c>
      <c r="O443" s="35" t="e">
        <f t="shared" si="134"/>
        <v>#REF!</v>
      </c>
      <c r="P443" s="35" t="e">
        <f t="shared" si="135"/>
        <v>#REF!</v>
      </c>
      <c r="Q443" s="214" t="e">
        <f t="shared" si="136"/>
        <v>#REF!</v>
      </c>
      <c r="R443" s="215" t="e">
        <f t="shared" si="137"/>
        <v>#REF!</v>
      </c>
      <c r="S443" s="214" t="e">
        <f t="shared" si="138"/>
        <v>#REF!</v>
      </c>
      <c r="T443" s="214" t="e">
        <f t="shared" si="139"/>
        <v>#REF!</v>
      </c>
      <c r="U443" t="e">
        <f t="shared" si="140"/>
        <v>#REF!</v>
      </c>
      <c r="V443" t="e">
        <f t="shared" si="141"/>
        <v>#REF!</v>
      </c>
      <c r="W443" t="e">
        <f t="shared" si="142"/>
        <v>#REF!</v>
      </c>
      <c r="X443" t="e">
        <f t="shared" si="143"/>
        <v>#REF!</v>
      </c>
      <c r="Y443" t="e">
        <f t="shared" si="144"/>
        <v>#REF!</v>
      </c>
      <c r="AA443" s="1">
        <f t="shared" si="145"/>
        <v>442</v>
      </c>
    </row>
    <row r="444" spans="1:27" x14ac:dyDescent="0.35">
      <c r="A444" s="184" t="str">
        <f>+Declarations!A444&amp;""</f>
        <v/>
      </c>
      <c r="B444" t="str">
        <f>IF(LEN($A444),IF(LEN(Declarations!$B444)&gt;0,Declarations!$B444,"#"&amp;$A444),"")</f>
        <v/>
      </c>
      <c r="C444" s="1" t="str">
        <f t="shared" si="127"/>
        <v>...</v>
      </c>
      <c r="D444" s="1" t="str">
        <f t="shared" si="146"/>
        <v/>
      </c>
      <c r="E444" s="15">
        <f t="shared" si="128"/>
        <v>0</v>
      </c>
      <c r="F444" s="1">
        <f t="shared" si="129"/>
        <v>0</v>
      </c>
      <c r="G444" s="1" t="str">
        <f t="shared" si="130"/>
        <v/>
      </c>
      <c r="H444" t="str">
        <f t="shared" si="131"/>
        <v/>
      </c>
      <c r="I444" s="1">
        <f t="shared" si="132"/>
        <v>0</v>
      </c>
      <c r="J444" s="1" t="str">
        <f>IF(LEN($A444)&gt;0,IF(LEN(Declarations!$F444)&gt;0,Declarations!$F444,conftype),"")</f>
        <v/>
      </c>
      <c r="M444" s="35" t="e">
        <f t="shared" si="147"/>
        <v>#REF!</v>
      </c>
      <c r="N444" s="35" t="e">
        <f t="shared" si="133"/>
        <v>#REF!</v>
      </c>
      <c r="O444" s="35" t="e">
        <f t="shared" si="134"/>
        <v>#REF!</v>
      </c>
      <c r="P444" s="35" t="e">
        <f t="shared" si="135"/>
        <v>#REF!</v>
      </c>
      <c r="Q444" s="214" t="e">
        <f t="shared" si="136"/>
        <v>#REF!</v>
      </c>
      <c r="R444" s="215" t="e">
        <f t="shared" si="137"/>
        <v>#REF!</v>
      </c>
      <c r="S444" s="214" t="e">
        <f t="shared" si="138"/>
        <v>#REF!</v>
      </c>
      <c r="T444" s="214" t="e">
        <f t="shared" si="139"/>
        <v>#REF!</v>
      </c>
      <c r="U444" t="e">
        <f t="shared" si="140"/>
        <v>#REF!</v>
      </c>
      <c r="V444" t="e">
        <f t="shared" si="141"/>
        <v>#REF!</v>
      </c>
      <c r="W444" t="e">
        <f t="shared" si="142"/>
        <v>#REF!</v>
      </c>
      <c r="X444" t="e">
        <f t="shared" si="143"/>
        <v>#REF!</v>
      </c>
      <c r="Y444" t="e">
        <f t="shared" si="144"/>
        <v>#REF!</v>
      </c>
      <c r="AA444" s="1">
        <f t="shared" si="145"/>
        <v>443</v>
      </c>
    </row>
    <row r="445" spans="1:27" x14ac:dyDescent="0.35">
      <c r="A445" s="184" t="str">
        <f>+Declarations!A445&amp;""</f>
        <v/>
      </c>
      <c r="B445" t="str">
        <f>IF(LEN($A445),IF(LEN(Declarations!$B445)&gt;0,Declarations!$B445,"#"&amp;$A445),"")</f>
        <v/>
      </c>
      <c r="C445" s="1" t="str">
        <f t="shared" si="127"/>
        <v>...</v>
      </c>
      <c r="D445" s="1" t="str">
        <f t="shared" si="146"/>
        <v/>
      </c>
      <c r="E445" s="15">
        <f t="shared" si="128"/>
        <v>0</v>
      </c>
      <c r="F445" s="1">
        <f t="shared" si="129"/>
        <v>0</v>
      </c>
      <c r="G445" s="1" t="str">
        <f t="shared" si="130"/>
        <v/>
      </c>
      <c r="H445" t="str">
        <f t="shared" si="131"/>
        <v/>
      </c>
      <c r="I445" s="1">
        <f t="shared" si="132"/>
        <v>0</v>
      </c>
      <c r="J445" s="1" t="str">
        <f>IF(LEN($A445)&gt;0,IF(LEN(Declarations!$F445)&gt;0,Declarations!$F445,conftype),"")</f>
        <v/>
      </c>
      <c r="M445" s="35" t="e">
        <f t="shared" si="147"/>
        <v>#REF!</v>
      </c>
      <c r="N445" s="35" t="e">
        <f t="shared" si="133"/>
        <v>#REF!</v>
      </c>
      <c r="O445" s="35" t="e">
        <f t="shared" si="134"/>
        <v>#REF!</v>
      </c>
      <c r="P445" s="35" t="e">
        <f t="shared" si="135"/>
        <v>#REF!</v>
      </c>
      <c r="Q445" s="214" t="e">
        <f t="shared" si="136"/>
        <v>#REF!</v>
      </c>
      <c r="R445" s="215" t="e">
        <f t="shared" si="137"/>
        <v>#REF!</v>
      </c>
      <c r="S445" s="214" t="e">
        <f t="shared" si="138"/>
        <v>#REF!</v>
      </c>
      <c r="T445" s="214" t="e">
        <f t="shared" si="139"/>
        <v>#REF!</v>
      </c>
      <c r="U445" t="e">
        <f t="shared" si="140"/>
        <v>#REF!</v>
      </c>
      <c r="V445" t="e">
        <f t="shared" si="141"/>
        <v>#REF!</v>
      </c>
      <c r="W445" t="e">
        <f t="shared" si="142"/>
        <v>#REF!</v>
      </c>
      <c r="X445" t="e">
        <f t="shared" si="143"/>
        <v>#REF!</v>
      </c>
      <c r="Y445" t="e">
        <f t="shared" si="144"/>
        <v>#REF!</v>
      </c>
      <c r="AA445" s="1">
        <f t="shared" si="145"/>
        <v>444</v>
      </c>
    </row>
    <row r="446" spans="1:27" x14ac:dyDescent="0.35">
      <c r="A446" s="184" t="str">
        <f>+Declarations!A446&amp;""</f>
        <v/>
      </c>
      <c r="B446" t="str">
        <f>IF(LEN($A446),IF(LEN(Declarations!$B446)&gt;0,Declarations!$B446,"#"&amp;$A446),"")</f>
        <v/>
      </c>
      <c r="C446" s="1" t="str">
        <f t="shared" si="127"/>
        <v>...</v>
      </c>
      <c r="D446" s="1" t="str">
        <f t="shared" si="146"/>
        <v/>
      </c>
      <c r="E446" s="15">
        <f t="shared" si="128"/>
        <v>0</v>
      </c>
      <c r="F446" s="1">
        <f t="shared" si="129"/>
        <v>0</v>
      </c>
      <c r="G446" s="1" t="str">
        <f t="shared" si="130"/>
        <v/>
      </c>
      <c r="H446" t="str">
        <f t="shared" si="131"/>
        <v/>
      </c>
      <c r="I446" s="1">
        <f t="shared" si="132"/>
        <v>0</v>
      </c>
      <c r="J446" s="1" t="str">
        <f>IF(LEN($A446)&gt;0,IF(LEN(Declarations!$F446)&gt;0,Declarations!$F446,conftype),"")</f>
        <v/>
      </c>
      <c r="M446" s="35" t="e">
        <f t="shared" si="147"/>
        <v>#REF!</v>
      </c>
      <c r="N446" s="35" t="e">
        <f t="shared" si="133"/>
        <v>#REF!</v>
      </c>
      <c r="O446" s="35" t="e">
        <f t="shared" si="134"/>
        <v>#REF!</v>
      </c>
      <c r="P446" s="35" t="e">
        <f t="shared" si="135"/>
        <v>#REF!</v>
      </c>
      <c r="Q446" s="214" t="e">
        <f t="shared" si="136"/>
        <v>#REF!</v>
      </c>
      <c r="R446" s="215" t="e">
        <f t="shared" si="137"/>
        <v>#REF!</v>
      </c>
      <c r="S446" s="214" t="e">
        <f t="shared" si="138"/>
        <v>#REF!</v>
      </c>
      <c r="T446" s="214" t="e">
        <f t="shared" si="139"/>
        <v>#REF!</v>
      </c>
      <c r="U446" t="e">
        <f t="shared" si="140"/>
        <v>#REF!</v>
      </c>
      <c r="V446" t="e">
        <f t="shared" si="141"/>
        <v>#REF!</v>
      </c>
      <c r="W446" t="e">
        <f t="shared" si="142"/>
        <v>#REF!</v>
      </c>
      <c r="X446" t="e">
        <f t="shared" si="143"/>
        <v>#REF!</v>
      </c>
      <c r="Y446" t="e">
        <f t="shared" si="144"/>
        <v>#REF!</v>
      </c>
      <c r="AA446" s="1">
        <f t="shared" si="145"/>
        <v>445</v>
      </c>
    </row>
    <row r="447" spans="1:27" x14ac:dyDescent="0.35">
      <c r="A447" s="184" t="str">
        <f>+Declarations!A447&amp;""</f>
        <v/>
      </c>
      <c r="B447" t="str">
        <f>IF(LEN($A447),IF(LEN(Declarations!$B447)&gt;0,Declarations!$B447,"#"&amp;$A447),"")</f>
        <v/>
      </c>
      <c r="C447" s="1" t="str">
        <f t="shared" si="127"/>
        <v>...</v>
      </c>
      <c r="D447" s="1" t="str">
        <f t="shared" si="146"/>
        <v/>
      </c>
      <c r="E447" s="15">
        <f t="shared" si="128"/>
        <v>0</v>
      </c>
      <c r="F447" s="1">
        <f t="shared" si="129"/>
        <v>0</v>
      </c>
      <c r="G447" s="1" t="str">
        <f t="shared" si="130"/>
        <v/>
      </c>
      <c r="H447" t="str">
        <f t="shared" si="131"/>
        <v/>
      </c>
      <c r="I447" s="1">
        <f t="shared" si="132"/>
        <v>0</v>
      </c>
      <c r="J447" s="1" t="str">
        <f>IF(LEN($A447)&gt;0,IF(LEN(Declarations!$F447)&gt;0,Declarations!$F447,conftype),"")</f>
        <v/>
      </c>
      <c r="M447" s="35" t="e">
        <f t="shared" si="147"/>
        <v>#REF!</v>
      </c>
      <c r="N447" s="35" t="e">
        <f t="shared" si="133"/>
        <v>#REF!</v>
      </c>
      <c r="O447" s="35" t="e">
        <f t="shared" si="134"/>
        <v>#REF!</v>
      </c>
      <c r="P447" s="35" t="e">
        <f t="shared" si="135"/>
        <v>#REF!</v>
      </c>
      <c r="Q447" s="214" t="e">
        <f t="shared" si="136"/>
        <v>#REF!</v>
      </c>
      <c r="R447" s="215" t="e">
        <f t="shared" si="137"/>
        <v>#REF!</v>
      </c>
      <c r="S447" s="214" t="e">
        <f t="shared" si="138"/>
        <v>#REF!</v>
      </c>
      <c r="T447" s="214" t="e">
        <f t="shared" si="139"/>
        <v>#REF!</v>
      </c>
      <c r="U447" t="e">
        <f t="shared" si="140"/>
        <v>#REF!</v>
      </c>
      <c r="V447" t="e">
        <f t="shared" si="141"/>
        <v>#REF!</v>
      </c>
      <c r="W447" t="e">
        <f t="shared" si="142"/>
        <v>#REF!</v>
      </c>
      <c r="X447" t="e">
        <f t="shared" si="143"/>
        <v>#REF!</v>
      </c>
      <c r="Y447" t="e">
        <f t="shared" si="144"/>
        <v>#REF!</v>
      </c>
      <c r="AA447" s="1">
        <f t="shared" si="145"/>
        <v>446</v>
      </c>
    </row>
    <row r="448" spans="1:27" x14ac:dyDescent="0.35">
      <c r="A448" s="184" t="str">
        <f>+Declarations!A448&amp;""</f>
        <v/>
      </c>
      <c r="B448" t="str">
        <f>IF(LEN($A448),IF(LEN(Declarations!$B448)&gt;0,Declarations!$B448,"#"&amp;$A448),"")</f>
        <v/>
      </c>
      <c r="C448" s="1" t="str">
        <f t="shared" si="127"/>
        <v>...</v>
      </c>
      <c r="D448" s="1" t="str">
        <f t="shared" si="146"/>
        <v/>
      </c>
      <c r="E448" s="15">
        <f t="shared" si="128"/>
        <v>0</v>
      </c>
      <c r="F448" s="1">
        <f t="shared" si="129"/>
        <v>0</v>
      </c>
      <c r="G448" s="1" t="str">
        <f t="shared" si="130"/>
        <v/>
      </c>
      <c r="H448" t="str">
        <f t="shared" si="131"/>
        <v/>
      </c>
      <c r="I448" s="1">
        <f t="shared" si="132"/>
        <v>0</v>
      </c>
      <c r="J448" s="1" t="str">
        <f>IF(LEN($A448)&gt;0,IF(LEN(Declarations!$F448)&gt;0,Declarations!$F448,conftype),"")</f>
        <v/>
      </c>
      <c r="M448" s="35" t="e">
        <f t="shared" si="147"/>
        <v>#REF!</v>
      </c>
      <c r="N448" s="35" t="e">
        <f t="shared" si="133"/>
        <v>#REF!</v>
      </c>
      <c r="O448" s="35" t="e">
        <f t="shared" si="134"/>
        <v>#REF!</v>
      </c>
      <c r="P448" s="35" t="e">
        <f t="shared" si="135"/>
        <v>#REF!</v>
      </c>
      <c r="Q448" s="214" t="e">
        <f t="shared" si="136"/>
        <v>#REF!</v>
      </c>
      <c r="R448" s="215" t="e">
        <f t="shared" si="137"/>
        <v>#REF!</v>
      </c>
      <c r="S448" s="214" t="e">
        <f t="shared" si="138"/>
        <v>#REF!</v>
      </c>
      <c r="T448" s="214" t="e">
        <f t="shared" si="139"/>
        <v>#REF!</v>
      </c>
      <c r="U448" t="e">
        <f t="shared" si="140"/>
        <v>#REF!</v>
      </c>
      <c r="V448" t="e">
        <f t="shared" si="141"/>
        <v>#REF!</v>
      </c>
      <c r="W448" t="e">
        <f t="shared" si="142"/>
        <v>#REF!</v>
      </c>
      <c r="X448" t="e">
        <f t="shared" si="143"/>
        <v>#REF!</v>
      </c>
      <c r="Y448" t="e">
        <f t="shared" si="144"/>
        <v>#REF!</v>
      </c>
      <c r="AA448" s="1">
        <f t="shared" si="145"/>
        <v>447</v>
      </c>
    </row>
    <row r="449" spans="1:27" x14ac:dyDescent="0.35">
      <c r="A449" s="184" t="str">
        <f>+Declarations!A449&amp;""</f>
        <v/>
      </c>
      <c r="B449" t="str">
        <f>IF(LEN($A449),IF(LEN(Declarations!$B449)&gt;0,Declarations!$B449,"#"&amp;$A449),"")</f>
        <v/>
      </c>
      <c r="C449" s="1" t="str">
        <f t="shared" si="127"/>
        <v>...</v>
      </c>
      <c r="D449" s="1" t="str">
        <f t="shared" si="146"/>
        <v/>
      </c>
      <c r="E449" s="15">
        <f t="shared" si="128"/>
        <v>0</v>
      </c>
      <c r="F449" s="1">
        <f t="shared" si="129"/>
        <v>0</v>
      </c>
      <c r="G449" s="1" t="str">
        <f t="shared" si="130"/>
        <v/>
      </c>
      <c r="H449" t="str">
        <f t="shared" si="131"/>
        <v/>
      </c>
      <c r="I449" s="1">
        <f t="shared" si="132"/>
        <v>0</v>
      </c>
      <c r="J449" s="1" t="str">
        <f>IF(LEN($A449)&gt;0,IF(LEN(Declarations!$F449)&gt;0,Declarations!$F449,conftype),"")</f>
        <v/>
      </c>
      <c r="M449" s="35" t="e">
        <f t="shared" si="147"/>
        <v>#REF!</v>
      </c>
      <c r="N449" s="35" t="e">
        <f t="shared" si="133"/>
        <v>#REF!</v>
      </c>
      <c r="O449" s="35" t="e">
        <f t="shared" si="134"/>
        <v>#REF!</v>
      </c>
      <c r="P449" s="35" t="e">
        <f t="shared" si="135"/>
        <v>#REF!</v>
      </c>
      <c r="Q449" s="214" t="e">
        <f t="shared" si="136"/>
        <v>#REF!</v>
      </c>
      <c r="R449" s="215" t="e">
        <f t="shared" si="137"/>
        <v>#REF!</v>
      </c>
      <c r="S449" s="214" t="e">
        <f t="shared" si="138"/>
        <v>#REF!</v>
      </c>
      <c r="T449" s="214" t="e">
        <f t="shared" si="139"/>
        <v>#REF!</v>
      </c>
      <c r="U449" t="e">
        <f t="shared" si="140"/>
        <v>#REF!</v>
      </c>
      <c r="V449" t="e">
        <f t="shared" si="141"/>
        <v>#REF!</v>
      </c>
      <c r="W449" t="e">
        <f t="shared" si="142"/>
        <v>#REF!</v>
      </c>
      <c r="X449" t="e">
        <f t="shared" si="143"/>
        <v>#REF!</v>
      </c>
      <c r="Y449" t="e">
        <f t="shared" si="144"/>
        <v>#REF!</v>
      </c>
      <c r="AA449" s="1">
        <f t="shared" si="145"/>
        <v>448</v>
      </c>
    </row>
    <row r="450" spans="1:27" x14ac:dyDescent="0.35">
      <c r="A450" s="184" t="str">
        <f>+Declarations!A450&amp;""</f>
        <v/>
      </c>
      <c r="B450" t="str">
        <f>IF(LEN($A450),IF(LEN(Declarations!$B450)&gt;0,Declarations!$B450,"#"&amp;$A450),"")</f>
        <v/>
      </c>
      <c r="C450" s="1" t="str">
        <f t="shared" ref="C450:C513" si="148">IF(LEN(INDEX(DECLARATIONS,$AA450,3))&gt;0,INDEX(DECLARATIONS,$AA450,3),"...")</f>
        <v>...</v>
      </c>
      <c r="D450" s="1" t="str">
        <f t="shared" si="146"/>
        <v/>
      </c>
      <c r="E450" s="15">
        <f t="shared" ref="E450:E513" si="149">IF(ISNA($AA450),0,INDEX(DECLARATIONS,$AA450,5))</f>
        <v>0</v>
      </c>
      <c r="F450" s="1">
        <f t="shared" ref="F450:F513" si="150">IF(ISNA($AA450),0,INDEX(DECLARATIONS,$AA450,7))</f>
        <v>0</v>
      </c>
      <c r="G450" s="1" t="str">
        <f t="shared" ref="G450:G513" si="151">UPPER(IF(ISNA($AA450),"",INDEX(DECLARATIONS,$AA450,4)))</f>
        <v/>
      </c>
      <c r="H450" t="str">
        <f t="shared" ref="H450:H513" si="152">IF(AND(A450&gt;0,ISTEXT(B450)),IF(SECNAME="YES",LEFT(B450&amp;" ",FIND(" ",B450&amp;" ")+2)&amp;IF(F450&gt;0," ("&amp;F450&amp;")",""), B450&amp;IF(F450&gt;0," ("&amp;F450&amp;")","")),"#"&amp;$A450)</f>
        <v/>
      </c>
      <c r="I450" s="1">
        <f t="shared" ref="I450:I513" si="153">IF(LEN($A450)&gt;0,IF(LEN($J450)&gt;0,MATCH(J450,MatchNames,0),EventIndex),0)</f>
        <v>0</v>
      </c>
      <c r="J450" s="1" t="str">
        <f>IF(LEN($A450)&gt;0,IF(LEN(Declarations!$F450)&gt;0,Declarations!$F450,conftype),"")</f>
        <v/>
      </c>
      <c r="M450" s="35" t="e">
        <f t="shared" si="147"/>
        <v>#REF!</v>
      </c>
      <c r="N450" s="35" t="e">
        <f t="shared" ref="N450:N513" si="154">IF(ISNA(VLOOKUP($A450,JumpData,2,FALSE)),0,VLOOKUP($A450,JumpData,2,FALSE))</f>
        <v>#REF!</v>
      </c>
      <c r="O450" s="35" t="e">
        <f t="shared" ref="O450:O513" si="155">IF(ISNA(VLOOKUP($A450,RunData,2,FALSE)),0,VLOOKUP($A450,RunData,2,FALSE))</f>
        <v>#REF!</v>
      </c>
      <c r="P450" s="35" t="e">
        <f t="shared" ref="P450:P513" si="156">IF(ISNA(VLOOKUP($A450,ThrowData,2,FALSE)),0,VLOOKUP($A450,ThrowData,2,FALSE))</f>
        <v>#REF!</v>
      </c>
      <c r="Q450" s="214" t="e">
        <f t="shared" ref="Q450:Q513" si="157">IF(ISNA(VLOOKUP($A450,SprintData,4,FALSE)),0,VLOOKUP($A450,SprintData,4,FALSE))+V450</f>
        <v>#REF!</v>
      </c>
      <c r="R450" s="215" t="e">
        <f t="shared" ref="R450:R513" si="158">IF(ISNA(VLOOKUP($A450,JumpData,4,FALSE)),0,VLOOKUP($A450,JumpData,4,FALSE))+W450</f>
        <v>#REF!</v>
      </c>
      <c r="S450" s="214" t="e">
        <f t="shared" ref="S450:S513" si="159">IF(ISNA(VLOOKUP($A450,RunData,4,FALSE)),0,VLOOKUP($A450,RunData,4,FALSE))+X450</f>
        <v>#REF!</v>
      </c>
      <c r="T450" s="214" t="e">
        <f t="shared" ref="T450:T513" si="160">IF(ISNA(VLOOKUP($A450,ThrowData,4,FALSE)),0,VLOOKUP($A450,ThrowData,4,FALSE))+Y450</f>
        <v>#REF!</v>
      </c>
      <c r="U450" t="e">
        <f t="shared" ref="U450:U513" si="161">+Q450+R450+S450+T450</f>
        <v>#REF!</v>
      </c>
      <c r="V450" t="e">
        <f t="shared" ref="V450:V513" si="162">IF(AND($F450&gt;0,NOT(M450),Flexing),FlexPC,0)</f>
        <v>#REF!</v>
      </c>
      <c r="W450" t="e">
        <f t="shared" ref="W450:W513" si="163">IF(AND($F450&gt;0,NOT(N450),Flexing),FlexPC,0)</f>
        <v>#REF!</v>
      </c>
      <c r="X450" t="e">
        <f t="shared" ref="X450:X513" si="164">IF(AND($F450&gt;0,NOT(O450),Flexing),FlexPC,0)</f>
        <v>#REF!</v>
      </c>
      <c r="Y450" t="e">
        <f t="shared" ref="Y450:Y513" si="165">IF(AND($F450&gt;0,NOT(P450),Flexing),FlexPC,0)</f>
        <v>#REF!</v>
      </c>
      <c r="AA450" s="1">
        <f t="shared" si="145"/>
        <v>449</v>
      </c>
    </row>
    <row r="451" spans="1:27" x14ac:dyDescent="0.35">
      <c r="A451" s="184" t="str">
        <f>+Declarations!A451&amp;""</f>
        <v/>
      </c>
      <c r="B451" t="str">
        <f>IF(LEN($A451),IF(LEN(Declarations!$B451)&gt;0,Declarations!$B451,"#"&amp;$A451),"")</f>
        <v/>
      </c>
      <c r="C451" s="1" t="str">
        <f t="shared" si="148"/>
        <v>...</v>
      </c>
      <c r="D451" s="1" t="str">
        <f t="shared" si="146"/>
        <v/>
      </c>
      <c r="E451" s="15">
        <f t="shared" si="149"/>
        <v>0</v>
      </c>
      <c r="F451" s="1">
        <f t="shared" si="150"/>
        <v>0</v>
      </c>
      <c r="G451" s="1" t="str">
        <f t="shared" si="151"/>
        <v/>
      </c>
      <c r="H451" t="str">
        <f t="shared" si="152"/>
        <v/>
      </c>
      <c r="I451" s="1">
        <f t="shared" si="153"/>
        <v>0</v>
      </c>
      <c r="J451" s="1" t="str">
        <f>IF(LEN($A451)&gt;0,IF(LEN(Declarations!$F451)&gt;0,Declarations!$F451,conftype),"")</f>
        <v/>
      </c>
      <c r="M451" s="35" t="e">
        <f t="shared" si="147"/>
        <v>#REF!</v>
      </c>
      <c r="N451" s="35" t="e">
        <f t="shared" si="154"/>
        <v>#REF!</v>
      </c>
      <c r="O451" s="35" t="e">
        <f t="shared" si="155"/>
        <v>#REF!</v>
      </c>
      <c r="P451" s="35" t="e">
        <f t="shared" si="156"/>
        <v>#REF!</v>
      </c>
      <c r="Q451" s="214" t="e">
        <f t="shared" si="157"/>
        <v>#REF!</v>
      </c>
      <c r="R451" s="215" t="e">
        <f t="shared" si="158"/>
        <v>#REF!</v>
      </c>
      <c r="S451" s="214" t="e">
        <f t="shared" si="159"/>
        <v>#REF!</v>
      </c>
      <c r="T451" s="214" t="e">
        <f t="shared" si="160"/>
        <v>#REF!</v>
      </c>
      <c r="U451" t="e">
        <f t="shared" si="161"/>
        <v>#REF!</v>
      </c>
      <c r="V451" t="e">
        <f t="shared" si="162"/>
        <v>#REF!</v>
      </c>
      <c r="W451" t="e">
        <f t="shared" si="163"/>
        <v>#REF!</v>
      </c>
      <c r="X451" t="e">
        <f t="shared" si="164"/>
        <v>#REF!</v>
      </c>
      <c r="Y451" t="e">
        <f t="shared" si="165"/>
        <v>#REF!</v>
      </c>
      <c r="AA451" s="1">
        <f t="shared" ref="AA451:AA514" si="166">ROW()-1</f>
        <v>450</v>
      </c>
    </row>
    <row r="452" spans="1:27" x14ac:dyDescent="0.35">
      <c r="A452" s="184" t="str">
        <f>+Declarations!A452&amp;""</f>
        <v/>
      </c>
      <c r="B452" t="str">
        <f>IF(LEN($A452),IF(LEN(Declarations!$B452)&gt;0,Declarations!$B452,"#"&amp;$A452),"")</f>
        <v/>
      </c>
      <c r="C452" s="1" t="str">
        <f t="shared" si="148"/>
        <v>...</v>
      </c>
      <c r="D452" s="1" t="str">
        <f t="shared" si="146"/>
        <v/>
      </c>
      <c r="E452" s="15">
        <f t="shared" si="149"/>
        <v>0</v>
      </c>
      <c r="F452" s="1">
        <f t="shared" si="150"/>
        <v>0</v>
      </c>
      <c r="G452" s="1" t="str">
        <f t="shared" si="151"/>
        <v/>
      </c>
      <c r="H452" t="str">
        <f t="shared" si="152"/>
        <v/>
      </c>
      <c r="I452" s="1">
        <f t="shared" si="153"/>
        <v>0</v>
      </c>
      <c r="J452" s="1" t="str">
        <f>IF(LEN($A452)&gt;0,IF(LEN(Declarations!$F452)&gt;0,Declarations!$F452,conftype),"")</f>
        <v/>
      </c>
      <c r="M452" s="35" t="e">
        <f t="shared" si="147"/>
        <v>#REF!</v>
      </c>
      <c r="N452" s="35" t="e">
        <f t="shared" si="154"/>
        <v>#REF!</v>
      </c>
      <c r="O452" s="35" t="e">
        <f t="shared" si="155"/>
        <v>#REF!</v>
      </c>
      <c r="P452" s="35" t="e">
        <f t="shared" si="156"/>
        <v>#REF!</v>
      </c>
      <c r="Q452" s="214" t="e">
        <f t="shared" si="157"/>
        <v>#REF!</v>
      </c>
      <c r="R452" s="215" t="e">
        <f t="shared" si="158"/>
        <v>#REF!</v>
      </c>
      <c r="S452" s="214" t="e">
        <f t="shared" si="159"/>
        <v>#REF!</v>
      </c>
      <c r="T452" s="214" t="e">
        <f t="shared" si="160"/>
        <v>#REF!</v>
      </c>
      <c r="U452" t="e">
        <f t="shared" si="161"/>
        <v>#REF!</v>
      </c>
      <c r="V452" t="e">
        <f t="shared" si="162"/>
        <v>#REF!</v>
      </c>
      <c r="W452" t="e">
        <f t="shared" si="163"/>
        <v>#REF!</v>
      </c>
      <c r="X452" t="e">
        <f t="shared" si="164"/>
        <v>#REF!</v>
      </c>
      <c r="Y452" t="e">
        <f t="shared" si="165"/>
        <v>#REF!</v>
      </c>
      <c r="AA452" s="1">
        <f t="shared" si="166"/>
        <v>451</v>
      </c>
    </row>
    <row r="453" spans="1:27" x14ac:dyDescent="0.35">
      <c r="A453" s="184" t="str">
        <f>+Declarations!A453&amp;""</f>
        <v/>
      </c>
      <c r="B453" t="str">
        <f>IF(LEN($A453),IF(LEN(Declarations!$B453)&gt;0,Declarations!$B453,"#"&amp;$A453),"")</f>
        <v/>
      </c>
      <c r="C453" s="1" t="str">
        <f t="shared" si="148"/>
        <v>...</v>
      </c>
      <c r="D453" s="1" t="str">
        <f t="shared" si="146"/>
        <v/>
      </c>
      <c r="E453" s="15">
        <f t="shared" si="149"/>
        <v>0</v>
      </c>
      <c r="F453" s="1">
        <f t="shared" si="150"/>
        <v>0</v>
      </c>
      <c r="G453" s="1" t="str">
        <f t="shared" si="151"/>
        <v/>
      </c>
      <c r="H453" t="str">
        <f t="shared" si="152"/>
        <v/>
      </c>
      <c r="I453" s="1">
        <f t="shared" si="153"/>
        <v>0</v>
      </c>
      <c r="J453" s="1" t="str">
        <f>IF(LEN($A453)&gt;0,IF(LEN(Declarations!$F453)&gt;0,Declarations!$F453,conftype),"")</f>
        <v/>
      </c>
      <c r="M453" s="35" t="e">
        <f t="shared" si="147"/>
        <v>#REF!</v>
      </c>
      <c r="N453" s="35" t="e">
        <f t="shared" si="154"/>
        <v>#REF!</v>
      </c>
      <c r="O453" s="35" t="e">
        <f t="shared" si="155"/>
        <v>#REF!</v>
      </c>
      <c r="P453" s="35" t="e">
        <f t="shared" si="156"/>
        <v>#REF!</v>
      </c>
      <c r="Q453" s="214" t="e">
        <f t="shared" si="157"/>
        <v>#REF!</v>
      </c>
      <c r="R453" s="215" t="e">
        <f t="shared" si="158"/>
        <v>#REF!</v>
      </c>
      <c r="S453" s="214" t="e">
        <f t="shared" si="159"/>
        <v>#REF!</v>
      </c>
      <c r="T453" s="214" t="e">
        <f t="shared" si="160"/>
        <v>#REF!</v>
      </c>
      <c r="U453" t="e">
        <f t="shared" si="161"/>
        <v>#REF!</v>
      </c>
      <c r="V453" t="e">
        <f t="shared" si="162"/>
        <v>#REF!</v>
      </c>
      <c r="W453" t="e">
        <f t="shared" si="163"/>
        <v>#REF!</v>
      </c>
      <c r="X453" t="e">
        <f t="shared" si="164"/>
        <v>#REF!</v>
      </c>
      <c r="Y453" t="e">
        <f t="shared" si="165"/>
        <v>#REF!</v>
      </c>
      <c r="AA453" s="1">
        <f t="shared" si="166"/>
        <v>452</v>
      </c>
    </row>
    <row r="454" spans="1:27" x14ac:dyDescent="0.35">
      <c r="A454" s="184" t="str">
        <f>+Declarations!A454&amp;""</f>
        <v/>
      </c>
      <c r="B454" t="str">
        <f>IF(LEN($A454),IF(LEN(Declarations!$B454)&gt;0,Declarations!$B454,"#"&amp;$A454),"")</f>
        <v/>
      </c>
      <c r="C454" s="1" t="str">
        <f t="shared" si="148"/>
        <v>...</v>
      </c>
      <c r="D454" s="1" t="str">
        <f t="shared" si="146"/>
        <v/>
      </c>
      <c r="E454" s="15">
        <f t="shared" si="149"/>
        <v>0</v>
      </c>
      <c r="F454" s="1">
        <f t="shared" si="150"/>
        <v>0</v>
      </c>
      <c r="G454" s="1" t="str">
        <f t="shared" si="151"/>
        <v/>
      </c>
      <c r="H454" t="str">
        <f t="shared" si="152"/>
        <v/>
      </c>
      <c r="I454" s="1">
        <f t="shared" si="153"/>
        <v>0</v>
      </c>
      <c r="J454" s="1" t="str">
        <f>IF(LEN($A454)&gt;0,IF(LEN(Declarations!$F454)&gt;0,Declarations!$F454,conftype),"")</f>
        <v/>
      </c>
      <c r="M454" s="35" t="e">
        <f t="shared" si="147"/>
        <v>#REF!</v>
      </c>
      <c r="N454" s="35" t="e">
        <f t="shared" si="154"/>
        <v>#REF!</v>
      </c>
      <c r="O454" s="35" t="e">
        <f t="shared" si="155"/>
        <v>#REF!</v>
      </c>
      <c r="P454" s="35" t="e">
        <f t="shared" si="156"/>
        <v>#REF!</v>
      </c>
      <c r="Q454" s="214" t="e">
        <f t="shared" si="157"/>
        <v>#REF!</v>
      </c>
      <c r="R454" s="215" t="e">
        <f t="shared" si="158"/>
        <v>#REF!</v>
      </c>
      <c r="S454" s="214" t="e">
        <f t="shared" si="159"/>
        <v>#REF!</v>
      </c>
      <c r="T454" s="214" t="e">
        <f t="shared" si="160"/>
        <v>#REF!</v>
      </c>
      <c r="U454" t="e">
        <f t="shared" si="161"/>
        <v>#REF!</v>
      </c>
      <c r="V454" t="e">
        <f t="shared" si="162"/>
        <v>#REF!</v>
      </c>
      <c r="W454" t="e">
        <f t="shared" si="163"/>
        <v>#REF!</v>
      </c>
      <c r="X454" t="e">
        <f t="shared" si="164"/>
        <v>#REF!</v>
      </c>
      <c r="Y454" t="e">
        <f t="shared" si="165"/>
        <v>#REF!</v>
      </c>
      <c r="AA454" s="1">
        <f t="shared" si="166"/>
        <v>453</v>
      </c>
    </row>
    <row r="455" spans="1:27" x14ac:dyDescent="0.35">
      <c r="A455" s="184" t="str">
        <f>+Declarations!A455&amp;""</f>
        <v/>
      </c>
      <c r="B455" t="str">
        <f>IF(LEN($A455),IF(LEN(Declarations!$B455)&gt;0,Declarations!$B455,"#"&amp;$A455),"")</f>
        <v/>
      </c>
      <c r="C455" s="1" t="str">
        <f t="shared" si="148"/>
        <v>...</v>
      </c>
      <c r="D455" s="1" t="str">
        <f t="shared" ref="D455:D518" si="167">IF(OR(G455="G",G455="F"),"F",IF(OR(G455="B",G455="M"),"M",""))</f>
        <v/>
      </c>
      <c r="E455" s="15">
        <f t="shared" si="149"/>
        <v>0</v>
      </c>
      <c r="F455" s="1">
        <f t="shared" si="150"/>
        <v>0</v>
      </c>
      <c r="G455" s="1" t="str">
        <f t="shared" si="151"/>
        <v/>
      </c>
      <c r="H455" t="str">
        <f t="shared" si="152"/>
        <v/>
      </c>
      <c r="I455" s="1">
        <f t="shared" si="153"/>
        <v>0</v>
      </c>
      <c r="J455" s="1" t="str">
        <f>IF(LEN($A455)&gt;0,IF(LEN(Declarations!$F455)&gt;0,Declarations!$F455,conftype),"")</f>
        <v/>
      </c>
      <c r="M455" s="35" t="e">
        <f t="shared" si="147"/>
        <v>#REF!</v>
      </c>
      <c r="N455" s="35" t="e">
        <f t="shared" si="154"/>
        <v>#REF!</v>
      </c>
      <c r="O455" s="35" t="e">
        <f t="shared" si="155"/>
        <v>#REF!</v>
      </c>
      <c r="P455" s="35" t="e">
        <f t="shared" si="156"/>
        <v>#REF!</v>
      </c>
      <c r="Q455" s="214" t="e">
        <f t="shared" si="157"/>
        <v>#REF!</v>
      </c>
      <c r="R455" s="215" t="e">
        <f t="shared" si="158"/>
        <v>#REF!</v>
      </c>
      <c r="S455" s="214" t="e">
        <f t="shared" si="159"/>
        <v>#REF!</v>
      </c>
      <c r="T455" s="214" t="e">
        <f t="shared" si="160"/>
        <v>#REF!</v>
      </c>
      <c r="U455" t="e">
        <f t="shared" si="161"/>
        <v>#REF!</v>
      </c>
      <c r="V455" t="e">
        <f t="shared" si="162"/>
        <v>#REF!</v>
      </c>
      <c r="W455" t="e">
        <f t="shared" si="163"/>
        <v>#REF!</v>
      </c>
      <c r="X455" t="e">
        <f t="shared" si="164"/>
        <v>#REF!</v>
      </c>
      <c r="Y455" t="e">
        <f t="shared" si="165"/>
        <v>#REF!</v>
      </c>
      <c r="AA455" s="1">
        <f t="shared" si="166"/>
        <v>454</v>
      </c>
    </row>
    <row r="456" spans="1:27" x14ac:dyDescent="0.35">
      <c r="A456" s="184" t="str">
        <f>+Declarations!A456&amp;""</f>
        <v/>
      </c>
      <c r="B456" t="str">
        <f>IF(LEN($A456),IF(LEN(Declarations!$B456)&gt;0,Declarations!$B456,"#"&amp;$A456),"")</f>
        <v/>
      </c>
      <c r="C456" s="1" t="str">
        <f t="shared" si="148"/>
        <v>...</v>
      </c>
      <c r="D456" s="1" t="str">
        <f t="shared" si="167"/>
        <v/>
      </c>
      <c r="E456" s="15">
        <f t="shared" si="149"/>
        <v>0</v>
      </c>
      <c r="F456" s="1">
        <f t="shared" si="150"/>
        <v>0</v>
      </c>
      <c r="G456" s="1" t="str">
        <f t="shared" si="151"/>
        <v/>
      </c>
      <c r="H456" t="str">
        <f t="shared" si="152"/>
        <v/>
      </c>
      <c r="I456" s="1">
        <f t="shared" si="153"/>
        <v>0</v>
      </c>
      <c r="J456" s="1" t="str">
        <f>IF(LEN($A456)&gt;0,IF(LEN(Declarations!$F456)&gt;0,Declarations!$F456,conftype),"")</f>
        <v/>
      </c>
      <c r="M456" s="35" t="e">
        <f t="shared" si="147"/>
        <v>#REF!</v>
      </c>
      <c r="N456" s="35" t="e">
        <f t="shared" si="154"/>
        <v>#REF!</v>
      </c>
      <c r="O456" s="35" t="e">
        <f t="shared" si="155"/>
        <v>#REF!</v>
      </c>
      <c r="P456" s="35" t="e">
        <f t="shared" si="156"/>
        <v>#REF!</v>
      </c>
      <c r="Q456" s="214" t="e">
        <f t="shared" si="157"/>
        <v>#REF!</v>
      </c>
      <c r="R456" s="215" t="e">
        <f t="shared" si="158"/>
        <v>#REF!</v>
      </c>
      <c r="S456" s="214" t="e">
        <f t="shared" si="159"/>
        <v>#REF!</v>
      </c>
      <c r="T456" s="214" t="e">
        <f t="shared" si="160"/>
        <v>#REF!</v>
      </c>
      <c r="U456" t="e">
        <f t="shared" si="161"/>
        <v>#REF!</v>
      </c>
      <c r="V456" t="e">
        <f t="shared" si="162"/>
        <v>#REF!</v>
      </c>
      <c r="W456" t="e">
        <f t="shared" si="163"/>
        <v>#REF!</v>
      </c>
      <c r="X456" t="e">
        <f t="shared" si="164"/>
        <v>#REF!</v>
      </c>
      <c r="Y456" t="e">
        <f t="shared" si="165"/>
        <v>#REF!</v>
      </c>
      <c r="AA456" s="1">
        <f t="shared" si="166"/>
        <v>455</v>
      </c>
    </row>
    <row r="457" spans="1:27" x14ac:dyDescent="0.35">
      <c r="A457" s="184" t="str">
        <f>+Declarations!A457&amp;""</f>
        <v/>
      </c>
      <c r="B457" t="str">
        <f>IF(LEN($A457),IF(LEN(Declarations!$B457)&gt;0,Declarations!$B457,"#"&amp;$A457),"")</f>
        <v/>
      </c>
      <c r="C457" s="1" t="str">
        <f t="shared" si="148"/>
        <v>...</v>
      </c>
      <c r="D457" s="1" t="str">
        <f t="shared" si="167"/>
        <v/>
      </c>
      <c r="E457" s="15">
        <f t="shared" si="149"/>
        <v>0</v>
      </c>
      <c r="F457" s="1">
        <f t="shared" si="150"/>
        <v>0</v>
      </c>
      <c r="G457" s="1" t="str">
        <f t="shared" si="151"/>
        <v/>
      </c>
      <c r="H457" t="str">
        <f t="shared" si="152"/>
        <v/>
      </c>
      <c r="I457" s="1">
        <f t="shared" si="153"/>
        <v>0</v>
      </c>
      <c r="J457" s="1" t="str">
        <f>IF(LEN($A457)&gt;0,IF(LEN(Declarations!$F457)&gt;0,Declarations!$F457,conftype),"")</f>
        <v/>
      </c>
      <c r="M457" s="35" t="e">
        <f t="shared" si="147"/>
        <v>#REF!</v>
      </c>
      <c r="N457" s="35" t="e">
        <f t="shared" si="154"/>
        <v>#REF!</v>
      </c>
      <c r="O457" s="35" t="e">
        <f t="shared" si="155"/>
        <v>#REF!</v>
      </c>
      <c r="P457" s="35" t="e">
        <f t="shared" si="156"/>
        <v>#REF!</v>
      </c>
      <c r="Q457" s="214" t="e">
        <f t="shared" si="157"/>
        <v>#REF!</v>
      </c>
      <c r="R457" s="215" t="e">
        <f t="shared" si="158"/>
        <v>#REF!</v>
      </c>
      <c r="S457" s="214" t="e">
        <f t="shared" si="159"/>
        <v>#REF!</v>
      </c>
      <c r="T457" s="214" t="e">
        <f t="shared" si="160"/>
        <v>#REF!</v>
      </c>
      <c r="U457" t="e">
        <f t="shared" si="161"/>
        <v>#REF!</v>
      </c>
      <c r="V457" t="e">
        <f t="shared" si="162"/>
        <v>#REF!</v>
      </c>
      <c r="W457" t="e">
        <f t="shared" si="163"/>
        <v>#REF!</v>
      </c>
      <c r="X457" t="e">
        <f t="shared" si="164"/>
        <v>#REF!</v>
      </c>
      <c r="Y457" t="e">
        <f t="shared" si="165"/>
        <v>#REF!</v>
      </c>
      <c r="AA457" s="1">
        <f t="shared" si="166"/>
        <v>456</v>
      </c>
    </row>
    <row r="458" spans="1:27" x14ac:dyDescent="0.35">
      <c r="A458" s="184" t="str">
        <f>+Declarations!A458&amp;""</f>
        <v/>
      </c>
      <c r="B458" t="str">
        <f>IF(LEN($A458),IF(LEN(Declarations!$B458)&gt;0,Declarations!$B458,"#"&amp;$A458),"")</f>
        <v/>
      </c>
      <c r="C458" s="1" t="str">
        <f t="shared" si="148"/>
        <v>...</v>
      </c>
      <c r="D458" s="1" t="str">
        <f t="shared" si="167"/>
        <v/>
      </c>
      <c r="E458" s="15">
        <f t="shared" si="149"/>
        <v>0</v>
      </c>
      <c r="F458" s="1">
        <f t="shared" si="150"/>
        <v>0</v>
      </c>
      <c r="G458" s="1" t="str">
        <f t="shared" si="151"/>
        <v/>
      </c>
      <c r="H458" t="str">
        <f t="shared" si="152"/>
        <v/>
      </c>
      <c r="I458" s="1">
        <f t="shared" si="153"/>
        <v>0</v>
      </c>
      <c r="J458" s="1" t="str">
        <f>IF(LEN($A458)&gt;0,IF(LEN(Declarations!$F458)&gt;0,Declarations!$F458,conftype),"")</f>
        <v/>
      </c>
      <c r="M458" s="35" t="e">
        <f t="shared" si="147"/>
        <v>#REF!</v>
      </c>
      <c r="N458" s="35" t="e">
        <f t="shared" si="154"/>
        <v>#REF!</v>
      </c>
      <c r="O458" s="35" t="e">
        <f t="shared" si="155"/>
        <v>#REF!</v>
      </c>
      <c r="P458" s="35" t="e">
        <f t="shared" si="156"/>
        <v>#REF!</v>
      </c>
      <c r="Q458" s="214" t="e">
        <f t="shared" si="157"/>
        <v>#REF!</v>
      </c>
      <c r="R458" s="215" t="e">
        <f t="shared" si="158"/>
        <v>#REF!</v>
      </c>
      <c r="S458" s="214" t="e">
        <f t="shared" si="159"/>
        <v>#REF!</v>
      </c>
      <c r="T458" s="214" t="e">
        <f t="shared" si="160"/>
        <v>#REF!</v>
      </c>
      <c r="U458" t="e">
        <f t="shared" si="161"/>
        <v>#REF!</v>
      </c>
      <c r="V458" t="e">
        <f t="shared" si="162"/>
        <v>#REF!</v>
      </c>
      <c r="W458" t="e">
        <f t="shared" si="163"/>
        <v>#REF!</v>
      </c>
      <c r="X458" t="e">
        <f t="shared" si="164"/>
        <v>#REF!</v>
      </c>
      <c r="Y458" t="e">
        <f t="shared" si="165"/>
        <v>#REF!</v>
      </c>
      <c r="AA458" s="1">
        <f t="shared" si="166"/>
        <v>457</v>
      </c>
    </row>
    <row r="459" spans="1:27" x14ac:dyDescent="0.35">
      <c r="A459" s="184" t="str">
        <f>+Declarations!A459&amp;""</f>
        <v/>
      </c>
      <c r="B459" t="str">
        <f>IF(LEN($A459),IF(LEN(Declarations!$B459)&gt;0,Declarations!$B459,"#"&amp;$A459),"")</f>
        <v/>
      </c>
      <c r="C459" s="1" t="str">
        <f t="shared" si="148"/>
        <v>...</v>
      </c>
      <c r="D459" s="1" t="str">
        <f t="shared" si="167"/>
        <v/>
      </c>
      <c r="E459" s="15">
        <f t="shared" si="149"/>
        <v>0</v>
      </c>
      <c r="F459" s="1">
        <f t="shared" si="150"/>
        <v>0</v>
      </c>
      <c r="G459" s="1" t="str">
        <f t="shared" si="151"/>
        <v/>
      </c>
      <c r="H459" t="str">
        <f t="shared" si="152"/>
        <v/>
      </c>
      <c r="I459" s="1">
        <f t="shared" si="153"/>
        <v>0</v>
      </c>
      <c r="J459" s="1" t="str">
        <f>IF(LEN($A459)&gt;0,IF(LEN(Declarations!$F459)&gt;0,Declarations!$F459,conftype),"")</f>
        <v/>
      </c>
      <c r="M459" s="35" t="e">
        <f t="shared" si="147"/>
        <v>#REF!</v>
      </c>
      <c r="N459" s="35" t="e">
        <f t="shared" si="154"/>
        <v>#REF!</v>
      </c>
      <c r="O459" s="35" t="e">
        <f t="shared" si="155"/>
        <v>#REF!</v>
      </c>
      <c r="P459" s="35" t="e">
        <f t="shared" si="156"/>
        <v>#REF!</v>
      </c>
      <c r="Q459" s="214" t="e">
        <f t="shared" si="157"/>
        <v>#REF!</v>
      </c>
      <c r="R459" s="215" t="e">
        <f t="shared" si="158"/>
        <v>#REF!</v>
      </c>
      <c r="S459" s="214" t="e">
        <f t="shared" si="159"/>
        <v>#REF!</v>
      </c>
      <c r="T459" s="214" t="e">
        <f t="shared" si="160"/>
        <v>#REF!</v>
      </c>
      <c r="U459" t="e">
        <f t="shared" si="161"/>
        <v>#REF!</v>
      </c>
      <c r="V459" t="e">
        <f t="shared" si="162"/>
        <v>#REF!</v>
      </c>
      <c r="W459" t="e">
        <f t="shared" si="163"/>
        <v>#REF!</v>
      </c>
      <c r="X459" t="e">
        <f t="shared" si="164"/>
        <v>#REF!</v>
      </c>
      <c r="Y459" t="e">
        <f t="shared" si="165"/>
        <v>#REF!</v>
      </c>
      <c r="AA459" s="1">
        <f t="shared" si="166"/>
        <v>458</v>
      </c>
    </row>
    <row r="460" spans="1:27" x14ac:dyDescent="0.35">
      <c r="A460" s="184" t="str">
        <f>+Declarations!A460&amp;""</f>
        <v/>
      </c>
      <c r="B460" t="str">
        <f>IF(LEN($A460),IF(LEN(Declarations!$B460)&gt;0,Declarations!$B460,"#"&amp;$A460),"")</f>
        <v/>
      </c>
      <c r="C460" s="1" t="str">
        <f t="shared" si="148"/>
        <v>...</v>
      </c>
      <c r="D460" s="1" t="str">
        <f t="shared" si="167"/>
        <v/>
      </c>
      <c r="E460" s="15">
        <f t="shared" si="149"/>
        <v>0</v>
      </c>
      <c r="F460" s="1">
        <f t="shared" si="150"/>
        <v>0</v>
      </c>
      <c r="G460" s="1" t="str">
        <f t="shared" si="151"/>
        <v/>
      </c>
      <c r="H460" t="str">
        <f t="shared" si="152"/>
        <v/>
      </c>
      <c r="I460" s="1">
        <f t="shared" si="153"/>
        <v>0</v>
      </c>
      <c r="J460" s="1" t="str">
        <f>IF(LEN($A460)&gt;0,IF(LEN(Declarations!$F460)&gt;0,Declarations!$F460,conftype),"")</f>
        <v/>
      </c>
      <c r="M460" s="35" t="e">
        <f t="shared" si="147"/>
        <v>#REF!</v>
      </c>
      <c r="N460" s="35" t="e">
        <f t="shared" si="154"/>
        <v>#REF!</v>
      </c>
      <c r="O460" s="35" t="e">
        <f t="shared" si="155"/>
        <v>#REF!</v>
      </c>
      <c r="P460" s="35" t="e">
        <f t="shared" si="156"/>
        <v>#REF!</v>
      </c>
      <c r="Q460" s="214" t="e">
        <f t="shared" si="157"/>
        <v>#REF!</v>
      </c>
      <c r="R460" s="215" t="e">
        <f t="shared" si="158"/>
        <v>#REF!</v>
      </c>
      <c r="S460" s="214" t="e">
        <f t="shared" si="159"/>
        <v>#REF!</v>
      </c>
      <c r="T460" s="214" t="e">
        <f t="shared" si="160"/>
        <v>#REF!</v>
      </c>
      <c r="U460" t="e">
        <f t="shared" si="161"/>
        <v>#REF!</v>
      </c>
      <c r="V460" t="e">
        <f t="shared" si="162"/>
        <v>#REF!</v>
      </c>
      <c r="W460" t="e">
        <f t="shared" si="163"/>
        <v>#REF!</v>
      </c>
      <c r="X460" t="e">
        <f t="shared" si="164"/>
        <v>#REF!</v>
      </c>
      <c r="Y460" t="e">
        <f t="shared" si="165"/>
        <v>#REF!</v>
      </c>
      <c r="AA460" s="1">
        <f t="shared" si="166"/>
        <v>459</v>
      </c>
    </row>
    <row r="461" spans="1:27" x14ac:dyDescent="0.35">
      <c r="A461" s="184" t="str">
        <f>+Declarations!A461&amp;""</f>
        <v/>
      </c>
      <c r="B461" t="str">
        <f>IF(LEN($A461),IF(LEN(Declarations!$B461)&gt;0,Declarations!$B461,"#"&amp;$A461),"")</f>
        <v/>
      </c>
      <c r="C461" s="1" t="str">
        <f t="shared" si="148"/>
        <v>...</v>
      </c>
      <c r="D461" s="1" t="str">
        <f t="shared" si="167"/>
        <v/>
      </c>
      <c r="E461" s="15">
        <f t="shared" si="149"/>
        <v>0</v>
      </c>
      <c r="F461" s="1">
        <f t="shared" si="150"/>
        <v>0</v>
      </c>
      <c r="G461" s="1" t="str">
        <f t="shared" si="151"/>
        <v/>
      </c>
      <c r="H461" t="str">
        <f t="shared" si="152"/>
        <v/>
      </c>
      <c r="I461" s="1">
        <f t="shared" si="153"/>
        <v>0</v>
      </c>
      <c r="J461" s="1" t="str">
        <f>IF(LEN($A461)&gt;0,IF(LEN(Declarations!$F461)&gt;0,Declarations!$F461,conftype),"")</f>
        <v/>
      </c>
      <c r="M461" s="35" t="e">
        <f t="shared" si="147"/>
        <v>#REF!</v>
      </c>
      <c r="N461" s="35" t="e">
        <f t="shared" si="154"/>
        <v>#REF!</v>
      </c>
      <c r="O461" s="35" t="e">
        <f t="shared" si="155"/>
        <v>#REF!</v>
      </c>
      <c r="P461" s="35" t="e">
        <f t="shared" si="156"/>
        <v>#REF!</v>
      </c>
      <c r="Q461" s="214" t="e">
        <f t="shared" si="157"/>
        <v>#REF!</v>
      </c>
      <c r="R461" s="215" t="e">
        <f t="shared" si="158"/>
        <v>#REF!</v>
      </c>
      <c r="S461" s="214" t="e">
        <f t="shared" si="159"/>
        <v>#REF!</v>
      </c>
      <c r="T461" s="214" t="e">
        <f t="shared" si="160"/>
        <v>#REF!</v>
      </c>
      <c r="U461" t="e">
        <f t="shared" si="161"/>
        <v>#REF!</v>
      </c>
      <c r="V461" t="e">
        <f t="shared" si="162"/>
        <v>#REF!</v>
      </c>
      <c r="W461" t="e">
        <f t="shared" si="163"/>
        <v>#REF!</v>
      </c>
      <c r="X461" t="e">
        <f t="shared" si="164"/>
        <v>#REF!</v>
      </c>
      <c r="Y461" t="e">
        <f t="shared" si="165"/>
        <v>#REF!</v>
      </c>
      <c r="AA461" s="1">
        <f t="shared" si="166"/>
        <v>460</v>
      </c>
    </row>
    <row r="462" spans="1:27" x14ac:dyDescent="0.35">
      <c r="A462" s="184" t="str">
        <f>+Declarations!A462&amp;""</f>
        <v/>
      </c>
      <c r="B462" t="str">
        <f>IF(LEN($A462),IF(LEN(Declarations!$B462)&gt;0,Declarations!$B462,"#"&amp;$A462),"")</f>
        <v/>
      </c>
      <c r="C462" s="1" t="str">
        <f t="shared" si="148"/>
        <v>...</v>
      </c>
      <c r="D462" s="1" t="str">
        <f t="shared" si="167"/>
        <v/>
      </c>
      <c r="E462" s="15">
        <f t="shared" si="149"/>
        <v>0</v>
      </c>
      <c r="F462" s="1">
        <f t="shared" si="150"/>
        <v>0</v>
      </c>
      <c r="G462" s="1" t="str">
        <f t="shared" si="151"/>
        <v/>
      </c>
      <c r="H462" t="str">
        <f t="shared" si="152"/>
        <v/>
      </c>
      <c r="I462" s="1">
        <f t="shared" si="153"/>
        <v>0</v>
      </c>
      <c r="J462" s="1" t="str">
        <f>IF(LEN($A462)&gt;0,IF(LEN(Declarations!$F462)&gt;0,Declarations!$F462,conftype),"")</f>
        <v/>
      </c>
      <c r="M462" s="35" t="e">
        <f t="shared" si="147"/>
        <v>#REF!</v>
      </c>
      <c r="N462" s="35" t="e">
        <f t="shared" si="154"/>
        <v>#REF!</v>
      </c>
      <c r="O462" s="35" t="e">
        <f t="shared" si="155"/>
        <v>#REF!</v>
      </c>
      <c r="P462" s="35" t="e">
        <f t="shared" si="156"/>
        <v>#REF!</v>
      </c>
      <c r="Q462" s="214" t="e">
        <f t="shared" si="157"/>
        <v>#REF!</v>
      </c>
      <c r="R462" s="215" t="e">
        <f t="shared" si="158"/>
        <v>#REF!</v>
      </c>
      <c r="S462" s="214" t="e">
        <f t="shared" si="159"/>
        <v>#REF!</v>
      </c>
      <c r="T462" s="214" t="e">
        <f t="shared" si="160"/>
        <v>#REF!</v>
      </c>
      <c r="U462" t="e">
        <f t="shared" si="161"/>
        <v>#REF!</v>
      </c>
      <c r="V462" t="e">
        <f t="shared" si="162"/>
        <v>#REF!</v>
      </c>
      <c r="W462" t="e">
        <f t="shared" si="163"/>
        <v>#REF!</v>
      </c>
      <c r="X462" t="e">
        <f t="shared" si="164"/>
        <v>#REF!</v>
      </c>
      <c r="Y462" t="e">
        <f t="shared" si="165"/>
        <v>#REF!</v>
      </c>
      <c r="AA462" s="1">
        <f t="shared" si="166"/>
        <v>461</v>
      </c>
    </row>
    <row r="463" spans="1:27" x14ac:dyDescent="0.35">
      <c r="A463" s="184" t="str">
        <f>+Declarations!A463&amp;""</f>
        <v/>
      </c>
      <c r="B463" t="str">
        <f>IF(LEN($A463),IF(LEN(Declarations!$B463)&gt;0,Declarations!$B463,"#"&amp;$A463),"")</f>
        <v/>
      </c>
      <c r="C463" s="1" t="str">
        <f t="shared" si="148"/>
        <v>...</v>
      </c>
      <c r="D463" s="1" t="str">
        <f t="shared" si="167"/>
        <v/>
      </c>
      <c r="E463" s="15">
        <f t="shared" si="149"/>
        <v>0</v>
      </c>
      <c r="F463" s="1">
        <f t="shared" si="150"/>
        <v>0</v>
      </c>
      <c r="G463" s="1" t="str">
        <f t="shared" si="151"/>
        <v/>
      </c>
      <c r="H463" t="str">
        <f t="shared" si="152"/>
        <v/>
      </c>
      <c r="I463" s="1">
        <f t="shared" si="153"/>
        <v>0</v>
      </c>
      <c r="J463" s="1" t="str">
        <f>IF(LEN($A463)&gt;0,IF(LEN(Declarations!$F463)&gt;0,Declarations!$F463,conftype),"")</f>
        <v/>
      </c>
      <c r="M463" s="35" t="e">
        <f t="shared" si="147"/>
        <v>#REF!</v>
      </c>
      <c r="N463" s="35" t="e">
        <f t="shared" si="154"/>
        <v>#REF!</v>
      </c>
      <c r="O463" s="35" t="e">
        <f t="shared" si="155"/>
        <v>#REF!</v>
      </c>
      <c r="P463" s="35" t="e">
        <f t="shared" si="156"/>
        <v>#REF!</v>
      </c>
      <c r="Q463" s="214" t="e">
        <f t="shared" si="157"/>
        <v>#REF!</v>
      </c>
      <c r="R463" s="215" t="e">
        <f t="shared" si="158"/>
        <v>#REF!</v>
      </c>
      <c r="S463" s="214" t="e">
        <f t="shared" si="159"/>
        <v>#REF!</v>
      </c>
      <c r="T463" s="214" t="e">
        <f t="shared" si="160"/>
        <v>#REF!</v>
      </c>
      <c r="U463" t="e">
        <f t="shared" si="161"/>
        <v>#REF!</v>
      </c>
      <c r="V463" t="e">
        <f t="shared" si="162"/>
        <v>#REF!</v>
      </c>
      <c r="W463" t="e">
        <f t="shared" si="163"/>
        <v>#REF!</v>
      </c>
      <c r="X463" t="e">
        <f t="shared" si="164"/>
        <v>#REF!</v>
      </c>
      <c r="Y463" t="e">
        <f t="shared" si="165"/>
        <v>#REF!</v>
      </c>
      <c r="AA463" s="1">
        <f t="shared" si="166"/>
        <v>462</v>
      </c>
    </row>
    <row r="464" spans="1:27" x14ac:dyDescent="0.35">
      <c r="A464" s="184" t="str">
        <f>+Declarations!A464&amp;""</f>
        <v/>
      </c>
      <c r="B464" t="str">
        <f>IF(LEN($A464),IF(LEN(Declarations!$B464)&gt;0,Declarations!$B464,"#"&amp;$A464),"")</f>
        <v/>
      </c>
      <c r="C464" s="1" t="str">
        <f t="shared" si="148"/>
        <v>...</v>
      </c>
      <c r="D464" s="1" t="str">
        <f t="shared" si="167"/>
        <v/>
      </c>
      <c r="E464" s="15">
        <f t="shared" si="149"/>
        <v>0</v>
      </c>
      <c r="F464" s="1">
        <f t="shared" si="150"/>
        <v>0</v>
      </c>
      <c r="G464" s="1" t="str">
        <f t="shared" si="151"/>
        <v/>
      </c>
      <c r="H464" t="str">
        <f t="shared" si="152"/>
        <v/>
      </c>
      <c r="I464" s="1">
        <f t="shared" si="153"/>
        <v>0</v>
      </c>
      <c r="J464" s="1" t="str">
        <f>IF(LEN($A464)&gt;0,IF(LEN(Declarations!$F464)&gt;0,Declarations!$F464,conftype),"")</f>
        <v/>
      </c>
      <c r="M464" s="35" t="e">
        <f t="shared" si="147"/>
        <v>#REF!</v>
      </c>
      <c r="N464" s="35" t="e">
        <f t="shared" si="154"/>
        <v>#REF!</v>
      </c>
      <c r="O464" s="35" t="e">
        <f t="shared" si="155"/>
        <v>#REF!</v>
      </c>
      <c r="P464" s="35" t="e">
        <f t="shared" si="156"/>
        <v>#REF!</v>
      </c>
      <c r="Q464" s="214" t="e">
        <f t="shared" si="157"/>
        <v>#REF!</v>
      </c>
      <c r="R464" s="215" t="e">
        <f t="shared" si="158"/>
        <v>#REF!</v>
      </c>
      <c r="S464" s="214" t="e">
        <f t="shared" si="159"/>
        <v>#REF!</v>
      </c>
      <c r="T464" s="214" t="e">
        <f t="shared" si="160"/>
        <v>#REF!</v>
      </c>
      <c r="U464" t="e">
        <f t="shared" si="161"/>
        <v>#REF!</v>
      </c>
      <c r="V464" t="e">
        <f t="shared" si="162"/>
        <v>#REF!</v>
      </c>
      <c r="W464" t="e">
        <f t="shared" si="163"/>
        <v>#REF!</v>
      </c>
      <c r="X464" t="e">
        <f t="shared" si="164"/>
        <v>#REF!</v>
      </c>
      <c r="Y464" t="e">
        <f t="shared" si="165"/>
        <v>#REF!</v>
      </c>
      <c r="AA464" s="1">
        <f t="shared" si="166"/>
        <v>463</v>
      </c>
    </row>
    <row r="465" spans="1:27" x14ac:dyDescent="0.35">
      <c r="A465" s="184" t="str">
        <f>+Declarations!A465&amp;""</f>
        <v/>
      </c>
      <c r="B465" t="str">
        <f>IF(LEN($A465),IF(LEN(Declarations!$B465)&gt;0,Declarations!$B465,"#"&amp;$A465),"")</f>
        <v/>
      </c>
      <c r="C465" s="1" t="str">
        <f t="shared" si="148"/>
        <v>...</v>
      </c>
      <c r="D465" s="1" t="str">
        <f t="shared" si="167"/>
        <v/>
      </c>
      <c r="E465" s="15">
        <f t="shared" si="149"/>
        <v>0</v>
      </c>
      <c r="F465" s="1">
        <f t="shared" si="150"/>
        <v>0</v>
      </c>
      <c r="G465" s="1" t="str">
        <f t="shared" si="151"/>
        <v/>
      </c>
      <c r="H465" t="str">
        <f t="shared" si="152"/>
        <v/>
      </c>
      <c r="I465" s="1">
        <f t="shared" si="153"/>
        <v>0</v>
      </c>
      <c r="J465" s="1" t="str">
        <f>IF(LEN($A465)&gt;0,IF(LEN(Declarations!$F465)&gt;0,Declarations!$F465,conftype),"")</f>
        <v/>
      </c>
      <c r="M465" s="35" t="e">
        <f t="shared" si="147"/>
        <v>#REF!</v>
      </c>
      <c r="N465" s="35" t="e">
        <f t="shared" si="154"/>
        <v>#REF!</v>
      </c>
      <c r="O465" s="35" t="e">
        <f t="shared" si="155"/>
        <v>#REF!</v>
      </c>
      <c r="P465" s="35" t="e">
        <f t="shared" si="156"/>
        <v>#REF!</v>
      </c>
      <c r="Q465" s="214" t="e">
        <f t="shared" si="157"/>
        <v>#REF!</v>
      </c>
      <c r="R465" s="215" t="e">
        <f t="shared" si="158"/>
        <v>#REF!</v>
      </c>
      <c r="S465" s="214" t="e">
        <f t="shared" si="159"/>
        <v>#REF!</v>
      </c>
      <c r="T465" s="214" t="e">
        <f t="shared" si="160"/>
        <v>#REF!</v>
      </c>
      <c r="U465" t="e">
        <f t="shared" si="161"/>
        <v>#REF!</v>
      </c>
      <c r="V465" t="e">
        <f t="shared" si="162"/>
        <v>#REF!</v>
      </c>
      <c r="W465" t="e">
        <f t="shared" si="163"/>
        <v>#REF!</v>
      </c>
      <c r="X465" t="e">
        <f t="shared" si="164"/>
        <v>#REF!</v>
      </c>
      <c r="Y465" t="e">
        <f t="shared" si="165"/>
        <v>#REF!</v>
      </c>
      <c r="AA465" s="1">
        <f t="shared" si="166"/>
        <v>464</v>
      </c>
    </row>
    <row r="466" spans="1:27" x14ac:dyDescent="0.35">
      <c r="A466" s="184" t="str">
        <f>+Declarations!A466&amp;""</f>
        <v/>
      </c>
      <c r="B466" t="str">
        <f>IF(LEN($A466),IF(LEN(Declarations!$B466)&gt;0,Declarations!$B466,"#"&amp;$A466),"")</f>
        <v/>
      </c>
      <c r="C466" s="1" t="str">
        <f t="shared" si="148"/>
        <v>...</v>
      </c>
      <c r="D466" s="1" t="str">
        <f t="shared" si="167"/>
        <v/>
      </c>
      <c r="E466" s="15">
        <f t="shared" si="149"/>
        <v>0</v>
      </c>
      <c r="F466" s="1">
        <f t="shared" si="150"/>
        <v>0</v>
      </c>
      <c r="G466" s="1" t="str">
        <f t="shared" si="151"/>
        <v/>
      </c>
      <c r="H466" t="str">
        <f t="shared" si="152"/>
        <v/>
      </c>
      <c r="I466" s="1">
        <f t="shared" si="153"/>
        <v>0</v>
      </c>
      <c r="J466" s="1" t="str">
        <f>IF(LEN($A466)&gt;0,IF(LEN(Declarations!$F466)&gt;0,Declarations!$F466,conftype),"")</f>
        <v/>
      </c>
      <c r="M466" s="35" t="e">
        <f t="shared" si="147"/>
        <v>#REF!</v>
      </c>
      <c r="N466" s="35" t="e">
        <f t="shared" si="154"/>
        <v>#REF!</v>
      </c>
      <c r="O466" s="35" t="e">
        <f t="shared" si="155"/>
        <v>#REF!</v>
      </c>
      <c r="P466" s="35" t="e">
        <f t="shared" si="156"/>
        <v>#REF!</v>
      </c>
      <c r="Q466" s="214" t="e">
        <f t="shared" si="157"/>
        <v>#REF!</v>
      </c>
      <c r="R466" s="215" t="e">
        <f t="shared" si="158"/>
        <v>#REF!</v>
      </c>
      <c r="S466" s="214" t="e">
        <f t="shared" si="159"/>
        <v>#REF!</v>
      </c>
      <c r="T466" s="214" t="e">
        <f t="shared" si="160"/>
        <v>#REF!</v>
      </c>
      <c r="U466" t="e">
        <f t="shared" si="161"/>
        <v>#REF!</v>
      </c>
      <c r="V466" t="e">
        <f t="shared" si="162"/>
        <v>#REF!</v>
      </c>
      <c r="W466" t="e">
        <f t="shared" si="163"/>
        <v>#REF!</v>
      </c>
      <c r="X466" t="e">
        <f t="shared" si="164"/>
        <v>#REF!</v>
      </c>
      <c r="Y466" t="e">
        <f t="shared" si="165"/>
        <v>#REF!</v>
      </c>
      <c r="AA466" s="1">
        <f t="shared" si="166"/>
        <v>465</v>
      </c>
    </row>
    <row r="467" spans="1:27" x14ac:dyDescent="0.35">
      <c r="A467" s="184" t="str">
        <f>+Declarations!A467&amp;""</f>
        <v/>
      </c>
      <c r="B467" t="str">
        <f>IF(LEN($A467),IF(LEN(Declarations!$B467)&gt;0,Declarations!$B467,"#"&amp;$A467),"")</f>
        <v/>
      </c>
      <c r="C467" s="1" t="str">
        <f t="shared" si="148"/>
        <v>...</v>
      </c>
      <c r="D467" s="1" t="str">
        <f t="shared" si="167"/>
        <v/>
      </c>
      <c r="E467" s="15">
        <f t="shared" si="149"/>
        <v>0</v>
      </c>
      <c r="F467" s="1">
        <f t="shared" si="150"/>
        <v>0</v>
      </c>
      <c r="G467" s="1" t="str">
        <f t="shared" si="151"/>
        <v/>
      </c>
      <c r="H467" t="str">
        <f t="shared" si="152"/>
        <v/>
      </c>
      <c r="I467" s="1">
        <f t="shared" si="153"/>
        <v>0</v>
      </c>
      <c r="J467" s="1" t="str">
        <f>IF(LEN($A467)&gt;0,IF(LEN(Declarations!$F467)&gt;0,Declarations!$F467,conftype),"")</f>
        <v/>
      </c>
      <c r="M467" s="35" t="e">
        <f t="shared" si="147"/>
        <v>#REF!</v>
      </c>
      <c r="N467" s="35" t="e">
        <f t="shared" si="154"/>
        <v>#REF!</v>
      </c>
      <c r="O467" s="35" t="e">
        <f t="shared" si="155"/>
        <v>#REF!</v>
      </c>
      <c r="P467" s="35" t="e">
        <f t="shared" si="156"/>
        <v>#REF!</v>
      </c>
      <c r="Q467" s="214" t="e">
        <f t="shared" si="157"/>
        <v>#REF!</v>
      </c>
      <c r="R467" s="215" t="e">
        <f t="shared" si="158"/>
        <v>#REF!</v>
      </c>
      <c r="S467" s="214" t="e">
        <f t="shared" si="159"/>
        <v>#REF!</v>
      </c>
      <c r="T467" s="214" t="e">
        <f t="shared" si="160"/>
        <v>#REF!</v>
      </c>
      <c r="U467" t="e">
        <f t="shared" si="161"/>
        <v>#REF!</v>
      </c>
      <c r="V467" t="e">
        <f t="shared" si="162"/>
        <v>#REF!</v>
      </c>
      <c r="W467" t="e">
        <f t="shared" si="163"/>
        <v>#REF!</v>
      </c>
      <c r="X467" t="e">
        <f t="shared" si="164"/>
        <v>#REF!</v>
      </c>
      <c r="Y467" t="e">
        <f t="shared" si="165"/>
        <v>#REF!</v>
      </c>
      <c r="AA467" s="1">
        <f t="shared" si="166"/>
        <v>466</v>
      </c>
    </row>
    <row r="468" spans="1:27" x14ac:dyDescent="0.35">
      <c r="A468" s="184" t="str">
        <f>+Declarations!A468&amp;""</f>
        <v/>
      </c>
      <c r="B468" t="str">
        <f>IF(LEN($A468),IF(LEN(Declarations!$B468)&gt;0,Declarations!$B468,"#"&amp;$A468),"")</f>
        <v/>
      </c>
      <c r="C468" s="1" t="str">
        <f t="shared" si="148"/>
        <v>...</v>
      </c>
      <c r="D468" s="1" t="str">
        <f t="shared" si="167"/>
        <v/>
      </c>
      <c r="E468" s="15">
        <f t="shared" si="149"/>
        <v>0</v>
      </c>
      <c r="F468" s="1">
        <f t="shared" si="150"/>
        <v>0</v>
      </c>
      <c r="G468" s="1" t="str">
        <f t="shared" si="151"/>
        <v/>
      </c>
      <c r="H468" t="str">
        <f t="shared" si="152"/>
        <v/>
      </c>
      <c r="I468" s="1">
        <f t="shared" si="153"/>
        <v>0</v>
      </c>
      <c r="J468" s="1" t="str">
        <f>IF(LEN($A468)&gt;0,IF(LEN(Declarations!$F468)&gt;0,Declarations!$F468,conftype),"")</f>
        <v/>
      </c>
      <c r="M468" s="35" t="e">
        <f t="shared" si="147"/>
        <v>#REF!</v>
      </c>
      <c r="N468" s="35" t="e">
        <f t="shared" si="154"/>
        <v>#REF!</v>
      </c>
      <c r="O468" s="35" t="e">
        <f t="shared" si="155"/>
        <v>#REF!</v>
      </c>
      <c r="P468" s="35" t="e">
        <f t="shared" si="156"/>
        <v>#REF!</v>
      </c>
      <c r="Q468" s="214" t="e">
        <f t="shared" si="157"/>
        <v>#REF!</v>
      </c>
      <c r="R468" s="215" t="e">
        <f t="shared" si="158"/>
        <v>#REF!</v>
      </c>
      <c r="S468" s="214" t="e">
        <f t="shared" si="159"/>
        <v>#REF!</v>
      </c>
      <c r="T468" s="214" t="e">
        <f t="shared" si="160"/>
        <v>#REF!</v>
      </c>
      <c r="U468" t="e">
        <f t="shared" si="161"/>
        <v>#REF!</v>
      </c>
      <c r="V468" t="e">
        <f t="shared" si="162"/>
        <v>#REF!</v>
      </c>
      <c r="W468" t="e">
        <f t="shared" si="163"/>
        <v>#REF!</v>
      </c>
      <c r="X468" t="e">
        <f t="shared" si="164"/>
        <v>#REF!</v>
      </c>
      <c r="Y468" t="e">
        <f t="shared" si="165"/>
        <v>#REF!</v>
      </c>
      <c r="AA468" s="1">
        <f t="shared" si="166"/>
        <v>467</v>
      </c>
    </row>
    <row r="469" spans="1:27" x14ac:dyDescent="0.35">
      <c r="A469" s="184" t="str">
        <f>+Declarations!A469&amp;""</f>
        <v/>
      </c>
      <c r="B469" t="str">
        <f>IF(LEN($A469),IF(LEN(Declarations!$B469)&gt;0,Declarations!$B469,"#"&amp;$A469),"")</f>
        <v/>
      </c>
      <c r="C469" s="1" t="str">
        <f t="shared" si="148"/>
        <v>...</v>
      </c>
      <c r="D469" s="1" t="str">
        <f t="shared" si="167"/>
        <v/>
      </c>
      <c r="E469" s="15">
        <f t="shared" si="149"/>
        <v>0</v>
      </c>
      <c r="F469" s="1">
        <f t="shared" si="150"/>
        <v>0</v>
      </c>
      <c r="G469" s="1" t="str">
        <f t="shared" si="151"/>
        <v/>
      </c>
      <c r="H469" t="str">
        <f t="shared" si="152"/>
        <v/>
      </c>
      <c r="I469" s="1">
        <f t="shared" si="153"/>
        <v>0</v>
      </c>
      <c r="J469" s="1" t="str">
        <f>IF(LEN($A469)&gt;0,IF(LEN(Declarations!$F469)&gt;0,Declarations!$F469,conftype),"")</f>
        <v/>
      </c>
      <c r="M469" s="35" t="e">
        <f t="shared" si="147"/>
        <v>#REF!</v>
      </c>
      <c r="N469" s="35" t="e">
        <f t="shared" si="154"/>
        <v>#REF!</v>
      </c>
      <c r="O469" s="35" t="e">
        <f t="shared" si="155"/>
        <v>#REF!</v>
      </c>
      <c r="P469" s="35" t="e">
        <f t="shared" si="156"/>
        <v>#REF!</v>
      </c>
      <c r="Q469" s="214" t="e">
        <f t="shared" si="157"/>
        <v>#REF!</v>
      </c>
      <c r="R469" s="215" t="e">
        <f t="shared" si="158"/>
        <v>#REF!</v>
      </c>
      <c r="S469" s="214" t="e">
        <f t="shared" si="159"/>
        <v>#REF!</v>
      </c>
      <c r="T469" s="214" t="e">
        <f t="shared" si="160"/>
        <v>#REF!</v>
      </c>
      <c r="U469" t="e">
        <f t="shared" si="161"/>
        <v>#REF!</v>
      </c>
      <c r="V469" t="e">
        <f t="shared" si="162"/>
        <v>#REF!</v>
      </c>
      <c r="W469" t="e">
        <f t="shared" si="163"/>
        <v>#REF!</v>
      </c>
      <c r="X469" t="e">
        <f t="shared" si="164"/>
        <v>#REF!</v>
      </c>
      <c r="Y469" t="e">
        <f t="shared" si="165"/>
        <v>#REF!</v>
      </c>
      <c r="AA469" s="1">
        <f t="shared" si="166"/>
        <v>468</v>
      </c>
    </row>
    <row r="470" spans="1:27" x14ac:dyDescent="0.35">
      <c r="A470" s="184" t="str">
        <f>+Declarations!A470&amp;""</f>
        <v/>
      </c>
      <c r="B470" t="str">
        <f>IF(LEN($A470),IF(LEN(Declarations!$B470)&gt;0,Declarations!$B470,"#"&amp;$A470),"")</f>
        <v/>
      </c>
      <c r="C470" s="1" t="str">
        <f t="shared" si="148"/>
        <v>...</v>
      </c>
      <c r="D470" s="1" t="str">
        <f t="shared" si="167"/>
        <v/>
      </c>
      <c r="E470" s="15">
        <f t="shared" si="149"/>
        <v>0</v>
      </c>
      <c r="F470" s="1">
        <f t="shared" si="150"/>
        <v>0</v>
      </c>
      <c r="G470" s="1" t="str">
        <f t="shared" si="151"/>
        <v/>
      </c>
      <c r="H470" t="str">
        <f t="shared" si="152"/>
        <v/>
      </c>
      <c r="I470" s="1">
        <f t="shared" si="153"/>
        <v>0</v>
      </c>
      <c r="J470" s="1" t="str">
        <f>IF(LEN($A470)&gt;0,IF(LEN(Declarations!$F470)&gt;0,Declarations!$F470,conftype),"")</f>
        <v/>
      </c>
      <c r="M470" s="35" t="e">
        <f t="shared" si="147"/>
        <v>#REF!</v>
      </c>
      <c r="N470" s="35" t="e">
        <f t="shared" si="154"/>
        <v>#REF!</v>
      </c>
      <c r="O470" s="35" t="e">
        <f t="shared" si="155"/>
        <v>#REF!</v>
      </c>
      <c r="P470" s="35" t="e">
        <f t="shared" si="156"/>
        <v>#REF!</v>
      </c>
      <c r="Q470" s="214" t="e">
        <f t="shared" si="157"/>
        <v>#REF!</v>
      </c>
      <c r="R470" s="215" t="e">
        <f t="shared" si="158"/>
        <v>#REF!</v>
      </c>
      <c r="S470" s="214" t="e">
        <f t="shared" si="159"/>
        <v>#REF!</v>
      </c>
      <c r="T470" s="214" t="e">
        <f t="shared" si="160"/>
        <v>#REF!</v>
      </c>
      <c r="U470" t="e">
        <f t="shared" si="161"/>
        <v>#REF!</v>
      </c>
      <c r="V470" t="e">
        <f t="shared" si="162"/>
        <v>#REF!</v>
      </c>
      <c r="W470" t="e">
        <f t="shared" si="163"/>
        <v>#REF!</v>
      </c>
      <c r="X470" t="e">
        <f t="shared" si="164"/>
        <v>#REF!</v>
      </c>
      <c r="Y470" t="e">
        <f t="shared" si="165"/>
        <v>#REF!</v>
      </c>
      <c r="AA470" s="1">
        <f t="shared" si="166"/>
        <v>469</v>
      </c>
    </row>
    <row r="471" spans="1:27" x14ac:dyDescent="0.35">
      <c r="A471" s="184" t="str">
        <f>+Declarations!A471&amp;""</f>
        <v/>
      </c>
      <c r="B471" t="str">
        <f>IF(LEN($A471),IF(LEN(Declarations!$B471)&gt;0,Declarations!$B471,"#"&amp;$A471),"")</f>
        <v/>
      </c>
      <c r="C471" s="1" t="str">
        <f t="shared" si="148"/>
        <v>...</v>
      </c>
      <c r="D471" s="1" t="str">
        <f t="shared" si="167"/>
        <v/>
      </c>
      <c r="E471" s="15">
        <f t="shared" si="149"/>
        <v>0</v>
      </c>
      <c r="F471" s="1">
        <f t="shared" si="150"/>
        <v>0</v>
      </c>
      <c r="G471" s="1" t="str">
        <f t="shared" si="151"/>
        <v/>
      </c>
      <c r="H471" t="str">
        <f t="shared" si="152"/>
        <v/>
      </c>
      <c r="I471" s="1">
        <f t="shared" si="153"/>
        <v>0</v>
      </c>
      <c r="J471" s="1" t="str">
        <f>IF(LEN($A471)&gt;0,IF(LEN(Declarations!$F471)&gt;0,Declarations!$F471,conftype),"")</f>
        <v/>
      </c>
      <c r="M471" s="35" t="e">
        <f t="shared" si="147"/>
        <v>#REF!</v>
      </c>
      <c r="N471" s="35" t="e">
        <f t="shared" si="154"/>
        <v>#REF!</v>
      </c>
      <c r="O471" s="35" t="e">
        <f t="shared" si="155"/>
        <v>#REF!</v>
      </c>
      <c r="P471" s="35" t="e">
        <f t="shared" si="156"/>
        <v>#REF!</v>
      </c>
      <c r="Q471" s="214" t="e">
        <f t="shared" si="157"/>
        <v>#REF!</v>
      </c>
      <c r="R471" s="215" t="e">
        <f t="shared" si="158"/>
        <v>#REF!</v>
      </c>
      <c r="S471" s="214" t="e">
        <f t="shared" si="159"/>
        <v>#REF!</v>
      </c>
      <c r="T471" s="214" t="e">
        <f t="shared" si="160"/>
        <v>#REF!</v>
      </c>
      <c r="U471" t="e">
        <f t="shared" si="161"/>
        <v>#REF!</v>
      </c>
      <c r="V471" t="e">
        <f t="shared" si="162"/>
        <v>#REF!</v>
      </c>
      <c r="W471" t="e">
        <f t="shared" si="163"/>
        <v>#REF!</v>
      </c>
      <c r="X471" t="e">
        <f t="shared" si="164"/>
        <v>#REF!</v>
      </c>
      <c r="Y471" t="e">
        <f t="shared" si="165"/>
        <v>#REF!</v>
      </c>
      <c r="AA471" s="1">
        <f t="shared" si="166"/>
        <v>470</v>
      </c>
    </row>
    <row r="472" spans="1:27" x14ac:dyDescent="0.35">
      <c r="A472" s="184" t="str">
        <f>+Declarations!A472&amp;""</f>
        <v/>
      </c>
      <c r="B472" t="str">
        <f>IF(LEN($A472),IF(LEN(Declarations!$B472)&gt;0,Declarations!$B472,"#"&amp;$A472),"")</f>
        <v/>
      </c>
      <c r="C472" s="1" t="str">
        <f t="shared" si="148"/>
        <v>...</v>
      </c>
      <c r="D472" s="1" t="str">
        <f t="shared" si="167"/>
        <v/>
      </c>
      <c r="E472" s="15">
        <f t="shared" si="149"/>
        <v>0</v>
      </c>
      <c r="F472" s="1">
        <f t="shared" si="150"/>
        <v>0</v>
      </c>
      <c r="G472" s="1" t="str">
        <f t="shared" si="151"/>
        <v/>
      </c>
      <c r="H472" t="str">
        <f t="shared" si="152"/>
        <v/>
      </c>
      <c r="I472" s="1">
        <f t="shared" si="153"/>
        <v>0</v>
      </c>
      <c r="J472" s="1" t="str">
        <f>IF(LEN($A472)&gt;0,IF(LEN(Declarations!$F472)&gt;0,Declarations!$F472,conftype),"")</f>
        <v/>
      </c>
      <c r="M472" s="35" t="e">
        <f t="shared" si="147"/>
        <v>#REF!</v>
      </c>
      <c r="N472" s="35" t="e">
        <f t="shared" si="154"/>
        <v>#REF!</v>
      </c>
      <c r="O472" s="35" t="e">
        <f t="shared" si="155"/>
        <v>#REF!</v>
      </c>
      <c r="P472" s="35" t="e">
        <f t="shared" si="156"/>
        <v>#REF!</v>
      </c>
      <c r="Q472" s="214" t="e">
        <f t="shared" si="157"/>
        <v>#REF!</v>
      </c>
      <c r="R472" s="215" t="e">
        <f t="shared" si="158"/>
        <v>#REF!</v>
      </c>
      <c r="S472" s="214" t="e">
        <f t="shared" si="159"/>
        <v>#REF!</v>
      </c>
      <c r="T472" s="214" t="e">
        <f t="shared" si="160"/>
        <v>#REF!</v>
      </c>
      <c r="U472" t="e">
        <f t="shared" si="161"/>
        <v>#REF!</v>
      </c>
      <c r="V472" t="e">
        <f t="shared" si="162"/>
        <v>#REF!</v>
      </c>
      <c r="W472" t="e">
        <f t="shared" si="163"/>
        <v>#REF!</v>
      </c>
      <c r="X472" t="e">
        <f t="shared" si="164"/>
        <v>#REF!</v>
      </c>
      <c r="Y472" t="e">
        <f t="shared" si="165"/>
        <v>#REF!</v>
      </c>
      <c r="AA472" s="1">
        <f t="shared" si="166"/>
        <v>471</v>
      </c>
    </row>
    <row r="473" spans="1:27" x14ac:dyDescent="0.35">
      <c r="A473" s="184" t="str">
        <f>+Declarations!A473&amp;""</f>
        <v/>
      </c>
      <c r="B473" t="str">
        <f>IF(LEN($A473),IF(LEN(Declarations!$B473)&gt;0,Declarations!$B473,"#"&amp;$A473),"")</f>
        <v/>
      </c>
      <c r="C473" s="1" t="str">
        <f t="shared" si="148"/>
        <v>...</v>
      </c>
      <c r="D473" s="1" t="str">
        <f t="shared" si="167"/>
        <v/>
      </c>
      <c r="E473" s="15">
        <f t="shared" si="149"/>
        <v>0</v>
      </c>
      <c r="F473" s="1">
        <f t="shared" si="150"/>
        <v>0</v>
      </c>
      <c r="G473" s="1" t="str">
        <f t="shared" si="151"/>
        <v/>
      </c>
      <c r="H473" t="str">
        <f t="shared" si="152"/>
        <v/>
      </c>
      <c r="I473" s="1">
        <f t="shared" si="153"/>
        <v>0</v>
      </c>
      <c r="J473" s="1" t="str">
        <f>IF(LEN($A473)&gt;0,IF(LEN(Declarations!$F473)&gt;0,Declarations!$F473,conftype),"")</f>
        <v/>
      </c>
      <c r="M473" s="35" t="e">
        <f t="shared" si="147"/>
        <v>#REF!</v>
      </c>
      <c r="N473" s="35" t="e">
        <f t="shared" si="154"/>
        <v>#REF!</v>
      </c>
      <c r="O473" s="35" t="e">
        <f t="shared" si="155"/>
        <v>#REF!</v>
      </c>
      <c r="P473" s="35" t="e">
        <f t="shared" si="156"/>
        <v>#REF!</v>
      </c>
      <c r="Q473" s="214" t="e">
        <f t="shared" si="157"/>
        <v>#REF!</v>
      </c>
      <c r="R473" s="215" t="e">
        <f t="shared" si="158"/>
        <v>#REF!</v>
      </c>
      <c r="S473" s="214" t="e">
        <f t="shared" si="159"/>
        <v>#REF!</v>
      </c>
      <c r="T473" s="214" t="e">
        <f t="shared" si="160"/>
        <v>#REF!</v>
      </c>
      <c r="U473" t="e">
        <f t="shared" si="161"/>
        <v>#REF!</v>
      </c>
      <c r="V473" t="e">
        <f t="shared" si="162"/>
        <v>#REF!</v>
      </c>
      <c r="W473" t="e">
        <f t="shared" si="163"/>
        <v>#REF!</v>
      </c>
      <c r="X473" t="e">
        <f t="shared" si="164"/>
        <v>#REF!</v>
      </c>
      <c r="Y473" t="e">
        <f t="shared" si="165"/>
        <v>#REF!</v>
      </c>
      <c r="AA473" s="1">
        <f t="shared" si="166"/>
        <v>472</v>
      </c>
    </row>
    <row r="474" spans="1:27" x14ac:dyDescent="0.35">
      <c r="A474" s="184" t="str">
        <f>+Declarations!A474&amp;""</f>
        <v/>
      </c>
      <c r="B474" t="str">
        <f>IF(LEN($A474),IF(LEN(Declarations!$B474)&gt;0,Declarations!$B474,"#"&amp;$A474),"")</f>
        <v/>
      </c>
      <c r="C474" s="1" t="str">
        <f t="shared" si="148"/>
        <v>...</v>
      </c>
      <c r="D474" s="1" t="str">
        <f t="shared" si="167"/>
        <v/>
      </c>
      <c r="E474" s="15">
        <f t="shared" si="149"/>
        <v>0</v>
      </c>
      <c r="F474" s="1">
        <f t="shared" si="150"/>
        <v>0</v>
      </c>
      <c r="G474" s="1" t="str">
        <f t="shared" si="151"/>
        <v/>
      </c>
      <c r="H474" t="str">
        <f t="shared" si="152"/>
        <v/>
      </c>
      <c r="I474" s="1">
        <f t="shared" si="153"/>
        <v>0</v>
      </c>
      <c r="J474" s="1" t="str">
        <f>IF(LEN($A474)&gt;0,IF(LEN(Declarations!$F474)&gt;0,Declarations!$F474,conftype),"")</f>
        <v/>
      </c>
      <c r="M474" s="35" t="e">
        <f t="shared" si="147"/>
        <v>#REF!</v>
      </c>
      <c r="N474" s="35" t="e">
        <f t="shared" si="154"/>
        <v>#REF!</v>
      </c>
      <c r="O474" s="35" t="e">
        <f t="shared" si="155"/>
        <v>#REF!</v>
      </c>
      <c r="P474" s="35" t="e">
        <f t="shared" si="156"/>
        <v>#REF!</v>
      </c>
      <c r="Q474" s="214" t="e">
        <f t="shared" si="157"/>
        <v>#REF!</v>
      </c>
      <c r="R474" s="215" t="e">
        <f t="shared" si="158"/>
        <v>#REF!</v>
      </c>
      <c r="S474" s="214" t="e">
        <f t="shared" si="159"/>
        <v>#REF!</v>
      </c>
      <c r="T474" s="214" t="e">
        <f t="shared" si="160"/>
        <v>#REF!</v>
      </c>
      <c r="U474" t="e">
        <f t="shared" si="161"/>
        <v>#REF!</v>
      </c>
      <c r="V474" t="e">
        <f t="shared" si="162"/>
        <v>#REF!</v>
      </c>
      <c r="W474" t="e">
        <f t="shared" si="163"/>
        <v>#REF!</v>
      </c>
      <c r="X474" t="e">
        <f t="shared" si="164"/>
        <v>#REF!</v>
      </c>
      <c r="Y474" t="e">
        <f t="shared" si="165"/>
        <v>#REF!</v>
      </c>
      <c r="AA474" s="1">
        <f t="shared" si="166"/>
        <v>473</v>
      </c>
    </row>
    <row r="475" spans="1:27" x14ac:dyDescent="0.35">
      <c r="A475" s="184" t="str">
        <f>+Declarations!A475&amp;""</f>
        <v/>
      </c>
      <c r="B475" t="str">
        <f>IF(LEN($A475),IF(LEN(Declarations!$B475)&gt;0,Declarations!$B475,"#"&amp;$A475),"")</f>
        <v/>
      </c>
      <c r="C475" s="1" t="str">
        <f t="shared" si="148"/>
        <v>...</v>
      </c>
      <c r="D475" s="1" t="str">
        <f t="shared" si="167"/>
        <v/>
      </c>
      <c r="E475" s="15">
        <f t="shared" si="149"/>
        <v>0</v>
      </c>
      <c r="F475" s="1">
        <f t="shared" si="150"/>
        <v>0</v>
      </c>
      <c r="G475" s="1" t="str">
        <f t="shared" si="151"/>
        <v/>
      </c>
      <c r="H475" t="str">
        <f t="shared" si="152"/>
        <v/>
      </c>
      <c r="I475" s="1">
        <f t="shared" si="153"/>
        <v>0</v>
      </c>
      <c r="J475" s="1" t="str">
        <f>IF(LEN($A475)&gt;0,IF(LEN(Declarations!$F475)&gt;0,Declarations!$F475,conftype),"")</f>
        <v/>
      </c>
      <c r="M475" s="35" t="e">
        <f t="shared" si="147"/>
        <v>#REF!</v>
      </c>
      <c r="N475" s="35" t="e">
        <f t="shared" si="154"/>
        <v>#REF!</v>
      </c>
      <c r="O475" s="35" t="e">
        <f t="shared" si="155"/>
        <v>#REF!</v>
      </c>
      <c r="P475" s="35" t="e">
        <f t="shared" si="156"/>
        <v>#REF!</v>
      </c>
      <c r="Q475" s="214" t="e">
        <f t="shared" si="157"/>
        <v>#REF!</v>
      </c>
      <c r="R475" s="215" t="e">
        <f t="shared" si="158"/>
        <v>#REF!</v>
      </c>
      <c r="S475" s="214" t="e">
        <f t="shared" si="159"/>
        <v>#REF!</v>
      </c>
      <c r="T475" s="214" t="e">
        <f t="shared" si="160"/>
        <v>#REF!</v>
      </c>
      <c r="U475" t="e">
        <f t="shared" si="161"/>
        <v>#REF!</v>
      </c>
      <c r="V475" t="e">
        <f t="shared" si="162"/>
        <v>#REF!</v>
      </c>
      <c r="W475" t="e">
        <f t="shared" si="163"/>
        <v>#REF!</v>
      </c>
      <c r="X475" t="e">
        <f t="shared" si="164"/>
        <v>#REF!</v>
      </c>
      <c r="Y475" t="e">
        <f t="shared" si="165"/>
        <v>#REF!</v>
      </c>
      <c r="AA475" s="1">
        <f t="shared" si="166"/>
        <v>474</v>
      </c>
    </row>
    <row r="476" spans="1:27" x14ac:dyDescent="0.35">
      <c r="A476" s="184" t="str">
        <f>+Declarations!A476&amp;""</f>
        <v/>
      </c>
      <c r="B476" t="str">
        <f>IF(LEN($A476),IF(LEN(Declarations!$B476)&gt;0,Declarations!$B476,"#"&amp;$A476),"")</f>
        <v/>
      </c>
      <c r="C476" s="1" t="str">
        <f t="shared" si="148"/>
        <v>...</v>
      </c>
      <c r="D476" s="1" t="str">
        <f t="shared" si="167"/>
        <v/>
      </c>
      <c r="E476" s="15">
        <f t="shared" si="149"/>
        <v>0</v>
      </c>
      <c r="F476" s="1">
        <f t="shared" si="150"/>
        <v>0</v>
      </c>
      <c r="G476" s="1" t="str">
        <f t="shared" si="151"/>
        <v/>
      </c>
      <c r="H476" t="str">
        <f t="shared" si="152"/>
        <v/>
      </c>
      <c r="I476" s="1">
        <f t="shared" si="153"/>
        <v>0</v>
      </c>
      <c r="J476" s="1" t="str">
        <f>IF(LEN($A476)&gt;0,IF(LEN(Declarations!$F476)&gt;0,Declarations!$F476,conftype),"")</f>
        <v/>
      </c>
      <c r="M476" s="35" t="e">
        <f t="shared" si="147"/>
        <v>#REF!</v>
      </c>
      <c r="N476" s="35" t="e">
        <f t="shared" si="154"/>
        <v>#REF!</v>
      </c>
      <c r="O476" s="35" t="e">
        <f t="shared" si="155"/>
        <v>#REF!</v>
      </c>
      <c r="P476" s="35" t="e">
        <f t="shared" si="156"/>
        <v>#REF!</v>
      </c>
      <c r="Q476" s="214" t="e">
        <f t="shared" si="157"/>
        <v>#REF!</v>
      </c>
      <c r="R476" s="215" t="e">
        <f t="shared" si="158"/>
        <v>#REF!</v>
      </c>
      <c r="S476" s="214" t="e">
        <f t="shared" si="159"/>
        <v>#REF!</v>
      </c>
      <c r="T476" s="214" t="e">
        <f t="shared" si="160"/>
        <v>#REF!</v>
      </c>
      <c r="U476" t="e">
        <f t="shared" si="161"/>
        <v>#REF!</v>
      </c>
      <c r="V476" t="e">
        <f t="shared" si="162"/>
        <v>#REF!</v>
      </c>
      <c r="W476" t="e">
        <f t="shared" si="163"/>
        <v>#REF!</v>
      </c>
      <c r="X476" t="e">
        <f t="shared" si="164"/>
        <v>#REF!</v>
      </c>
      <c r="Y476" t="e">
        <f t="shared" si="165"/>
        <v>#REF!</v>
      </c>
      <c r="AA476" s="1">
        <f t="shared" si="166"/>
        <v>475</v>
      </c>
    </row>
    <row r="477" spans="1:27" x14ac:dyDescent="0.35">
      <c r="A477" s="184" t="str">
        <f>+Declarations!A477&amp;""</f>
        <v/>
      </c>
      <c r="B477" t="str">
        <f>IF(LEN($A477),IF(LEN(Declarations!$B477)&gt;0,Declarations!$B477,"#"&amp;$A477),"")</f>
        <v/>
      </c>
      <c r="C477" s="1" t="str">
        <f t="shared" si="148"/>
        <v>...</v>
      </c>
      <c r="D477" s="1" t="str">
        <f t="shared" si="167"/>
        <v/>
      </c>
      <c r="E477" s="15">
        <f t="shared" si="149"/>
        <v>0</v>
      </c>
      <c r="F477" s="1">
        <f t="shared" si="150"/>
        <v>0</v>
      </c>
      <c r="G477" s="1" t="str">
        <f t="shared" si="151"/>
        <v/>
      </c>
      <c r="H477" t="str">
        <f t="shared" si="152"/>
        <v/>
      </c>
      <c r="I477" s="1">
        <f t="shared" si="153"/>
        <v>0</v>
      </c>
      <c r="J477" s="1" t="str">
        <f>IF(LEN($A477)&gt;0,IF(LEN(Declarations!$F477)&gt;0,Declarations!$F477,conftype),"")</f>
        <v/>
      </c>
      <c r="M477" s="35" t="e">
        <f t="shared" si="147"/>
        <v>#REF!</v>
      </c>
      <c r="N477" s="35" t="e">
        <f t="shared" si="154"/>
        <v>#REF!</v>
      </c>
      <c r="O477" s="35" t="e">
        <f t="shared" si="155"/>
        <v>#REF!</v>
      </c>
      <c r="P477" s="35" t="e">
        <f t="shared" si="156"/>
        <v>#REF!</v>
      </c>
      <c r="Q477" s="214" t="e">
        <f t="shared" si="157"/>
        <v>#REF!</v>
      </c>
      <c r="R477" s="215" t="e">
        <f t="shared" si="158"/>
        <v>#REF!</v>
      </c>
      <c r="S477" s="214" t="e">
        <f t="shared" si="159"/>
        <v>#REF!</v>
      </c>
      <c r="T477" s="214" t="e">
        <f t="shared" si="160"/>
        <v>#REF!</v>
      </c>
      <c r="U477" t="e">
        <f t="shared" si="161"/>
        <v>#REF!</v>
      </c>
      <c r="V477" t="e">
        <f t="shared" si="162"/>
        <v>#REF!</v>
      </c>
      <c r="W477" t="e">
        <f t="shared" si="163"/>
        <v>#REF!</v>
      </c>
      <c r="X477" t="e">
        <f t="shared" si="164"/>
        <v>#REF!</v>
      </c>
      <c r="Y477" t="e">
        <f t="shared" si="165"/>
        <v>#REF!</v>
      </c>
      <c r="AA477" s="1">
        <f t="shared" si="166"/>
        <v>476</v>
      </c>
    </row>
    <row r="478" spans="1:27" x14ac:dyDescent="0.35">
      <c r="A478" s="184" t="str">
        <f>+Declarations!A478&amp;""</f>
        <v/>
      </c>
      <c r="B478" t="str">
        <f>IF(LEN($A478),IF(LEN(Declarations!$B478)&gt;0,Declarations!$B478,"#"&amp;$A478),"")</f>
        <v/>
      </c>
      <c r="C478" s="1" t="str">
        <f t="shared" si="148"/>
        <v>...</v>
      </c>
      <c r="D478" s="1" t="str">
        <f t="shared" si="167"/>
        <v/>
      </c>
      <c r="E478" s="15">
        <f t="shared" si="149"/>
        <v>0</v>
      </c>
      <c r="F478" s="1">
        <f t="shared" si="150"/>
        <v>0</v>
      </c>
      <c r="G478" s="1" t="str">
        <f t="shared" si="151"/>
        <v/>
      </c>
      <c r="H478" t="str">
        <f t="shared" si="152"/>
        <v/>
      </c>
      <c r="I478" s="1">
        <f t="shared" si="153"/>
        <v>0</v>
      </c>
      <c r="J478" s="1" t="str">
        <f>IF(LEN($A478)&gt;0,IF(LEN(Declarations!$F478)&gt;0,Declarations!$F478,conftype),"")</f>
        <v/>
      </c>
      <c r="M478" s="35" t="e">
        <f t="shared" si="147"/>
        <v>#REF!</v>
      </c>
      <c r="N478" s="35" t="e">
        <f t="shared" si="154"/>
        <v>#REF!</v>
      </c>
      <c r="O478" s="35" t="e">
        <f t="shared" si="155"/>
        <v>#REF!</v>
      </c>
      <c r="P478" s="35" t="e">
        <f t="shared" si="156"/>
        <v>#REF!</v>
      </c>
      <c r="Q478" s="214" t="e">
        <f t="shared" si="157"/>
        <v>#REF!</v>
      </c>
      <c r="R478" s="215" t="e">
        <f t="shared" si="158"/>
        <v>#REF!</v>
      </c>
      <c r="S478" s="214" t="e">
        <f t="shared" si="159"/>
        <v>#REF!</v>
      </c>
      <c r="T478" s="214" t="e">
        <f t="shared" si="160"/>
        <v>#REF!</v>
      </c>
      <c r="U478" t="e">
        <f t="shared" si="161"/>
        <v>#REF!</v>
      </c>
      <c r="V478" t="e">
        <f t="shared" si="162"/>
        <v>#REF!</v>
      </c>
      <c r="W478" t="e">
        <f t="shared" si="163"/>
        <v>#REF!</v>
      </c>
      <c r="X478" t="e">
        <f t="shared" si="164"/>
        <v>#REF!</v>
      </c>
      <c r="Y478" t="e">
        <f t="shared" si="165"/>
        <v>#REF!</v>
      </c>
      <c r="AA478" s="1">
        <f t="shared" si="166"/>
        <v>477</v>
      </c>
    </row>
    <row r="479" spans="1:27" x14ac:dyDescent="0.35">
      <c r="A479" s="184" t="str">
        <f>+Declarations!A479&amp;""</f>
        <v/>
      </c>
      <c r="B479" t="str">
        <f>IF(LEN($A479),IF(LEN(Declarations!$B479)&gt;0,Declarations!$B479,"#"&amp;$A479),"")</f>
        <v/>
      </c>
      <c r="C479" s="1" t="str">
        <f t="shared" si="148"/>
        <v>...</v>
      </c>
      <c r="D479" s="1" t="str">
        <f t="shared" si="167"/>
        <v/>
      </c>
      <c r="E479" s="15">
        <f t="shared" si="149"/>
        <v>0</v>
      </c>
      <c r="F479" s="1">
        <f t="shared" si="150"/>
        <v>0</v>
      </c>
      <c r="G479" s="1" t="str">
        <f t="shared" si="151"/>
        <v/>
      </c>
      <c r="H479" t="str">
        <f t="shared" si="152"/>
        <v/>
      </c>
      <c r="I479" s="1">
        <f t="shared" si="153"/>
        <v>0</v>
      </c>
      <c r="J479" s="1" t="str">
        <f>IF(LEN($A479)&gt;0,IF(LEN(Declarations!$F479)&gt;0,Declarations!$F479,conftype),"")</f>
        <v/>
      </c>
      <c r="M479" s="35" t="e">
        <f t="shared" si="147"/>
        <v>#REF!</v>
      </c>
      <c r="N479" s="35" t="e">
        <f t="shared" si="154"/>
        <v>#REF!</v>
      </c>
      <c r="O479" s="35" t="e">
        <f t="shared" si="155"/>
        <v>#REF!</v>
      </c>
      <c r="P479" s="35" t="e">
        <f t="shared" si="156"/>
        <v>#REF!</v>
      </c>
      <c r="Q479" s="214" t="e">
        <f t="shared" si="157"/>
        <v>#REF!</v>
      </c>
      <c r="R479" s="215" t="e">
        <f t="shared" si="158"/>
        <v>#REF!</v>
      </c>
      <c r="S479" s="214" t="e">
        <f t="shared" si="159"/>
        <v>#REF!</v>
      </c>
      <c r="T479" s="214" t="e">
        <f t="shared" si="160"/>
        <v>#REF!</v>
      </c>
      <c r="U479" t="e">
        <f t="shared" si="161"/>
        <v>#REF!</v>
      </c>
      <c r="V479" t="e">
        <f t="shared" si="162"/>
        <v>#REF!</v>
      </c>
      <c r="W479" t="e">
        <f t="shared" si="163"/>
        <v>#REF!</v>
      </c>
      <c r="X479" t="e">
        <f t="shared" si="164"/>
        <v>#REF!</v>
      </c>
      <c r="Y479" t="e">
        <f t="shared" si="165"/>
        <v>#REF!</v>
      </c>
      <c r="AA479" s="1">
        <f t="shared" si="166"/>
        <v>478</v>
      </c>
    </row>
    <row r="480" spans="1:27" x14ac:dyDescent="0.35">
      <c r="A480" s="184" t="str">
        <f>+Declarations!A480&amp;""</f>
        <v/>
      </c>
      <c r="B480" t="str">
        <f>IF(LEN($A480),IF(LEN(Declarations!$B480)&gt;0,Declarations!$B480,"#"&amp;$A480),"")</f>
        <v/>
      </c>
      <c r="C480" s="1" t="str">
        <f t="shared" si="148"/>
        <v>...</v>
      </c>
      <c r="D480" s="1" t="str">
        <f t="shared" si="167"/>
        <v/>
      </c>
      <c r="E480" s="15">
        <f t="shared" si="149"/>
        <v>0</v>
      </c>
      <c r="F480" s="1">
        <f t="shared" si="150"/>
        <v>0</v>
      </c>
      <c r="G480" s="1" t="str">
        <f t="shared" si="151"/>
        <v/>
      </c>
      <c r="H480" t="str">
        <f t="shared" si="152"/>
        <v/>
      </c>
      <c r="I480" s="1">
        <f t="shared" si="153"/>
        <v>0</v>
      </c>
      <c r="J480" s="1" t="str">
        <f>IF(LEN($A480)&gt;0,IF(LEN(Declarations!$F480)&gt;0,Declarations!$F480,conftype),"")</f>
        <v/>
      </c>
      <c r="M480" s="35" t="e">
        <f t="shared" si="147"/>
        <v>#REF!</v>
      </c>
      <c r="N480" s="35" t="e">
        <f t="shared" si="154"/>
        <v>#REF!</v>
      </c>
      <c r="O480" s="35" t="e">
        <f t="shared" si="155"/>
        <v>#REF!</v>
      </c>
      <c r="P480" s="35" t="e">
        <f t="shared" si="156"/>
        <v>#REF!</v>
      </c>
      <c r="Q480" s="214" t="e">
        <f t="shared" si="157"/>
        <v>#REF!</v>
      </c>
      <c r="R480" s="215" t="e">
        <f t="shared" si="158"/>
        <v>#REF!</v>
      </c>
      <c r="S480" s="214" t="e">
        <f t="shared" si="159"/>
        <v>#REF!</v>
      </c>
      <c r="T480" s="214" t="e">
        <f t="shared" si="160"/>
        <v>#REF!</v>
      </c>
      <c r="U480" t="e">
        <f t="shared" si="161"/>
        <v>#REF!</v>
      </c>
      <c r="V480" t="e">
        <f t="shared" si="162"/>
        <v>#REF!</v>
      </c>
      <c r="W480" t="e">
        <f t="shared" si="163"/>
        <v>#REF!</v>
      </c>
      <c r="X480" t="e">
        <f t="shared" si="164"/>
        <v>#REF!</v>
      </c>
      <c r="Y480" t="e">
        <f t="shared" si="165"/>
        <v>#REF!</v>
      </c>
      <c r="AA480" s="1">
        <f t="shared" si="166"/>
        <v>479</v>
      </c>
    </row>
    <row r="481" spans="1:27" x14ac:dyDescent="0.35">
      <c r="A481" s="184" t="str">
        <f>+Declarations!A481&amp;""</f>
        <v/>
      </c>
      <c r="B481" t="str">
        <f>IF(LEN($A481),IF(LEN(Declarations!$B481)&gt;0,Declarations!$B481,"#"&amp;$A481),"")</f>
        <v/>
      </c>
      <c r="C481" s="1" t="str">
        <f t="shared" si="148"/>
        <v>...</v>
      </c>
      <c r="D481" s="1" t="str">
        <f t="shared" si="167"/>
        <v/>
      </c>
      <c r="E481" s="15">
        <f t="shared" si="149"/>
        <v>0</v>
      </c>
      <c r="F481" s="1">
        <f t="shared" si="150"/>
        <v>0</v>
      </c>
      <c r="G481" s="1" t="str">
        <f t="shared" si="151"/>
        <v/>
      </c>
      <c r="H481" t="str">
        <f t="shared" si="152"/>
        <v/>
      </c>
      <c r="I481" s="1">
        <f t="shared" si="153"/>
        <v>0</v>
      </c>
      <c r="J481" s="1" t="str">
        <f>IF(LEN($A481)&gt;0,IF(LEN(Declarations!$F481)&gt;0,Declarations!$F481,conftype),"")</f>
        <v/>
      </c>
      <c r="M481" s="35" t="e">
        <f t="shared" si="147"/>
        <v>#REF!</v>
      </c>
      <c r="N481" s="35" t="e">
        <f t="shared" si="154"/>
        <v>#REF!</v>
      </c>
      <c r="O481" s="35" t="e">
        <f t="shared" si="155"/>
        <v>#REF!</v>
      </c>
      <c r="P481" s="35" t="e">
        <f t="shared" si="156"/>
        <v>#REF!</v>
      </c>
      <c r="Q481" s="214" t="e">
        <f t="shared" si="157"/>
        <v>#REF!</v>
      </c>
      <c r="R481" s="215" t="e">
        <f t="shared" si="158"/>
        <v>#REF!</v>
      </c>
      <c r="S481" s="214" t="e">
        <f t="shared" si="159"/>
        <v>#REF!</v>
      </c>
      <c r="T481" s="214" t="e">
        <f t="shared" si="160"/>
        <v>#REF!</v>
      </c>
      <c r="U481" t="e">
        <f t="shared" si="161"/>
        <v>#REF!</v>
      </c>
      <c r="V481" t="e">
        <f t="shared" si="162"/>
        <v>#REF!</v>
      </c>
      <c r="W481" t="e">
        <f t="shared" si="163"/>
        <v>#REF!</v>
      </c>
      <c r="X481" t="e">
        <f t="shared" si="164"/>
        <v>#REF!</v>
      </c>
      <c r="Y481" t="e">
        <f t="shared" si="165"/>
        <v>#REF!</v>
      </c>
      <c r="AA481" s="1">
        <f t="shared" si="166"/>
        <v>480</v>
      </c>
    </row>
    <row r="482" spans="1:27" x14ac:dyDescent="0.35">
      <c r="A482" s="184" t="str">
        <f>+Declarations!A482&amp;""</f>
        <v/>
      </c>
      <c r="B482" t="str">
        <f>IF(LEN($A482),IF(LEN(Declarations!$B482)&gt;0,Declarations!$B482,"#"&amp;$A482),"")</f>
        <v/>
      </c>
      <c r="C482" s="1" t="str">
        <f t="shared" si="148"/>
        <v>...</v>
      </c>
      <c r="D482" s="1" t="str">
        <f t="shared" si="167"/>
        <v/>
      </c>
      <c r="E482" s="15">
        <f t="shared" si="149"/>
        <v>0</v>
      </c>
      <c r="F482" s="1">
        <f t="shared" si="150"/>
        <v>0</v>
      </c>
      <c r="G482" s="1" t="str">
        <f t="shared" si="151"/>
        <v/>
      </c>
      <c r="H482" t="str">
        <f t="shared" si="152"/>
        <v/>
      </c>
      <c r="I482" s="1">
        <f t="shared" si="153"/>
        <v>0</v>
      </c>
      <c r="J482" s="1" t="str">
        <f>IF(LEN($A482)&gt;0,IF(LEN(Declarations!$F482)&gt;0,Declarations!$F482,conftype),"")</f>
        <v/>
      </c>
      <c r="M482" s="35" t="e">
        <f t="shared" si="147"/>
        <v>#REF!</v>
      </c>
      <c r="N482" s="35" t="e">
        <f t="shared" si="154"/>
        <v>#REF!</v>
      </c>
      <c r="O482" s="35" t="e">
        <f t="shared" si="155"/>
        <v>#REF!</v>
      </c>
      <c r="P482" s="35" t="e">
        <f t="shared" si="156"/>
        <v>#REF!</v>
      </c>
      <c r="Q482" s="214" t="e">
        <f t="shared" si="157"/>
        <v>#REF!</v>
      </c>
      <c r="R482" s="215" t="e">
        <f t="shared" si="158"/>
        <v>#REF!</v>
      </c>
      <c r="S482" s="214" t="e">
        <f t="shared" si="159"/>
        <v>#REF!</v>
      </c>
      <c r="T482" s="214" t="e">
        <f t="shared" si="160"/>
        <v>#REF!</v>
      </c>
      <c r="U482" t="e">
        <f t="shared" si="161"/>
        <v>#REF!</v>
      </c>
      <c r="V482" t="e">
        <f t="shared" si="162"/>
        <v>#REF!</v>
      </c>
      <c r="W482" t="e">
        <f t="shared" si="163"/>
        <v>#REF!</v>
      </c>
      <c r="X482" t="e">
        <f t="shared" si="164"/>
        <v>#REF!</v>
      </c>
      <c r="Y482" t="e">
        <f t="shared" si="165"/>
        <v>#REF!</v>
      </c>
      <c r="AA482" s="1">
        <f t="shared" si="166"/>
        <v>481</v>
      </c>
    </row>
    <row r="483" spans="1:27" x14ac:dyDescent="0.35">
      <c r="A483" s="184" t="str">
        <f>+Declarations!A483&amp;""</f>
        <v/>
      </c>
      <c r="B483" t="str">
        <f>IF(LEN($A483),IF(LEN(Declarations!$B483)&gt;0,Declarations!$B483,"#"&amp;$A483),"")</f>
        <v/>
      </c>
      <c r="C483" s="1" t="str">
        <f t="shared" si="148"/>
        <v>...</v>
      </c>
      <c r="D483" s="1" t="str">
        <f t="shared" si="167"/>
        <v/>
      </c>
      <c r="E483" s="15">
        <f t="shared" si="149"/>
        <v>0</v>
      </c>
      <c r="F483" s="1">
        <f t="shared" si="150"/>
        <v>0</v>
      </c>
      <c r="G483" s="1" t="str">
        <f t="shared" si="151"/>
        <v/>
      </c>
      <c r="H483" t="str">
        <f t="shared" si="152"/>
        <v/>
      </c>
      <c r="I483" s="1">
        <f t="shared" si="153"/>
        <v>0</v>
      </c>
      <c r="J483" s="1" t="str">
        <f>IF(LEN($A483)&gt;0,IF(LEN(Declarations!$F483)&gt;0,Declarations!$F483,conftype),"")</f>
        <v/>
      </c>
      <c r="M483" s="35" t="e">
        <f t="shared" si="147"/>
        <v>#REF!</v>
      </c>
      <c r="N483" s="35" t="e">
        <f t="shared" si="154"/>
        <v>#REF!</v>
      </c>
      <c r="O483" s="35" t="e">
        <f t="shared" si="155"/>
        <v>#REF!</v>
      </c>
      <c r="P483" s="35" t="e">
        <f t="shared" si="156"/>
        <v>#REF!</v>
      </c>
      <c r="Q483" s="214" t="e">
        <f t="shared" si="157"/>
        <v>#REF!</v>
      </c>
      <c r="R483" s="215" t="e">
        <f t="shared" si="158"/>
        <v>#REF!</v>
      </c>
      <c r="S483" s="214" t="e">
        <f t="shared" si="159"/>
        <v>#REF!</v>
      </c>
      <c r="T483" s="214" t="e">
        <f t="shared" si="160"/>
        <v>#REF!</v>
      </c>
      <c r="U483" t="e">
        <f t="shared" si="161"/>
        <v>#REF!</v>
      </c>
      <c r="V483" t="e">
        <f t="shared" si="162"/>
        <v>#REF!</v>
      </c>
      <c r="W483" t="e">
        <f t="shared" si="163"/>
        <v>#REF!</v>
      </c>
      <c r="X483" t="e">
        <f t="shared" si="164"/>
        <v>#REF!</v>
      </c>
      <c r="Y483" t="e">
        <f t="shared" si="165"/>
        <v>#REF!</v>
      </c>
      <c r="AA483" s="1">
        <f t="shared" si="166"/>
        <v>482</v>
      </c>
    </row>
    <row r="484" spans="1:27" x14ac:dyDescent="0.35">
      <c r="A484" s="184" t="str">
        <f>+Declarations!A484&amp;""</f>
        <v/>
      </c>
      <c r="B484" t="str">
        <f>IF(LEN($A484),IF(LEN(Declarations!$B484)&gt;0,Declarations!$B484,"#"&amp;$A484),"")</f>
        <v/>
      </c>
      <c r="C484" s="1" t="str">
        <f t="shared" si="148"/>
        <v>...</v>
      </c>
      <c r="D484" s="1" t="str">
        <f t="shared" si="167"/>
        <v/>
      </c>
      <c r="E484" s="15">
        <f t="shared" si="149"/>
        <v>0</v>
      </c>
      <c r="F484" s="1">
        <f t="shared" si="150"/>
        <v>0</v>
      </c>
      <c r="G484" s="1" t="str">
        <f t="shared" si="151"/>
        <v/>
      </c>
      <c r="H484" t="str">
        <f t="shared" si="152"/>
        <v/>
      </c>
      <c r="I484" s="1">
        <f t="shared" si="153"/>
        <v>0</v>
      </c>
      <c r="J484" s="1" t="str">
        <f>IF(LEN($A484)&gt;0,IF(LEN(Declarations!$F484)&gt;0,Declarations!$F484,conftype),"")</f>
        <v/>
      </c>
      <c r="M484" s="35" t="e">
        <f t="shared" si="147"/>
        <v>#REF!</v>
      </c>
      <c r="N484" s="35" t="e">
        <f t="shared" si="154"/>
        <v>#REF!</v>
      </c>
      <c r="O484" s="35" t="e">
        <f t="shared" si="155"/>
        <v>#REF!</v>
      </c>
      <c r="P484" s="35" t="e">
        <f t="shared" si="156"/>
        <v>#REF!</v>
      </c>
      <c r="Q484" s="214" t="e">
        <f t="shared" si="157"/>
        <v>#REF!</v>
      </c>
      <c r="R484" s="215" t="e">
        <f t="shared" si="158"/>
        <v>#REF!</v>
      </c>
      <c r="S484" s="214" t="e">
        <f t="shared" si="159"/>
        <v>#REF!</v>
      </c>
      <c r="T484" s="214" t="e">
        <f t="shared" si="160"/>
        <v>#REF!</v>
      </c>
      <c r="U484" t="e">
        <f t="shared" si="161"/>
        <v>#REF!</v>
      </c>
      <c r="V484" t="e">
        <f t="shared" si="162"/>
        <v>#REF!</v>
      </c>
      <c r="W484" t="e">
        <f t="shared" si="163"/>
        <v>#REF!</v>
      </c>
      <c r="X484" t="e">
        <f t="shared" si="164"/>
        <v>#REF!</v>
      </c>
      <c r="Y484" t="e">
        <f t="shared" si="165"/>
        <v>#REF!</v>
      </c>
      <c r="AA484" s="1">
        <f t="shared" si="166"/>
        <v>483</v>
      </c>
    </row>
    <row r="485" spans="1:27" x14ac:dyDescent="0.35">
      <c r="A485" s="184" t="str">
        <f>+Declarations!A485&amp;""</f>
        <v/>
      </c>
      <c r="B485" t="str">
        <f>IF(LEN($A485),IF(LEN(Declarations!$B485)&gt;0,Declarations!$B485,"#"&amp;$A485),"")</f>
        <v/>
      </c>
      <c r="C485" s="1" t="str">
        <f t="shared" si="148"/>
        <v>...</v>
      </c>
      <c r="D485" s="1" t="str">
        <f t="shared" si="167"/>
        <v/>
      </c>
      <c r="E485" s="15">
        <f t="shared" si="149"/>
        <v>0</v>
      </c>
      <c r="F485" s="1">
        <f t="shared" si="150"/>
        <v>0</v>
      </c>
      <c r="G485" s="1" t="str">
        <f t="shared" si="151"/>
        <v/>
      </c>
      <c r="H485" t="str">
        <f t="shared" si="152"/>
        <v/>
      </c>
      <c r="I485" s="1">
        <f t="shared" si="153"/>
        <v>0</v>
      </c>
      <c r="J485" s="1" t="str">
        <f>IF(LEN($A485)&gt;0,IF(LEN(Declarations!$F485)&gt;0,Declarations!$F485,conftype),"")</f>
        <v/>
      </c>
      <c r="M485" s="35" t="e">
        <f t="shared" si="147"/>
        <v>#REF!</v>
      </c>
      <c r="N485" s="35" t="e">
        <f t="shared" si="154"/>
        <v>#REF!</v>
      </c>
      <c r="O485" s="35" t="e">
        <f t="shared" si="155"/>
        <v>#REF!</v>
      </c>
      <c r="P485" s="35" t="e">
        <f t="shared" si="156"/>
        <v>#REF!</v>
      </c>
      <c r="Q485" s="214" t="e">
        <f t="shared" si="157"/>
        <v>#REF!</v>
      </c>
      <c r="R485" s="215" t="e">
        <f t="shared" si="158"/>
        <v>#REF!</v>
      </c>
      <c r="S485" s="214" t="e">
        <f t="shared" si="159"/>
        <v>#REF!</v>
      </c>
      <c r="T485" s="214" t="e">
        <f t="shared" si="160"/>
        <v>#REF!</v>
      </c>
      <c r="U485" t="e">
        <f t="shared" si="161"/>
        <v>#REF!</v>
      </c>
      <c r="V485" t="e">
        <f t="shared" si="162"/>
        <v>#REF!</v>
      </c>
      <c r="W485" t="e">
        <f t="shared" si="163"/>
        <v>#REF!</v>
      </c>
      <c r="X485" t="e">
        <f t="shared" si="164"/>
        <v>#REF!</v>
      </c>
      <c r="Y485" t="e">
        <f t="shared" si="165"/>
        <v>#REF!</v>
      </c>
      <c r="AA485" s="1">
        <f t="shared" si="166"/>
        <v>484</v>
      </c>
    </row>
    <row r="486" spans="1:27" x14ac:dyDescent="0.35">
      <c r="A486" s="184" t="str">
        <f>+Declarations!A486&amp;""</f>
        <v/>
      </c>
      <c r="B486" t="str">
        <f>IF(LEN($A486),IF(LEN(Declarations!$B486)&gt;0,Declarations!$B486,"#"&amp;$A486),"")</f>
        <v/>
      </c>
      <c r="C486" s="1" t="str">
        <f t="shared" si="148"/>
        <v>...</v>
      </c>
      <c r="D486" s="1" t="str">
        <f t="shared" si="167"/>
        <v/>
      </c>
      <c r="E486" s="15">
        <f t="shared" si="149"/>
        <v>0</v>
      </c>
      <c r="F486" s="1">
        <f t="shared" si="150"/>
        <v>0</v>
      </c>
      <c r="G486" s="1" t="str">
        <f t="shared" si="151"/>
        <v/>
      </c>
      <c r="H486" t="str">
        <f t="shared" si="152"/>
        <v/>
      </c>
      <c r="I486" s="1">
        <f t="shared" si="153"/>
        <v>0</v>
      </c>
      <c r="J486" s="1" t="str">
        <f>IF(LEN($A486)&gt;0,IF(LEN(Declarations!$F486)&gt;0,Declarations!$F486,conftype),"")</f>
        <v/>
      </c>
      <c r="M486" s="35" t="e">
        <f t="shared" si="147"/>
        <v>#REF!</v>
      </c>
      <c r="N486" s="35" t="e">
        <f t="shared" si="154"/>
        <v>#REF!</v>
      </c>
      <c r="O486" s="35" t="e">
        <f t="shared" si="155"/>
        <v>#REF!</v>
      </c>
      <c r="P486" s="35" t="e">
        <f t="shared" si="156"/>
        <v>#REF!</v>
      </c>
      <c r="Q486" s="214" t="e">
        <f t="shared" si="157"/>
        <v>#REF!</v>
      </c>
      <c r="R486" s="215" t="e">
        <f t="shared" si="158"/>
        <v>#REF!</v>
      </c>
      <c r="S486" s="214" t="e">
        <f t="shared" si="159"/>
        <v>#REF!</v>
      </c>
      <c r="T486" s="214" t="e">
        <f t="shared" si="160"/>
        <v>#REF!</v>
      </c>
      <c r="U486" t="e">
        <f t="shared" si="161"/>
        <v>#REF!</v>
      </c>
      <c r="V486" t="e">
        <f t="shared" si="162"/>
        <v>#REF!</v>
      </c>
      <c r="W486" t="e">
        <f t="shared" si="163"/>
        <v>#REF!</v>
      </c>
      <c r="X486" t="e">
        <f t="shared" si="164"/>
        <v>#REF!</v>
      </c>
      <c r="Y486" t="e">
        <f t="shared" si="165"/>
        <v>#REF!</v>
      </c>
      <c r="AA486" s="1">
        <f t="shared" si="166"/>
        <v>485</v>
      </c>
    </row>
    <row r="487" spans="1:27" x14ac:dyDescent="0.35">
      <c r="A487" s="184" t="str">
        <f>+Declarations!A487&amp;""</f>
        <v/>
      </c>
      <c r="B487" t="str">
        <f>IF(LEN($A487),IF(LEN(Declarations!$B487)&gt;0,Declarations!$B487,"#"&amp;$A487),"")</f>
        <v/>
      </c>
      <c r="C487" s="1" t="str">
        <f t="shared" si="148"/>
        <v>...</v>
      </c>
      <c r="D487" s="1" t="str">
        <f t="shared" si="167"/>
        <v/>
      </c>
      <c r="E487" s="15">
        <f t="shared" si="149"/>
        <v>0</v>
      </c>
      <c r="F487" s="1">
        <f t="shared" si="150"/>
        <v>0</v>
      </c>
      <c r="G487" s="1" t="str">
        <f t="shared" si="151"/>
        <v/>
      </c>
      <c r="H487" t="str">
        <f t="shared" si="152"/>
        <v/>
      </c>
      <c r="I487" s="1">
        <f t="shared" si="153"/>
        <v>0</v>
      </c>
      <c r="J487" s="1" t="str">
        <f>IF(LEN($A487)&gt;0,IF(LEN(Declarations!$F487)&gt;0,Declarations!$F487,conftype),"")</f>
        <v/>
      </c>
      <c r="M487" s="35" t="e">
        <f t="shared" si="147"/>
        <v>#REF!</v>
      </c>
      <c r="N487" s="35" t="e">
        <f t="shared" si="154"/>
        <v>#REF!</v>
      </c>
      <c r="O487" s="35" t="e">
        <f t="shared" si="155"/>
        <v>#REF!</v>
      </c>
      <c r="P487" s="35" t="e">
        <f t="shared" si="156"/>
        <v>#REF!</v>
      </c>
      <c r="Q487" s="214" t="e">
        <f t="shared" si="157"/>
        <v>#REF!</v>
      </c>
      <c r="R487" s="215" t="e">
        <f t="shared" si="158"/>
        <v>#REF!</v>
      </c>
      <c r="S487" s="214" t="e">
        <f t="shared" si="159"/>
        <v>#REF!</v>
      </c>
      <c r="T487" s="214" t="e">
        <f t="shared" si="160"/>
        <v>#REF!</v>
      </c>
      <c r="U487" t="e">
        <f t="shared" si="161"/>
        <v>#REF!</v>
      </c>
      <c r="V487" t="e">
        <f t="shared" si="162"/>
        <v>#REF!</v>
      </c>
      <c r="W487" t="e">
        <f t="shared" si="163"/>
        <v>#REF!</v>
      </c>
      <c r="X487" t="e">
        <f t="shared" si="164"/>
        <v>#REF!</v>
      </c>
      <c r="Y487" t="e">
        <f t="shared" si="165"/>
        <v>#REF!</v>
      </c>
      <c r="AA487" s="1">
        <f t="shared" si="166"/>
        <v>486</v>
      </c>
    </row>
    <row r="488" spans="1:27" x14ac:dyDescent="0.35">
      <c r="A488" s="184" t="str">
        <f>+Declarations!A488&amp;""</f>
        <v/>
      </c>
      <c r="B488" t="str">
        <f>IF(LEN($A488),IF(LEN(Declarations!$B488)&gt;0,Declarations!$B488,"#"&amp;$A488),"")</f>
        <v/>
      </c>
      <c r="C488" s="1" t="str">
        <f t="shared" si="148"/>
        <v>...</v>
      </c>
      <c r="D488" s="1" t="str">
        <f t="shared" si="167"/>
        <v/>
      </c>
      <c r="E488" s="15">
        <f t="shared" si="149"/>
        <v>0</v>
      </c>
      <c r="F488" s="1">
        <f t="shared" si="150"/>
        <v>0</v>
      </c>
      <c r="G488" s="1" t="str">
        <f t="shared" si="151"/>
        <v/>
      </c>
      <c r="H488" t="str">
        <f t="shared" si="152"/>
        <v/>
      </c>
      <c r="I488" s="1">
        <f t="shared" si="153"/>
        <v>0</v>
      </c>
      <c r="J488" s="1" t="str">
        <f>IF(LEN($A488)&gt;0,IF(LEN(Declarations!$F488)&gt;0,Declarations!$F488,conftype),"")</f>
        <v/>
      </c>
      <c r="M488" s="35" t="e">
        <f t="shared" si="147"/>
        <v>#REF!</v>
      </c>
      <c r="N488" s="35" t="e">
        <f t="shared" si="154"/>
        <v>#REF!</v>
      </c>
      <c r="O488" s="35" t="e">
        <f t="shared" si="155"/>
        <v>#REF!</v>
      </c>
      <c r="P488" s="35" t="e">
        <f t="shared" si="156"/>
        <v>#REF!</v>
      </c>
      <c r="Q488" s="214" t="e">
        <f t="shared" si="157"/>
        <v>#REF!</v>
      </c>
      <c r="R488" s="215" t="e">
        <f t="shared" si="158"/>
        <v>#REF!</v>
      </c>
      <c r="S488" s="214" t="e">
        <f t="shared" si="159"/>
        <v>#REF!</v>
      </c>
      <c r="T488" s="214" t="e">
        <f t="shared" si="160"/>
        <v>#REF!</v>
      </c>
      <c r="U488" t="e">
        <f t="shared" si="161"/>
        <v>#REF!</v>
      </c>
      <c r="V488" t="e">
        <f t="shared" si="162"/>
        <v>#REF!</v>
      </c>
      <c r="W488" t="e">
        <f t="shared" si="163"/>
        <v>#REF!</v>
      </c>
      <c r="X488" t="e">
        <f t="shared" si="164"/>
        <v>#REF!</v>
      </c>
      <c r="Y488" t="e">
        <f t="shared" si="165"/>
        <v>#REF!</v>
      </c>
      <c r="AA488" s="1">
        <f t="shared" si="166"/>
        <v>487</v>
      </c>
    </row>
    <row r="489" spans="1:27" x14ac:dyDescent="0.35">
      <c r="A489" s="184" t="str">
        <f>+Declarations!A489&amp;""</f>
        <v/>
      </c>
      <c r="B489" t="str">
        <f>IF(LEN($A489),IF(LEN(Declarations!$B489)&gt;0,Declarations!$B489,"#"&amp;$A489),"")</f>
        <v/>
      </c>
      <c r="C489" s="1" t="str">
        <f t="shared" si="148"/>
        <v>...</v>
      </c>
      <c r="D489" s="1" t="str">
        <f t="shared" si="167"/>
        <v/>
      </c>
      <c r="E489" s="15">
        <f t="shared" si="149"/>
        <v>0</v>
      </c>
      <c r="F489" s="1">
        <f t="shared" si="150"/>
        <v>0</v>
      </c>
      <c r="G489" s="1" t="str">
        <f t="shared" si="151"/>
        <v/>
      </c>
      <c r="H489" t="str">
        <f t="shared" si="152"/>
        <v/>
      </c>
      <c r="I489" s="1">
        <f t="shared" si="153"/>
        <v>0</v>
      </c>
      <c r="J489" s="1" t="str">
        <f>IF(LEN($A489)&gt;0,IF(LEN(Declarations!$F489)&gt;0,Declarations!$F489,conftype),"")</f>
        <v/>
      </c>
      <c r="M489" s="35" t="e">
        <f t="shared" si="147"/>
        <v>#REF!</v>
      </c>
      <c r="N489" s="35" t="e">
        <f t="shared" si="154"/>
        <v>#REF!</v>
      </c>
      <c r="O489" s="35" t="e">
        <f t="shared" si="155"/>
        <v>#REF!</v>
      </c>
      <c r="P489" s="35" t="e">
        <f t="shared" si="156"/>
        <v>#REF!</v>
      </c>
      <c r="Q489" s="214" t="e">
        <f t="shared" si="157"/>
        <v>#REF!</v>
      </c>
      <c r="R489" s="215" t="e">
        <f t="shared" si="158"/>
        <v>#REF!</v>
      </c>
      <c r="S489" s="214" t="e">
        <f t="shared" si="159"/>
        <v>#REF!</v>
      </c>
      <c r="T489" s="214" t="e">
        <f t="shared" si="160"/>
        <v>#REF!</v>
      </c>
      <c r="U489" t="e">
        <f t="shared" si="161"/>
        <v>#REF!</v>
      </c>
      <c r="V489" t="e">
        <f t="shared" si="162"/>
        <v>#REF!</v>
      </c>
      <c r="W489" t="e">
        <f t="shared" si="163"/>
        <v>#REF!</v>
      </c>
      <c r="X489" t="e">
        <f t="shared" si="164"/>
        <v>#REF!</v>
      </c>
      <c r="Y489" t="e">
        <f t="shared" si="165"/>
        <v>#REF!</v>
      </c>
      <c r="AA489" s="1">
        <f t="shared" si="166"/>
        <v>488</v>
      </c>
    </row>
    <row r="490" spans="1:27" x14ac:dyDescent="0.35">
      <c r="A490" s="184" t="str">
        <f>+Declarations!A490&amp;""</f>
        <v/>
      </c>
      <c r="B490" t="str">
        <f>IF(LEN($A490),IF(LEN(Declarations!$B490)&gt;0,Declarations!$B490,"#"&amp;$A490),"")</f>
        <v/>
      </c>
      <c r="C490" s="1" t="str">
        <f t="shared" si="148"/>
        <v>...</v>
      </c>
      <c r="D490" s="1" t="str">
        <f t="shared" si="167"/>
        <v/>
      </c>
      <c r="E490" s="15">
        <f t="shared" si="149"/>
        <v>0</v>
      </c>
      <c r="F490" s="1">
        <f t="shared" si="150"/>
        <v>0</v>
      </c>
      <c r="G490" s="1" t="str">
        <f t="shared" si="151"/>
        <v/>
      </c>
      <c r="H490" t="str">
        <f t="shared" si="152"/>
        <v/>
      </c>
      <c r="I490" s="1">
        <f t="shared" si="153"/>
        <v>0</v>
      </c>
      <c r="J490" s="1" t="str">
        <f>IF(LEN($A490)&gt;0,IF(LEN(Declarations!$F490)&gt;0,Declarations!$F490,conftype),"")</f>
        <v/>
      </c>
      <c r="M490" s="35" t="e">
        <f t="shared" si="147"/>
        <v>#REF!</v>
      </c>
      <c r="N490" s="35" t="e">
        <f t="shared" si="154"/>
        <v>#REF!</v>
      </c>
      <c r="O490" s="35" t="e">
        <f t="shared" si="155"/>
        <v>#REF!</v>
      </c>
      <c r="P490" s="35" t="e">
        <f t="shared" si="156"/>
        <v>#REF!</v>
      </c>
      <c r="Q490" s="214" t="e">
        <f t="shared" si="157"/>
        <v>#REF!</v>
      </c>
      <c r="R490" s="215" t="e">
        <f t="shared" si="158"/>
        <v>#REF!</v>
      </c>
      <c r="S490" s="214" t="e">
        <f t="shared" si="159"/>
        <v>#REF!</v>
      </c>
      <c r="T490" s="214" t="e">
        <f t="shared" si="160"/>
        <v>#REF!</v>
      </c>
      <c r="U490" t="e">
        <f t="shared" si="161"/>
        <v>#REF!</v>
      </c>
      <c r="V490" t="e">
        <f t="shared" si="162"/>
        <v>#REF!</v>
      </c>
      <c r="W490" t="e">
        <f t="shared" si="163"/>
        <v>#REF!</v>
      </c>
      <c r="X490" t="e">
        <f t="shared" si="164"/>
        <v>#REF!</v>
      </c>
      <c r="Y490" t="e">
        <f t="shared" si="165"/>
        <v>#REF!</v>
      </c>
      <c r="AA490" s="1">
        <f t="shared" si="166"/>
        <v>489</v>
      </c>
    </row>
    <row r="491" spans="1:27" x14ac:dyDescent="0.35">
      <c r="A491" s="184" t="str">
        <f>+Declarations!A491&amp;""</f>
        <v/>
      </c>
      <c r="B491" t="str">
        <f>IF(LEN($A491),IF(LEN(Declarations!$B491)&gt;0,Declarations!$B491,"#"&amp;$A491),"")</f>
        <v/>
      </c>
      <c r="C491" s="1" t="str">
        <f t="shared" si="148"/>
        <v>...</v>
      </c>
      <c r="D491" s="1" t="str">
        <f t="shared" si="167"/>
        <v/>
      </c>
      <c r="E491" s="15">
        <f t="shared" si="149"/>
        <v>0</v>
      </c>
      <c r="F491" s="1">
        <f t="shared" si="150"/>
        <v>0</v>
      </c>
      <c r="G491" s="1" t="str">
        <f t="shared" si="151"/>
        <v/>
      </c>
      <c r="H491" t="str">
        <f t="shared" si="152"/>
        <v/>
      </c>
      <c r="I491" s="1">
        <f t="shared" si="153"/>
        <v>0</v>
      </c>
      <c r="J491" s="1" t="str">
        <f>IF(LEN($A491)&gt;0,IF(LEN(Declarations!$F491)&gt;0,Declarations!$F491,conftype),"")</f>
        <v/>
      </c>
      <c r="M491" s="35" t="e">
        <f t="shared" si="147"/>
        <v>#REF!</v>
      </c>
      <c r="N491" s="35" t="e">
        <f t="shared" si="154"/>
        <v>#REF!</v>
      </c>
      <c r="O491" s="35" t="e">
        <f t="shared" si="155"/>
        <v>#REF!</v>
      </c>
      <c r="P491" s="35" t="e">
        <f t="shared" si="156"/>
        <v>#REF!</v>
      </c>
      <c r="Q491" s="214" t="e">
        <f t="shared" si="157"/>
        <v>#REF!</v>
      </c>
      <c r="R491" s="215" t="e">
        <f t="shared" si="158"/>
        <v>#REF!</v>
      </c>
      <c r="S491" s="214" t="e">
        <f t="shared" si="159"/>
        <v>#REF!</v>
      </c>
      <c r="T491" s="214" t="e">
        <f t="shared" si="160"/>
        <v>#REF!</v>
      </c>
      <c r="U491" t="e">
        <f t="shared" si="161"/>
        <v>#REF!</v>
      </c>
      <c r="V491" t="e">
        <f t="shared" si="162"/>
        <v>#REF!</v>
      </c>
      <c r="W491" t="e">
        <f t="shared" si="163"/>
        <v>#REF!</v>
      </c>
      <c r="X491" t="e">
        <f t="shared" si="164"/>
        <v>#REF!</v>
      </c>
      <c r="Y491" t="e">
        <f t="shared" si="165"/>
        <v>#REF!</v>
      </c>
      <c r="AA491" s="1">
        <f t="shared" si="166"/>
        <v>490</v>
      </c>
    </row>
    <row r="492" spans="1:27" x14ac:dyDescent="0.35">
      <c r="A492" s="184" t="str">
        <f>+Declarations!A492&amp;""</f>
        <v/>
      </c>
      <c r="B492" t="str">
        <f>IF(LEN($A492),IF(LEN(Declarations!$B492)&gt;0,Declarations!$B492,"#"&amp;$A492),"")</f>
        <v/>
      </c>
      <c r="C492" s="1" t="str">
        <f t="shared" si="148"/>
        <v>...</v>
      </c>
      <c r="D492" s="1" t="str">
        <f t="shared" si="167"/>
        <v/>
      </c>
      <c r="E492" s="15">
        <f t="shared" si="149"/>
        <v>0</v>
      </c>
      <c r="F492" s="1">
        <f t="shared" si="150"/>
        <v>0</v>
      </c>
      <c r="G492" s="1" t="str">
        <f t="shared" si="151"/>
        <v/>
      </c>
      <c r="H492" t="str">
        <f t="shared" si="152"/>
        <v/>
      </c>
      <c r="I492" s="1">
        <f t="shared" si="153"/>
        <v>0</v>
      </c>
      <c r="J492" s="1" t="str">
        <f>IF(LEN($A492)&gt;0,IF(LEN(Declarations!$F492)&gt;0,Declarations!$F492,conftype),"")</f>
        <v/>
      </c>
      <c r="M492" s="35" t="e">
        <f t="shared" si="147"/>
        <v>#REF!</v>
      </c>
      <c r="N492" s="35" t="e">
        <f t="shared" si="154"/>
        <v>#REF!</v>
      </c>
      <c r="O492" s="35" t="e">
        <f t="shared" si="155"/>
        <v>#REF!</v>
      </c>
      <c r="P492" s="35" t="e">
        <f t="shared" si="156"/>
        <v>#REF!</v>
      </c>
      <c r="Q492" s="214" t="e">
        <f t="shared" si="157"/>
        <v>#REF!</v>
      </c>
      <c r="R492" s="215" t="e">
        <f t="shared" si="158"/>
        <v>#REF!</v>
      </c>
      <c r="S492" s="214" t="e">
        <f t="shared" si="159"/>
        <v>#REF!</v>
      </c>
      <c r="T492" s="214" t="e">
        <f t="shared" si="160"/>
        <v>#REF!</v>
      </c>
      <c r="U492" t="e">
        <f t="shared" si="161"/>
        <v>#REF!</v>
      </c>
      <c r="V492" t="e">
        <f t="shared" si="162"/>
        <v>#REF!</v>
      </c>
      <c r="W492" t="e">
        <f t="shared" si="163"/>
        <v>#REF!</v>
      </c>
      <c r="X492" t="e">
        <f t="shared" si="164"/>
        <v>#REF!</v>
      </c>
      <c r="Y492" t="e">
        <f t="shared" si="165"/>
        <v>#REF!</v>
      </c>
      <c r="AA492" s="1">
        <f t="shared" si="166"/>
        <v>491</v>
      </c>
    </row>
    <row r="493" spans="1:27" x14ac:dyDescent="0.35">
      <c r="A493" s="184" t="str">
        <f>+Declarations!A493&amp;""</f>
        <v/>
      </c>
      <c r="B493" t="str">
        <f>IF(LEN($A493),IF(LEN(Declarations!$B493)&gt;0,Declarations!$B493,"#"&amp;$A493),"")</f>
        <v/>
      </c>
      <c r="C493" s="1" t="str">
        <f t="shared" si="148"/>
        <v>...</v>
      </c>
      <c r="D493" s="1" t="str">
        <f t="shared" si="167"/>
        <v/>
      </c>
      <c r="E493" s="15">
        <f t="shared" si="149"/>
        <v>0</v>
      </c>
      <c r="F493" s="1">
        <f t="shared" si="150"/>
        <v>0</v>
      </c>
      <c r="G493" s="1" t="str">
        <f t="shared" si="151"/>
        <v/>
      </c>
      <c r="H493" t="str">
        <f t="shared" si="152"/>
        <v/>
      </c>
      <c r="I493" s="1">
        <f t="shared" si="153"/>
        <v>0</v>
      </c>
      <c r="J493" s="1" t="str">
        <f>IF(LEN($A493)&gt;0,IF(LEN(Declarations!$F493)&gt;0,Declarations!$F493,conftype),"")</f>
        <v/>
      </c>
      <c r="M493" s="35" t="e">
        <f t="shared" si="147"/>
        <v>#REF!</v>
      </c>
      <c r="N493" s="35" t="e">
        <f t="shared" si="154"/>
        <v>#REF!</v>
      </c>
      <c r="O493" s="35" t="e">
        <f t="shared" si="155"/>
        <v>#REF!</v>
      </c>
      <c r="P493" s="35" t="e">
        <f t="shared" si="156"/>
        <v>#REF!</v>
      </c>
      <c r="Q493" s="214" t="e">
        <f t="shared" si="157"/>
        <v>#REF!</v>
      </c>
      <c r="R493" s="215" t="e">
        <f t="shared" si="158"/>
        <v>#REF!</v>
      </c>
      <c r="S493" s="214" t="e">
        <f t="shared" si="159"/>
        <v>#REF!</v>
      </c>
      <c r="T493" s="214" t="e">
        <f t="shared" si="160"/>
        <v>#REF!</v>
      </c>
      <c r="U493" t="e">
        <f t="shared" si="161"/>
        <v>#REF!</v>
      </c>
      <c r="V493" t="e">
        <f t="shared" si="162"/>
        <v>#REF!</v>
      </c>
      <c r="W493" t="e">
        <f t="shared" si="163"/>
        <v>#REF!</v>
      </c>
      <c r="X493" t="e">
        <f t="shared" si="164"/>
        <v>#REF!</v>
      </c>
      <c r="Y493" t="e">
        <f t="shared" si="165"/>
        <v>#REF!</v>
      </c>
      <c r="AA493" s="1">
        <f t="shared" si="166"/>
        <v>492</v>
      </c>
    </row>
    <row r="494" spans="1:27" x14ac:dyDescent="0.35">
      <c r="A494" s="184" t="str">
        <f>+Declarations!A494&amp;""</f>
        <v/>
      </c>
      <c r="B494" t="str">
        <f>IF(LEN($A494),IF(LEN(Declarations!$B494)&gt;0,Declarations!$B494,"#"&amp;$A494),"")</f>
        <v/>
      </c>
      <c r="C494" s="1" t="str">
        <f t="shared" si="148"/>
        <v>...</v>
      </c>
      <c r="D494" s="1" t="str">
        <f t="shared" si="167"/>
        <v/>
      </c>
      <c r="E494" s="15">
        <f t="shared" si="149"/>
        <v>0</v>
      </c>
      <c r="F494" s="1">
        <f t="shared" si="150"/>
        <v>0</v>
      </c>
      <c r="G494" s="1" t="str">
        <f t="shared" si="151"/>
        <v/>
      </c>
      <c r="H494" t="str">
        <f t="shared" si="152"/>
        <v/>
      </c>
      <c r="I494" s="1">
        <f t="shared" si="153"/>
        <v>0</v>
      </c>
      <c r="J494" s="1" t="str">
        <f>IF(LEN($A494)&gt;0,IF(LEN(Declarations!$F494)&gt;0,Declarations!$F494,conftype),"")</f>
        <v/>
      </c>
      <c r="M494" s="35" t="e">
        <f t="shared" si="147"/>
        <v>#REF!</v>
      </c>
      <c r="N494" s="35" t="e">
        <f t="shared" si="154"/>
        <v>#REF!</v>
      </c>
      <c r="O494" s="35" t="e">
        <f t="shared" si="155"/>
        <v>#REF!</v>
      </c>
      <c r="P494" s="35" t="e">
        <f t="shared" si="156"/>
        <v>#REF!</v>
      </c>
      <c r="Q494" s="214" t="e">
        <f t="shared" si="157"/>
        <v>#REF!</v>
      </c>
      <c r="R494" s="215" t="e">
        <f t="shared" si="158"/>
        <v>#REF!</v>
      </c>
      <c r="S494" s="214" t="e">
        <f t="shared" si="159"/>
        <v>#REF!</v>
      </c>
      <c r="T494" s="214" t="e">
        <f t="shared" si="160"/>
        <v>#REF!</v>
      </c>
      <c r="U494" t="e">
        <f t="shared" si="161"/>
        <v>#REF!</v>
      </c>
      <c r="V494" t="e">
        <f t="shared" si="162"/>
        <v>#REF!</v>
      </c>
      <c r="W494" t="e">
        <f t="shared" si="163"/>
        <v>#REF!</v>
      </c>
      <c r="X494" t="e">
        <f t="shared" si="164"/>
        <v>#REF!</v>
      </c>
      <c r="Y494" t="e">
        <f t="shared" si="165"/>
        <v>#REF!</v>
      </c>
      <c r="AA494" s="1">
        <f t="shared" si="166"/>
        <v>493</v>
      </c>
    </row>
    <row r="495" spans="1:27" x14ac:dyDescent="0.35">
      <c r="A495" s="184" t="str">
        <f>+Declarations!A495&amp;""</f>
        <v/>
      </c>
      <c r="B495" t="str">
        <f>IF(LEN($A495),IF(LEN(Declarations!$B495)&gt;0,Declarations!$B495,"#"&amp;$A495),"")</f>
        <v/>
      </c>
      <c r="C495" s="1" t="str">
        <f t="shared" si="148"/>
        <v>...</v>
      </c>
      <c r="D495" s="1" t="str">
        <f t="shared" si="167"/>
        <v/>
      </c>
      <c r="E495" s="15">
        <f t="shared" si="149"/>
        <v>0</v>
      </c>
      <c r="F495" s="1">
        <f t="shared" si="150"/>
        <v>0</v>
      </c>
      <c r="G495" s="1" t="str">
        <f t="shared" si="151"/>
        <v/>
      </c>
      <c r="H495" t="str">
        <f t="shared" si="152"/>
        <v/>
      </c>
      <c r="I495" s="1">
        <f t="shared" si="153"/>
        <v>0</v>
      </c>
      <c r="J495" s="1" t="str">
        <f>IF(LEN($A495)&gt;0,IF(LEN(Declarations!$F495)&gt;0,Declarations!$F495,conftype),"")</f>
        <v/>
      </c>
      <c r="M495" s="35" t="e">
        <f t="shared" ref="M495:M558" si="168">IF(ISNA(VLOOKUP($A495,SprintData,2,FALSE)),0,VLOOKUP($A495,SprintData,2,FALSE))</f>
        <v>#REF!</v>
      </c>
      <c r="N495" s="35" t="e">
        <f t="shared" si="154"/>
        <v>#REF!</v>
      </c>
      <c r="O495" s="35" t="e">
        <f t="shared" si="155"/>
        <v>#REF!</v>
      </c>
      <c r="P495" s="35" t="e">
        <f t="shared" si="156"/>
        <v>#REF!</v>
      </c>
      <c r="Q495" s="214" t="e">
        <f t="shared" si="157"/>
        <v>#REF!</v>
      </c>
      <c r="R495" s="215" t="e">
        <f t="shared" si="158"/>
        <v>#REF!</v>
      </c>
      <c r="S495" s="214" t="e">
        <f t="shared" si="159"/>
        <v>#REF!</v>
      </c>
      <c r="T495" s="214" t="e">
        <f t="shared" si="160"/>
        <v>#REF!</v>
      </c>
      <c r="U495" t="e">
        <f t="shared" si="161"/>
        <v>#REF!</v>
      </c>
      <c r="V495" t="e">
        <f t="shared" si="162"/>
        <v>#REF!</v>
      </c>
      <c r="W495" t="e">
        <f t="shared" si="163"/>
        <v>#REF!</v>
      </c>
      <c r="X495" t="e">
        <f t="shared" si="164"/>
        <v>#REF!</v>
      </c>
      <c r="Y495" t="e">
        <f t="shared" si="165"/>
        <v>#REF!</v>
      </c>
      <c r="AA495" s="1">
        <f t="shared" si="166"/>
        <v>494</v>
      </c>
    </row>
    <row r="496" spans="1:27" x14ac:dyDescent="0.35">
      <c r="A496" s="184" t="str">
        <f>+Declarations!A496&amp;""</f>
        <v/>
      </c>
      <c r="B496" t="str">
        <f>IF(LEN($A496),IF(LEN(Declarations!$B496)&gt;0,Declarations!$B496,"#"&amp;$A496),"")</f>
        <v/>
      </c>
      <c r="C496" s="1" t="str">
        <f t="shared" si="148"/>
        <v>...</v>
      </c>
      <c r="D496" s="1" t="str">
        <f t="shared" si="167"/>
        <v/>
      </c>
      <c r="E496" s="15">
        <f t="shared" si="149"/>
        <v>0</v>
      </c>
      <c r="F496" s="1">
        <f t="shared" si="150"/>
        <v>0</v>
      </c>
      <c r="G496" s="1" t="str">
        <f t="shared" si="151"/>
        <v/>
      </c>
      <c r="H496" t="str">
        <f t="shared" si="152"/>
        <v/>
      </c>
      <c r="I496" s="1">
        <f t="shared" si="153"/>
        <v>0</v>
      </c>
      <c r="J496" s="1" t="str">
        <f>IF(LEN($A496)&gt;0,IF(LEN(Declarations!$F496)&gt;0,Declarations!$F496,conftype),"")</f>
        <v/>
      </c>
      <c r="M496" s="35" t="e">
        <f t="shared" si="168"/>
        <v>#REF!</v>
      </c>
      <c r="N496" s="35" t="e">
        <f t="shared" si="154"/>
        <v>#REF!</v>
      </c>
      <c r="O496" s="35" t="e">
        <f t="shared" si="155"/>
        <v>#REF!</v>
      </c>
      <c r="P496" s="35" t="e">
        <f t="shared" si="156"/>
        <v>#REF!</v>
      </c>
      <c r="Q496" s="214" t="e">
        <f t="shared" si="157"/>
        <v>#REF!</v>
      </c>
      <c r="R496" s="215" t="e">
        <f t="shared" si="158"/>
        <v>#REF!</v>
      </c>
      <c r="S496" s="214" t="e">
        <f t="shared" si="159"/>
        <v>#REF!</v>
      </c>
      <c r="T496" s="214" t="e">
        <f t="shared" si="160"/>
        <v>#REF!</v>
      </c>
      <c r="U496" t="e">
        <f t="shared" si="161"/>
        <v>#REF!</v>
      </c>
      <c r="V496" t="e">
        <f t="shared" si="162"/>
        <v>#REF!</v>
      </c>
      <c r="W496" t="e">
        <f t="shared" si="163"/>
        <v>#REF!</v>
      </c>
      <c r="X496" t="e">
        <f t="shared" si="164"/>
        <v>#REF!</v>
      </c>
      <c r="Y496" t="e">
        <f t="shared" si="165"/>
        <v>#REF!</v>
      </c>
      <c r="AA496" s="1">
        <f t="shared" si="166"/>
        <v>495</v>
      </c>
    </row>
    <row r="497" spans="1:27" x14ac:dyDescent="0.35">
      <c r="A497" s="184" t="str">
        <f>+Declarations!A497&amp;""</f>
        <v/>
      </c>
      <c r="B497" t="str">
        <f>IF(LEN($A497),IF(LEN(Declarations!$B497)&gt;0,Declarations!$B497,"#"&amp;$A497),"")</f>
        <v/>
      </c>
      <c r="C497" s="1" t="str">
        <f t="shared" si="148"/>
        <v>...</v>
      </c>
      <c r="D497" s="1" t="str">
        <f t="shared" si="167"/>
        <v/>
      </c>
      <c r="E497" s="15">
        <f t="shared" si="149"/>
        <v>0</v>
      </c>
      <c r="F497" s="1">
        <f t="shared" si="150"/>
        <v>0</v>
      </c>
      <c r="G497" s="1" t="str">
        <f t="shared" si="151"/>
        <v/>
      </c>
      <c r="H497" t="str">
        <f t="shared" si="152"/>
        <v/>
      </c>
      <c r="I497" s="1">
        <f t="shared" si="153"/>
        <v>0</v>
      </c>
      <c r="J497" s="1" t="str">
        <f>IF(LEN($A497)&gt;0,IF(LEN(Declarations!$F497)&gt;0,Declarations!$F497,conftype),"")</f>
        <v/>
      </c>
      <c r="M497" s="35" t="e">
        <f t="shared" si="168"/>
        <v>#REF!</v>
      </c>
      <c r="N497" s="35" t="e">
        <f t="shared" si="154"/>
        <v>#REF!</v>
      </c>
      <c r="O497" s="35" t="e">
        <f t="shared" si="155"/>
        <v>#REF!</v>
      </c>
      <c r="P497" s="35" t="e">
        <f t="shared" si="156"/>
        <v>#REF!</v>
      </c>
      <c r="Q497" s="214" t="e">
        <f t="shared" si="157"/>
        <v>#REF!</v>
      </c>
      <c r="R497" s="215" t="e">
        <f t="shared" si="158"/>
        <v>#REF!</v>
      </c>
      <c r="S497" s="214" t="e">
        <f t="shared" si="159"/>
        <v>#REF!</v>
      </c>
      <c r="T497" s="214" t="e">
        <f t="shared" si="160"/>
        <v>#REF!</v>
      </c>
      <c r="U497" t="e">
        <f t="shared" si="161"/>
        <v>#REF!</v>
      </c>
      <c r="V497" t="e">
        <f t="shared" si="162"/>
        <v>#REF!</v>
      </c>
      <c r="W497" t="e">
        <f t="shared" si="163"/>
        <v>#REF!</v>
      </c>
      <c r="X497" t="e">
        <f t="shared" si="164"/>
        <v>#REF!</v>
      </c>
      <c r="Y497" t="e">
        <f t="shared" si="165"/>
        <v>#REF!</v>
      </c>
      <c r="AA497" s="1">
        <f t="shared" si="166"/>
        <v>496</v>
      </c>
    </row>
    <row r="498" spans="1:27" x14ac:dyDescent="0.35">
      <c r="A498" s="184" t="str">
        <f>+Declarations!A498&amp;""</f>
        <v/>
      </c>
      <c r="B498" t="str">
        <f>IF(LEN($A498),IF(LEN(Declarations!$B498)&gt;0,Declarations!$B498,"#"&amp;$A498),"")</f>
        <v/>
      </c>
      <c r="C498" s="1" t="str">
        <f t="shared" si="148"/>
        <v>...</v>
      </c>
      <c r="D498" s="1" t="str">
        <f t="shared" si="167"/>
        <v/>
      </c>
      <c r="E498" s="15">
        <f t="shared" si="149"/>
        <v>0</v>
      </c>
      <c r="F498" s="1">
        <f t="shared" si="150"/>
        <v>0</v>
      </c>
      <c r="G498" s="1" t="str">
        <f t="shared" si="151"/>
        <v/>
      </c>
      <c r="H498" t="str">
        <f t="shared" si="152"/>
        <v/>
      </c>
      <c r="I498" s="1">
        <f t="shared" si="153"/>
        <v>0</v>
      </c>
      <c r="J498" s="1" t="str">
        <f>IF(LEN($A498)&gt;0,IF(LEN(Declarations!$F498)&gt;0,Declarations!$F498,conftype),"")</f>
        <v/>
      </c>
      <c r="M498" s="35" t="e">
        <f t="shared" si="168"/>
        <v>#REF!</v>
      </c>
      <c r="N498" s="35" t="e">
        <f t="shared" si="154"/>
        <v>#REF!</v>
      </c>
      <c r="O498" s="35" t="e">
        <f t="shared" si="155"/>
        <v>#REF!</v>
      </c>
      <c r="P498" s="35" t="e">
        <f t="shared" si="156"/>
        <v>#REF!</v>
      </c>
      <c r="Q498" s="214" t="e">
        <f t="shared" si="157"/>
        <v>#REF!</v>
      </c>
      <c r="R498" s="215" t="e">
        <f t="shared" si="158"/>
        <v>#REF!</v>
      </c>
      <c r="S498" s="214" t="e">
        <f t="shared" si="159"/>
        <v>#REF!</v>
      </c>
      <c r="T498" s="214" t="e">
        <f t="shared" si="160"/>
        <v>#REF!</v>
      </c>
      <c r="U498" t="e">
        <f t="shared" si="161"/>
        <v>#REF!</v>
      </c>
      <c r="V498" t="e">
        <f t="shared" si="162"/>
        <v>#REF!</v>
      </c>
      <c r="W498" t="e">
        <f t="shared" si="163"/>
        <v>#REF!</v>
      </c>
      <c r="X498" t="e">
        <f t="shared" si="164"/>
        <v>#REF!</v>
      </c>
      <c r="Y498" t="e">
        <f t="shared" si="165"/>
        <v>#REF!</v>
      </c>
      <c r="AA498" s="1">
        <f t="shared" si="166"/>
        <v>497</v>
      </c>
    </row>
    <row r="499" spans="1:27" x14ac:dyDescent="0.35">
      <c r="A499" s="184" t="str">
        <f>+Declarations!A499&amp;""</f>
        <v/>
      </c>
      <c r="B499" t="str">
        <f>IF(LEN($A499),IF(LEN(Declarations!$B499)&gt;0,Declarations!$B499,"#"&amp;$A499),"")</f>
        <v/>
      </c>
      <c r="C499" s="1" t="str">
        <f t="shared" si="148"/>
        <v>...</v>
      </c>
      <c r="D499" s="1" t="str">
        <f t="shared" si="167"/>
        <v/>
      </c>
      <c r="E499" s="15">
        <f t="shared" si="149"/>
        <v>0</v>
      </c>
      <c r="F499" s="1">
        <f t="shared" si="150"/>
        <v>0</v>
      </c>
      <c r="G499" s="1" t="str">
        <f t="shared" si="151"/>
        <v/>
      </c>
      <c r="H499" t="str">
        <f t="shared" si="152"/>
        <v/>
      </c>
      <c r="I499" s="1">
        <f t="shared" si="153"/>
        <v>0</v>
      </c>
      <c r="J499" s="1" t="str">
        <f>IF(LEN($A499)&gt;0,IF(LEN(Declarations!$F499)&gt;0,Declarations!$F499,conftype),"")</f>
        <v/>
      </c>
      <c r="M499" s="35" t="e">
        <f t="shared" si="168"/>
        <v>#REF!</v>
      </c>
      <c r="N499" s="35" t="e">
        <f t="shared" si="154"/>
        <v>#REF!</v>
      </c>
      <c r="O499" s="35" t="e">
        <f t="shared" si="155"/>
        <v>#REF!</v>
      </c>
      <c r="P499" s="35" t="e">
        <f t="shared" si="156"/>
        <v>#REF!</v>
      </c>
      <c r="Q499" s="214" t="e">
        <f t="shared" si="157"/>
        <v>#REF!</v>
      </c>
      <c r="R499" s="215" t="e">
        <f t="shared" si="158"/>
        <v>#REF!</v>
      </c>
      <c r="S499" s="214" t="e">
        <f t="shared" si="159"/>
        <v>#REF!</v>
      </c>
      <c r="T499" s="214" t="e">
        <f t="shared" si="160"/>
        <v>#REF!</v>
      </c>
      <c r="U499" t="e">
        <f t="shared" si="161"/>
        <v>#REF!</v>
      </c>
      <c r="V499" t="e">
        <f t="shared" si="162"/>
        <v>#REF!</v>
      </c>
      <c r="W499" t="e">
        <f t="shared" si="163"/>
        <v>#REF!</v>
      </c>
      <c r="X499" t="e">
        <f t="shared" si="164"/>
        <v>#REF!</v>
      </c>
      <c r="Y499" t="e">
        <f t="shared" si="165"/>
        <v>#REF!</v>
      </c>
      <c r="AA499" s="1">
        <f t="shared" si="166"/>
        <v>498</v>
      </c>
    </row>
    <row r="500" spans="1:27" x14ac:dyDescent="0.35">
      <c r="A500" s="184" t="str">
        <f>+Declarations!A500&amp;""</f>
        <v/>
      </c>
      <c r="B500" t="str">
        <f>IF(LEN($A500),IF(LEN(Declarations!$B500)&gt;0,Declarations!$B500,"#"&amp;$A500),"")</f>
        <v/>
      </c>
      <c r="C500" s="1" t="str">
        <f t="shared" si="148"/>
        <v>...</v>
      </c>
      <c r="D500" s="1" t="str">
        <f t="shared" si="167"/>
        <v/>
      </c>
      <c r="E500" s="15">
        <f t="shared" si="149"/>
        <v>0</v>
      </c>
      <c r="F500" s="1">
        <f t="shared" si="150"/>
        <v>0</v>
      </c>
      <c r="G500" s="1" t="str">
        <f t="shared" si="151"/>
        <v/>
      </c>
      <c r="H500" t="str">
        <f t="shared" si="152"/>
        <v/>
      </c>
      <c r="I500" s="1">
        <f t="shared" si="153"/>
        <v>0</v>
      </c>
      <c r="J500" s="1" t="str">
        <f>IF(LEN($A500)&gt;0,IF(LEN(Declarations!$F500)&gt;0,Declarations!$F500,conftype),"")</f>
        <v/>
      </c>
      <c r="M500" s="35" t="e">
        <f t="shared" si="168"/>
        <v>#REF!</v>
      </c>
      <c r="N500" s="35" t="e">
        <f t="shared" si="154"/>
        <v>#REF!</v>
      </c>
      <c r="O500" s="35" t="e">
        <f t="shared" si="155"/>
        <v>#REF!</v>
      </c>
      <c r="P500" s="35" t="e">
        <f t="shared" si="156"/>
        <v>#REF!</v>
      </c>
      <c r="Q500" s="214" t="e">
        <f t="shared" si="157"/>
        <v>#REF!</v>
      </c>
      <c r="R500" s="215" t="e">
        <f t="shared" si="158"/>
        <v>#REF!</v>
      </c>
      <c r="S500" s="214" t="e">
        <f t="shared" si="159"/>
        <v>#REF!</v>
      </c>
      <c r="T500" s="214" t="e">
        <f t="shared" si="160"/>
        <v>#REF!</v>
      </c>
      <c r="U500" t="e">
        <f t="shared" si="161"/>
        <v>#REF!</v>
      </c>
      <c r="V500" t="e">
        <f t="shared" si="162"/>
        <v>#REF!</v>
      </c>
      <c r="W500" t="e">
        <f t="shared" si="163"/>
        <v>#REF!</v>
      </c>
      <c r="X500" t="e">
        <f t="shared" si="164"/>
        <v>#REF!</v>
      </c>
      <c r="Y500" t="e">
        <f t="shared" si="165"/>
        <v>#REF!</v>
      </c>
      <c r="AA500" s="1">
        <f t="shared" si="166"/>
        <v>499</v>
      </c>
    </row>
    <row r="501" spans="1:27" x14ac:dyDescent="0.35">
      <c r="A501" s="184" t="str">
        <f>+Declarations!A501&amp;""</f>
        <v/>
      </c>
      <c r="B501" t="str">
        <f>IF(LEN($A501),IF(LEN(Declarations!$B501)&gt;0,Declarations!$B501,"#"&amp;$A501),"")</f>
        <v/>
      </c>
      <c r="C501" s="1" t="str">
        <f t="shared" si="148"/>
        <v>...</v>
      </c>
      <c r="D501" s="1" t="str">
        <f t="shared" si="167"/>
        <v/>
      </c>
      <c r="E501" s="15">
        <f t="shared" si="149"/>
        <v>0</v>
      </c>
      <c r="F501" s="1">
        <f t="shared" si="150"/>
        <v>0</v>
      </c>
      <c r="G501" s="1" t="str">
        <f t="shared" si="151"/>
        <v/>
      </c>
      <c r="H501" t="str">
        <f t="shared" si="152"/>
        <v/>
      </c>
      <c r="I501" s="1">
        <f t="shared" si="153"/>
        <v>0</v>
      </c>
      <c r="J501" s="1" t="str">
        <f>IF(LEN($A501)&gt;0,IF(LEN(Declarations!$F501)&gt;0,Declarations!$F501,conftype),"")</f>
        <v/>
      </c>
      <c r="M501" s="35" t="e">
        <f t="shared" si="168"/>
        <v>#REF!</v>
      </c>
      <c r="N501" s="35" t="e">
        <f t="shared" si="154"/>
        <v>#REF!</v>
      </c>
      <c r="O501" s="35" t="e">
        <f t="shared" si="155"/>
        <v>#REF!</v>
      </c>
      <c r="P501" s="35" t="e">
        <f t="shared" si="156"/>
        <v>#REF!</v>
      </c>
      <c r="Q501" s="214" t="e">
        <f t="shared" si="157"/>
        <v>#REF!</v>
      </c>
      <c r="R501" s="215" t="e">
        <f t="shared" si="158"/>
        <v>#REF!</v>
      </c>
      <c r="S501" s="214" t="e">
        <f t="shared" si="159"/>
        <v>#REF!</v>
      </c>
      <c r="T501" s="214" t="e">
        <f t="shared" si="160"/>
        <v>#REF!</v>
      </c>
      <c r="U501" t="e">
        <f t="shared" si="161"/>
        <v>#REF!</v>
      </c>
      <c r="V501" t="e">
        <f t="shared" si="162"/>
        <v>#REF!</v>
      </c>
      <c r="W501" t="e">
        <f t="shared" si="163"/>
        <v>#REF!</v>
      </c>
      <c r="X501" t="e">
        <f t="shared" si="164"/>
        <v>#REF!</v>
      </c>
      <c r="Y501" t="e">
        <f t="shared" si="165"/>
        <v>#REF!</v>
      </c>
      <c r="AA501" s="1">
        <f t="shared" si="166"/>
        <v>500</v>
      </c>
    </row>
    <row r="502" spans="1:27" x14ac:dyDescent="0.35">
      <c r="A502" s="184" t="str">
        <f>+Declarations!A502&amp;""</f>
        <v/>
      </c>
      <c r="B502" t="str">
        <f>IF(LEN($A502),IF(LEN(Declarations!$B502)&gt;0,Declarations!$B502,"#"&amp;$A502),"")</f>
        <v/>
      </c>
      <c r="C502" s="1" t="str">
        <f t="shared" si="148"/>
        <v>...</v>
      </c>
      <c r="D502" s="1" t="str">
        <f t="shared" si="167"/>
        <v/>
      </c>
      <c r="E502" s="15">
        <f t="shared" si="149"/>
        <v>0</v>
      </c>
      <c r="F502" s="1">
        <f t="shared" si="150"/>
        <v>0</v>
      </c>
      <c r="G502" s="1" t="str">
        <f t="shared" si="151"/>
        <v/>
      </c>
      <c r="H502" t="str">
        <f t="shared" si="152"/>
        <v/>
      </c>
      <c r="I502" s="1">
        <f t="shared" si="153"/>
        <v>0</v>
      </c>
      <c r="J502" s="1" t="str">
        <f>IF(LEN($A502)&gt;0,IF(LEN(Declarations!$F502)&gt;0,Declarations!$F502,conftype),"")</f>
        <v/>
      </c>
      <c r="M502" s="35" t="e">
        <f t="shared" si="168"/>
        <v>#REF!</v>
      </c>
      <c r="N502" s="35" t="e">
        <f t="shared" si="154"/>
        <v>#REF!</v>
      </c>
      <c r="O502" s="35" t="e">
        <f t="shared" si="155"/>
        <v>#REF!</v>
      </c>
      <c r="P502" s="35" t="e">
        <f t="shared" si="156"/>
        <v>#REF!</v>
      </c>
      <c r="Q502" s="214" t="e">
        <f t="shared" si="157"/>
        <v>#REF!</v>
      </c>
      <c r="R502" s="215" t="e">
        <f t="shared" si="158"/>
        <v>#REF!</v>
      </c>
      <c r="S502" s="214" t="e">
        <f t="shared" si="159"/>
        <v>#REF!</v>
      </c>
      <c r="T502" s="214" t="e">
        <f t="shared" si="160"/>
        <v>#REF!</v>
      </c>
      <c r="U502" t="e">
        <f t="shared" si="161"/>
        <v>#REF!</v>
      </c>
      <c r="V502" t="e">
        <f t="shared" si="162"/>
        <v>#REF!</v>
      </c>
      <c r="W502" t="e">
        <f t="shared" si="163"/>
        <v>#REF!</v>
      </c>
      <c r="X502" t="e">
        <f t="shared" si="164"/>
        <v>#REF!</v>
      </c>
      <c r="Y502" t="e">
        <f t="shared" si="165"/>
        <v>#REF!</v>
      </c>
      <c r="AA502" s="1">
        <f t="shared" si="166"/>
        <v>501</v>
      </c>
    </row>
    <row r="503" spans="1:27" x14ac:dyDescent="0.35">
      <c r="A503" s="184" t="str">
        <f>+Declarations!A503&amp;""</f>
        <v/>
      </c>
      <c r="B503" t="str">
        <f>IF(LEN($A503),IF(LEN(Declarations!$B503)&gt;0,Declarations!$B503,"#"&amp;$A503),"")</f>
        <v/>
      </c>
      <c r="C503" s="1" t="str">
        <f t="shared" si="148"/>
        <v>...</v>
      </c>
      <c r="D503" s="1" t="str">
        <f t="shared" si="167"/>
        <v/>
      </c>
      <c r="E503" s="15">
        <f t="shared" si="149"/>
        <v>0</v>
      </c>
      <c r="F503" s="1">
        <f t="shared" si="150"/>
        <v>0</v>
      </c>
      <c r="G503" s="1" t="str">
        <f t="shared" si="151"/>
        <v/>
      </c>
      <c r="H503" t="str">
        <f t="shared" si="152"/>
        <v/>
      </c>
      <c r="I503" s="1">
        <f t="shared" si="153"/>
        <v>0</v>
      </c>
      <c r="J503" s="1" t="str">
        <f>IF(LEN($A503)&gt;0,IF(LEN(Declarations!$F503)&gt;0,Declarations!$F503,conftype),"")</f>
        <v/>
      </c>
      <c r="M503" s="35" t="e">
        <f t="shared" si="168"/>
        <v>#REF!</v>
      </c>
      <c r="N503" s="35" t="e">
        <f t="shared" si="154"/>
        <v>#REF!</v>
      </c>
      <c r="O503" s="35" t="e">
        <f t="shared" si="155"/>
        <v>#REF!</v>
      </c>
      <c r="P503" s="35" t="e">
        <f t="shared" si="156"/>
        <v>#REF!</v>
      </c>
      <c r="Q503" s="214" t="e">
        <f t="shared" si="157"/>
        <v>#REF!</v>
      </c>
      <c r="R503" s="215" t="e">
        <f t="shared" si="158"/>
        <v>#REF!</v>
      </c>
      <c r="S503" s="214" t="e">
        <f t="shared" si="159"/>
        <v>#REF!</v>
      </c>
      <c r="T503" s="214" t="e">
        <f t="shared" si="160"/>
        <v>#REF!</v>
      </c>
      <c r="U503" t="e">
        <f t="shared" si="161"/>
        <v>#REF!</v>
      </c>
      <c r="V503" t="e">
        <f t="shared" si="162"/>
        <v>#REF!</v>
      </c>
      <c r="W503" t="e">
        <f t="shared" si="163"/>
        <v>#REF!</v>
      </c>
      <c r="X503" t="e">
        <f t="shared" si="164"/>
        <v>#REF!</v>
      </c>
      <c r="Y503" t="e">
        <f t="shared" si="165"/>
        <v>#REF!</v>
      </c>
      <c r="AA503" s="1">
        <f t="shared" si="166"/>
        <v>502</v>
      </c>
    </row>
    <row r="504" spans="1:27" x14ac:dyDescent="0.35">
      <c r="A504" s="184" t="str">
        <f>+Declarations!A504&amp;""</f>
        <v/>
      </c>
      <c r="B504" t="str">
        <f>IF(LEN($A504),IF(LEN(Declarations!$B504)&gt;0,Declarations!$B504,"#"&amp;$A504),"")</f>
        <v/>
      </c>
      <c r="C504" s="1" t="str">
        <f t="shared" si="148"/>
        <v>...</v>
      </c>
      <c r="D504" s="1" t="str">
        <f t="shared" si="167"/>
        <v/>
      </c>
      <c r="E504" s="15">
        <f t="shared" si="149"/>
        <v>0</v>
      </c>
      <c r="F504" s="1">
        <f t="shared" si="150"/>
        <v>0</v>
      </c>
      <c r="G504" s="1" t="str">
        <f t="shared" si="151"/>
        <v/>
      </c>
      <c r="H504" t="str">
        <f t="shared" si="152"/>
        <v/>
      </c>
      <c r="I504" s="1">
        <f t="shared" si="153"/>
        <v>0</v>
      </c>
      <c r="J504" s="1" t="str">
        <f>IF(LEN($A504)&gt;0,IF(LEN(Declarations!$F504)&gt;0,Declarations!$F504,conftype),"")</f>
        <v/>
      </c>
      <c r="M504" s="35" t="e">
        <f t="shared" si="168"/>
        <v>#REF!</v>
      </c>
      <c r="N504" s="35" t="e">
        <f t="shared" si="154"/>
        <v>#REF!</v>
      </c>
      <c r="O504" s="35" t="e">
        <f t="shared" si="155"/>
        <v>#REF!</v>
      </c>
      <c r="P504" s="35" t="e">
        <f t="shared" si="156"/>
        <v>#REF!</v>
      </c>
      <c r="Q504" s="214" t="e">
        <f t="shared" si="157"/>
        <v>#REF!</v>
      </c>
      <c r="R504" s="215" t="e">
        <f t="shared" si="158"/>
        <v>#REF!</v>
      </c>
      <c r="S504" s="214" t="e">
        <f t="shared" si="159"/>
        <v>#REF!</v>
      </c>
      <c r="T504" s="214" t="e">
        <f t="shared" si="160"/>
        <v>#REF!</v>
      </c>
      <c r="U504" t="e">
        <f t="shared" si="161"/>
        <v>#REF!</v>
      </c>
      <c r="V504" t="e">
        <f t="shared" si="162"/>
        <v>#REF!</v>
      </c>
      <c r="W504" t="e">
        <f t="shared" si="163"/>
        <v>#REF!</v>
      </c>
      <c r="X504" t="e">
        <f t="shared" si="164"/>
        <v>#REF!</v>
      </c>
      <c r="Y504" t="e">
        <f t="shared" si="165"/>
        <v>#REF!</v>
      </c>
      <c r="AA504" s="1">
        <f t="shared" si="166"/>
        <v>503</v>
      </c>
    </row>
    <row r="505" spans="1:27" x14ac:dyDescent="0.35">
      <c r="A505" s="184" t="str">
        <f>+Declarations!A505&amp;""</f>
        <v/>
      </c>
      <c r="B505" t="str">
        <f>IF(LEN($A505),IF(LEN(Declarations!$B505)&gt;0,Declarations!$B505,"#"&amp;$A505),"")</f>
        <v/>
      </c>
      <c r="C505" s="1" t="str">
        <f t="shared" si="148"/>
        <v>...</v>
      </c>
      <c r="D505" s="1" t="str">
        <f t="shared" si="167"/>
        <v/>
      </c>
      <c r="E505" s="15">
        <f t="shared" si="149"/>
        <v>0</v>
      </c>
      <c r="F505" s="1">
        <f t="shared" si="150"/>
        <v>0</v>
      </c>
      <c r="G505" s="1" t="str">
        <f t="shared" si="151"/>
        <v/>
      </c>
      <c r="H505" t="str">
        <f t="shared" si="152"/>
        <v/>
      </c>
      <c r="I505" s="1">
        <f t="shared" si="153"/>
        <v>0</v>
      </c>
      <c r="J505" s="1" t="str">
        <f>IF(LEN($A505)&gt;0,IF(LEN(Declarations!$F505)&gt;0,Declarations!$F505,conftype),"")</f>
        <v/>
      </c>
      <c r="M505" s="35" t="e">
        <f t="shared" si="168"/>
        <v>#REF!</v>
      </c>
      <c r="N505" s="35" t="e">
        <f t="shared" si="154"/>
        <v>#REF!</v>
      </c>
      <c r="O505" s="35" t="e">
        <f t="shared" si="155"/>
        <v>#REF!</v>
      </c>
      <c r="P505" s="35" t="e">
        <f t="shared" si="156"/>
        <v>#REF!</v>
      </c>
      <c r="Q505" s="214" t="e">
        <f t="shared" si="157"/>
        <v>#REF!</v>
      </c>
      <c r="R505" s="215" t="e">
        <f t="shared" si="158"/>
        <v>#REF!</v>
      </c>
      <c r="S505" s="214" t="e">
        <f t="shared" si="159"/>
        <v>#REF!</v>
      </c>
      <c r="T505" s="214" t="e">
        <f t="shared" si="160"/>
        <v>#REF!</v>
      </c>
      <c r="U505" t="e">
        <f t="shared" si="161"/>
        <v>#REF!</v>
      </c>
      <c r="V505" t="e">
        <f t="shared" si="162"/>
        <v>#REF!</v>
      </c>
      <c r="W505" t="e">
        <f t="shared" si="163"/>
        <v>#REF!</v>
      </c>
      <c r="X505" t="e">
        <f t="shared" si="164"/>
        <v>#REF!</v>
      </c>
      <c r="Y505" t="e">
        <f t="shared" si="165"/>
        <v>#REF!</v>
      </c>
      <c r="AA505" s="1">
        <f t="shared" si="166"/>
        <v>504</v>
      </c>
    </row>
    <row r="506" spans="1:27" x14ac:dyDescent="0.35">
      <c r="A506" s="184" t="str">
        <f>+Declarations!A506&amp;""</f>
        <v/>
      </c>
      <c r="B506" t="str">
        <f>IF(LEN($A506),IF(LEN(Declarations!$B506)&gt;0,Declarations!$B506,"#"&amp;$A506),"")</f>
        <v/>
      </c>
      <c r="C506" s="1" t="str">
        <f t="shared" si="148"/>
        <v>...</v>
      </c>
      <c r="D506" s="1" t="str">
        <f t="shared" si="167"/>
        <v/>
      </c>
      <c r="E506" s="15">
        <f t="shared" si="149"/>
        <v>0</v>
      </c>
      <c r="F506" s="1">
        <f t="shared" si="150"/>
        <v>0</v>
      </c>
      <c r="G506" s="1" t="str">
        <f t="shared" si="151"/>
        <v/>
      </c>
      <c r="H506" t="str">
        <f t="shared" si="152"/>
        <v/>
      </c>
      <c r="I506" s="1">
        <f t="shared" si="153"/>
        <v>0</v>
      </c>
      <c r="J506" s="1" t="str">
        <f>IF(LEN($A506)&gt;0,IF(LEN(Declarations!$F506)&gt;0,Declarations!$F506,conftype),"")</f>
        <v/>
      </c>
      <c r="M506" s="35" t="e">
        <f t="shared" si="168"/>
        <v>#REF!</v>
      </c>
      <c r="N506" s="35" t="e">
        <f t="shared" si="154"/>
        <v>#REF!</v>
      </c>
      <c r="O506" s="35" t="e">
        <f t="shared" si="155"/>
        <v>#REF!</v>
      </c>
      <c r="P506" s="35" t="e">
        <f t="shared" si="156"/>
        <v>#REF!</v>
      </c>
      <c r="Q506" s="214" t="e">
        <f t="shared" si="157"/>
        <v>#REF!</v>
      </c>
      <c r="R506" s="215" t="e">
        <f t="shared" si="158"/>
        <v>#REF!</v>
      </c>
      <c r="S506" s="214" t="e">
        <f t="shared" si="159"/>
        <v>#REF!</v>
      </c>
      <c r="T506" s="214" t="e">
        <f t="shared" si="160"/>
        <v>#REF!</v>
      </c>
      <c r="U506" t="e">
        <f t="shared" si="161"/>
        <v>#REF!</v>
      </c>
      <c r="V506" t="e">
        <f t="shared" si="162"/>
        <v>#REF!</v>
      </c>
      <c r="W506" t="e">
        <f t="shared" si="163"/>
        <v>#REF!</v>
      </c>
      <c r="X506" t="e">
        <f t="shared" si="164"/>
        <v>#REF!</v>
      </c>
      <c r="Y506" t="e">
        <f t="shared" si="165"/>
        <v>#REF!</v>
      </c>
      <c r="AA506" s="1">
        <f t="shared" si="166"/>
        <v>505</v>
      </c>
    </row>
    <row r="507" spans="1:27" x14ac:dyDescent="0.35">
      <c r="A507" s="184" t="str">
        <f>+Declarations!A507&amp;""</f>
        <v/>
      </c>
      <c r="B507" t="str">
        <f>IF(LEN($A507),IF(LEN(Declarations!$B507)&gt;0,Declarations!$B507,"#"&amp;$A507),"")</f>
        <v/>
      </c>
      <c r="C507" s="1" t="str">
        <f t="shared" si="148"/>
        <v>...</v>
      </c>
      <c r="D507" s="1" t="str">
        <f t="shared" si="167"/>
        <v/>
      </c>
      <c r="E507" s="15">
        <f t="shared" si="149"/>
        <v>0</v>
      </c>
      <c r="F507" s="1">
        <f t="shared" si="150"/>
        <v>0</v>
      </c>
      <c r="G507" s="1" t="str">
        <f t="shared" si="151"/>
        <v/>
      </c>
      <c r="H507" t="str">
        <f t="shared" si="152"/>
        <v/>
      </c>
      <c r="I507" s="1">
        <f t="shared" si="153"/>
        <v>0</v>
      </c>
      <c r="J507" s="1" t="str">
        <f>IF(LEN($A507)&gt;0,IF(LEN(Declarations!$F507)&gt;0,Declarations!$F507,conftype),"")</f>
        <v/>
      </c>
      <c r="M507" s="35" t="e">
        <f t="shared" si="168"/>
        <v>#REF!</v>
      </c>
      <c r="N507" s="35" t="e">
        <f t="shared" si="154"/>
        <v>#REF!</v>
      </c>
      <c r="O507" s="35" t="e">
        <f t="shared" si="155"/>
        <v>#REF!</v>
      </c>
      <c r="P507" s="35" t="e">
        <f t="shared" si="156"/>
        <v>#REF!</v>
      </c>
      <c r="Q507" s="214" t="e">
        <f t="shared" si="157"/>
        <v>#REF!</v>
      </c>
      <c r="R507" s="215" t="e">
        <f t="shared" si="158"/>
        <v>#REF!</v>
      </c>
      <c r="S507" s="214" t="e">
        <f t="shared" si="159"/>
        <v>#REF!</v>
      </c>
      <c r="T507" s="214" t="e">
        <f t="shared" si="160"/>
        <v>#REF!</v>
      </c>
      <c r="U507" t="e">
        <f t="shared" si="161"/>
        <v>#REF!</v>
      </c>
      <c r="V507" t="e">
        <f t="shared" si="162"/>
        <v>#REF!</v>
      </c>
      <c r="W507" t="e">
        <f t="shared" si="163"/>
        <v>#REF!</v>
      </c>
      <c r="X507" t="e">
        <f t="shared" si="164"/>
        <v>#REF!</v>
      </c>
      <c r="Y507" t="e">
        <f t="shared" si="165"/>
        <v>#REF!</v>
      </c>
      <c r="AA507" s="1">
        <f t="shared" si="166"/>
        <v>506</v>
      </c>
    </row>
    <row r="508" spans="1:27" x14ac:dyDescent="0.35">
      <c r="A508" s="184" t="str">
        <f>+Declarations!A508&amp;""</f>
        <v/>
      </c>
      <c r="B508" t="str">
        <f>IF(LEN($A508),IF(LEN(Declarations!$B508)&gt;0,Declarations!$B508,"#"&amp;$A508),"")</f>
        <v/>
      </c>
      <c r="C508" s="1" t="str">
        <f t="shared" si="148"/>
        <v>...</v>
      </c>
      <c r="D508" s="1" t="str">
        <f t="shared" si="167"/>
        <v/>
      </c>
      <c r="E508" s="15">
        <f t="shared" si="149"/>
        <v>0</v>
      </c>
      <c r="F508" s="1">
        <f t="shared" si="150"/>
        <v>0</v>
      </c>
      <c r="G508" s="1" t="str">
        <f t="shared" si="151"/>
        <v/>
      </c>
      <c r="H508" t="str">
        <f t="shared" si="152"/>
        <v/>
      </c>
      <c r="I508" s="1">
        <f t="shared" si="153"/>
        <v>0</v>
      </c>
      <c r="J508" s="1" t="str">
        <f>IF(LEN($A508)&gt;0,IF(LEN(Declarations!$F508)&gt;0,Declarations!$F508,conftype),"")</f>
        <v/>
      </c>
      <c r="M508" s="35" t="e">
        <f t="shared" si="168"/>
        <v>#REF!</v>
      </c>
      <c r="N508" s="35" t="e">
        <f t="shared" si="154"/>
        <v>#REF!</v>
      </c>
      <c r="O508" s="35" t="e">
        <f t="shared" si="155"/>
        <v>#REF!</v>
      </c>
      <c r="P508" s="35" t="e">
        <f t="shared" si="156"/>
        <v>#REF!</v>
      </c>
      <c r="Q508" s="214" t="e">
        <f t="shared" si="157"/>
        <v>#REF!</v>
      </c>
      <c r="R508" s="215" t="e">
        <f t="shared" si="158"/>
        <v>#REF!</v>
      </c>
      <c r="S508" s="214" t="e">
        <f t="shared" si="159"/>
        <v>#REF!</v>
      </c>
      <c r="T508" s="214" t="e">
        <f t="shared" si="160"/>
        <v>#REF!</v>
      </c>
      <c r="U508" t="e">
        <f t="shared" si="161"/>
        <v>#REF!</v>
      </c>
      <c r="V508" t="e">
        <f t="shared" si="162"/>
        <v>#REF!</v>
      </c>
      <c r="W508" t="e">
        <f t="shared" si="163"/>
        <v>#REF!</v>
      </c>
      <c r="X508" t="e">
        <f t="shared" si="164"/>
        <v>#REF!</v>
      </c>
      <c r="Y508" t="e">
        <f t="shared" si="165"/>
        <v>#REF!</v>
      </c>
      <c r="AA508" s="1">
        <f t="shared" si="166"/>
        <v>507</v>
      </c>
    </row>
    <row r="509" spans="1:27" x14ac:dyDescent="0.35">
      <c r="A509" s="184" t="str">
        <f>+Declarations!A509&amp;""</f>
        <v/>
      </c>
      <c r="B509" t="str">
        <f>IF(LEN($A509),IF(LEN(Declarations!$B509)&gt;0,Declarations!$B509,"#"&amp;$A509),"")</f>
        <v/>
      </c>
      <c r="C509" s="1" t="str">
        <f t="shared" si="148"/>
        <v>...</v>
      </c>
      <c r="D509" s="1" t="str">
        <f t="shared" si="167"/>
        <v/>
      </c>
      <c r="E509" s="15">
        <f t="shared" si="149"/>
        <v>0</v>
      </c>
      <c r="F509" s="1">
        <f t="shared" si="150"/>
        <v>0</v>
      </c>
      <c r="G509" s="1" t="str">
        <f t="shared" si="151"/>
        <v/>
      </c>
      <c r="H509" t="str">
        <f t="shared" si="152"/>
        <v/>
      </c>
      <c r="I509" s="1">
        <f t="shared" si="153"/>
        <v>0</v>
      </c>
      <c r="J509" s="1" t="str">
        <f>IF(LEN($A509)&gt;0,IF(LEN(Declarations!$F509)&gt;0,Declarations!$F509,conftype),"")</f>
        <v/>
      </c>
      <c r="M509" s="35" t="e">
        <f t="shared" si="168"/>
        <v>#REF!</v>
      </c>
      <c r="N509" s="35" t="e">
        <f t="shared" si="154"/>
        <v>#REF!</v>
      </c>
      <c r="O509" s="35" t="e">
        <f t="shared" si="155"/>
        <v>#REF!</v>
      </c>
      <c r="P509" s="35" t="e">
        <f t="shared" si="156"/>
        <v>#REF!</v>
      </c>
      <c r="Q509" s="214" t="e">
        <f t="shared" si="157"/>
        <v>#REF!</v>
      </c>
      <c r="R509" s="215" t="e">
        <f t="shared" si="158"/>
        <v>#REF!</v>
      </c>
      <c r="S509" s="214" t="e">
        <f t="shared" si="159"/>
        <v>#REF!</v>
      </c>
      <c r="T509" s="214" t="e">
        <f t="shared" si="160"/>
        <v>#REF!</v>
      </c>
      <c r="U509" t="e">
        <f t="shared" si="161"/>
        <v>#REF!</v>
      </c>
      <c r="V509" t="e">
        <f t="shared" si="162"/>
        <v>#REF!</v>
      </c>
      <c r="W509" t="e">
        <f t="shared" si="163"/>
        <v>#REF!</v>
      </c>
      <c r="X509" t="e">
        <f t="shared" si="164"/>
        <v>#REF!</v>
      </c>
      <c r="Y509" t="e">
        <f t="shared" si="165"/>
        <v>#REF!</v>
      </c>
      <c r="AA509" s="1">
        <f t="shared" si="166"/>
        <v>508</v>
      </c>
    </row>
    <row r="510" spans="1:27" x14ac:dyDescent="0.35">
      <c r="A510" s="184" t="str">
        <f>+Declarations!A510&amp;""</f>
        <v/>
      </c>
      <c r="B510" t="str">
        <f>IF(LEN($A510),IF(LEN(Declarations!$B510)&gt;0,Declarations!$B510,"#"&amp;$A510),"")</f>
        <v/>
      </c>
      <c r="C510" s="1" t="str">
        <f t="shared" si="148"/>
        <v>...</v>
      </c>
      <c r="D510" s="1" t="str">
        <f t="shared" si="167"/>
        <v/>
      </c>
      <c r="E510" s="15">
        <f t="shared" si="149"/>
        <v>0</v>
      </c>
      <c r="F510" s="1">
        <f t="shared" si="150"/>
        <v>0</v>
      </c>
      <c r="G510" s="1" t="str">
        <f t="shared" si="151"/>
        <v/>
      </c>
      <c r="H510" t="str">
        <f t="shared" si="152"/>
        <v/>
      </c>
      <c r="I510" s="1">
        <f t="shared" si="153"/>
        <v>0</v>
      </c>
      <c r="J510" s="1" t="str">
        <f>IF(LEN($A510)&gt;0,IF(LEN(Declarations!$F510)&gt;0,Declarations!$F510,conftype),"")</f>
        <v/>
      </c>
      <c r="M510" s="35" t="e">
        <f t="shared" si="168"/>
        <v>#REF!</v>
      </c>
      <c r="N510" s="35" t="e">
        <f t="shared" si="154"/>
        <v>#REF!</v>
      </c>
      <c r="O510" s="35" t="e">
        <f t="shared" si="155"/>
        <v>#REF!</v>
      </c>
      <c r="P510" s="35" t="e">
        <f t="shared" si="156"/>
        <v>#REF!</v>
      </c>
      <c r="Q510" s="214" t="e">
        <f t="shared" si="157"/>
        <v>#REF!</v>
      </c>
      <c r="R510" s="215" t="e">
        <f t="shared" si="158"/>
        <v>#REF!</v>
      </c>
      <c r="S510" s="214" t="e">
        <f t="shared" si="159"/>
        <v>#REF!</v>
      </c>
      <c r="T510" s="214" t="e">
        <f t="shared" si="160"/>
        <v>#REF!</v>
      </c>
      <c r="U510" t="e">
        <f t="shared" si="161"/>
        <v>#REF!</v>
      </c>
      <c r="V510" t="e">
        <f t="shared" si="162"/>
        <v>#REF!</v>
      </c>
      <c r="W510" t="e">
        <f t="shared" si="163"/>
        <v>#REF!</v>
      </c>
      <c r="X510" t="e">
        <f t="shared" si="164"/>
        <v>#REF!</v>
      </c>
      <c r="Y510" t="e">
        <f t="shared" si="165"/>
        <v>#REF!</v>
      </c>
      <c r="AA510" s="1">
        <f t="shared" si="166"/>
        <v>509</v>
      </c>
    </row>
    <row r="511" spans="1:27" x14ac:dyDescent="0.35">
      <c r="A511" s="184" t="str">
        <f>+Declarations!A511&amp;""</f>
        <v/>
      </c>
      <c r="B511" t="str">
        <f>IF(LEN($A511),IF(LEN(Declarations!$B511)&gt;0,Declarations!$B511,"#"&amp;$A511),"")</f>
        <v/>
      </c>
      <c r="C511" s="1" t="str">
        <f t="shared" si="148"/>
        <v>...</v>
      </c>
      <c r="D511" s="1" t="str">
        <f t="shared" si="167"/>
        <v/>
      </c>
      <c r="E511" s="15">
        <f t="shared" si="149"/>
        <v>0</v>
      </c>
      <c r="F511" s="1">
        <f t="shared" si="150"/>
        <v>0</v>
      </c>
      <c r="G511" s="1" t="str">
        <f t="shared" si="151"/>
        <v/>
      </c>
      <c r="H511" t="str">
        <f t="shared" si="152"/>
        <v/>
      </c>
      <c r="I511" s="1">
        <f t="shared" si="153"/>
        <v>0</v>
      </c>
      <c r="J511" s="1" t="str">
        <f>IF(LEN($A511)&gt;0,IF(LEN(Declarations!$F511)&gt;0,Declarations!$F511,conftype),"")</f>
        <v/>
      </c>
      <c r="M511" s="35" t="e">
        <f t="shared" si="168"/>
        <v>#REF!</v>
      </c>
      <c r="N511" s="35" t="e">
        <f t="shared" si="154"/>
        <v>#REF!</v>
      </c>
      <c r="O511" s="35" t="e">
        <f t="shared" si="155"/>
        <v>#REF!</v>
      </c>
      <c r="P511" s="35" t="e">
        <f t="shared" si="156"/>
        <v>#REF!</v>
      </c>
      <c r="Q511" s="214" t="e">
        <f t="shared" si="157"/>
        <v>#REF!</v>
      </c>
      <c r="R511" s="215" t="e">
        <f t="shared" si="158"/>
        <v>#REF!</v>
      </c>
      <c r="S511" s="214" t="e">
        <f t="shared" si="159"/>
        <v>#REF!</v>
      </c>
      <c r="T511" s="214" t="e">
        <f t="shared" si="160"/>
        <v>#REF!</v>
      </c>
      <c r="U511" t="e">
        <f t="shared" si="161"/>
        <v>#REF!</v>
      </c>
      <c r="V511" t="e">
        <f t="shared" si="162"/>
        <v>#REF!</v>
      </c>
      <c r="W511" t="e">
        <f t="shared" si="163"/>
        <v>#REF!</v>
      </c>
      <c r="X511" t="e">
        <f t="shared" si="164"/>
        <v>#REF!</v>
      </c>
      <c r="Y511" t="e">
        <f t="shared" si="165"/>
        <v>#REF!</v>
      </c>
      <c r="AA511" s="1">
        <f t="shared" si="166"/>
        <v>510</v>
      </c>
    </row>
    <row r="512" spans="1:27" x14ac:dyDescent="0.35">
      <c r="A512" s="184" t="str">
        <f>+Declarations!A512&amp;""</f>
        <v/>
      </c>
      <c r="B512" t="str">
        <f>IF(LEN($A512),IF(LEN(Declarations!$B512)&gt;0,Declarations!$B512,"#"&amp;$A512),"")</f>
        <v/>
      </c>
      <c r="C512" s="1" t="str">
        <f t="shared" si="148"/>
        <v>...</v>
      </c>
      <c r="D512" s="1" t="str">
        <f t="shared" si="167"/>
        <v/>
      </c>
      <c r="E512" s="15">
        <f t="shared" si="149"/>
        <v>0</v>
      </c>
      <c r="F512" s="1">
        <f t="shared" si="150"/>
        <v>0</v>
      </c>
      <c r="G512" s="1" t="str">
        <f t="shared" si="151"/>
        <v/>
      </c>
      <c r="H512" t="str">
        <f t="shared" si="152"/>
        <v/>
      </c>
      <c r="I512" s="1">
        <f t="shared" si="153"/>
        <v>0</v>
      </c>
      <c r="J512" s="1" t="str">
        <f>IF(LEN($A512)&gt;0,IF(LEN(Declarations!$F512)&gt;0,Declarations!$F512,conftype),"")</f>
        <v/>
      </c>
      <c r="M512" s="35" t="e">
        <f t="shared" si="168"/>
        <v>#REF!</v>
      </c>
      <c r="N512" s="35" t="e">
        <f t="shared" si="154"/>
        <v>#REF!</v>
      </c>
      <c r="O512" s="35" t="e">
        <f t="shared" si="155"/>
        <v>#REF!</v>
      </c>
      <c r="P512" s="35" t="e">
        <f t="shared" si="156"/>
        <v>#REF!</v>
      </c>
      <c r="Q512" s="214" t="e">
        <f t="shared" si="157"/>
        <v>#REF!</v>
      </c>
      <c r="R512" s="215" t="e">
        <f t="shared" si="158"/>
        <v>#REF!</v>
      </c>
      <c r="S512" s="214" t="e">
        <f t="shared" si="159"/>
        <v>#REF!</v>
      </c>
      <c r="T512" s="214" t="e">
        <f t="shared" si="160"/>
        <v>#REF!</v>
      </c>
      <c r="U512" t="e">
        <f t="shared" si="161"/>
        <v>#REF!</v>
      </c>
      <c r="V512" t="e">
        <f t="shared" si="162"/>
        <v>#REF!</v>
      </c>
      <c r="W512" t="e">
        <f t="shared" si="163"/>
        <v>#REF!</v>
      </c>
      <c r="X512" t="e">
        <f t="shared" si="164"/>
        <v>#REF!</v>
      </c>
      <c r="Y512" t="e">
        <f t="shared" si="165"/>
        <v>#REF!</v>
      </c>
      <c r="AA512" s="1">
        <f t="shared" si="166"/>
        <v>511</v>
      </c>
    </row>
    <row r="513" spans="1:27" x14ac:dyDescent="0.35">
      <c r="A513" s="184" t="str">
        <f>+Declarations!A513&amp;""</f>
        <v/>
      </c>
      <c r="B513" t="str">
        <f>IF(LEN($A513),IF(LEN(Declarations!$B513)&gt;0,Declarations!$B513,"#"&amp;$A513),"")</f>
        <v/>
      </c>
      <c r="C513" s="1" t="str">
        <f t="shared" si="148"/>
        <v>...</v>
      </c>
      <c r="D513" s="1" t="str">
        <f t="shared" si="167"/>
        <v/>
      </c>
      <c r="E513" s="15">
        <f t="shared" si="149"/>
        <v>0</v>
      </c>
      <c r="F513" s="1">
        <f t="shared" si="150"/>
        <v>0</v>
      </c>
      <c r="G513" s="1" t="str">
        <f t="shared" si="151"/>
        <v/>
      </c>
      <c r="H513" t="str">
        <f t="shared" si="152"/>
        <v/>
      </c>
      <c r="I513" s="1">
        <f t="shared" si="153"/>
        <v>0</v>
      </c>
      <c r="J513" s="1" t="str">
        <f>IF(LEN($A513)&gt;0,IF(LEN(Declarations!$F513)&gt;0,Declarations!$F513,conftype),"")</f>
        <v/>
      </c>
      <c r="M513" s="35" t="e">
        <f t="shared" si="168"/>
        <v>#REF!</v>
      </c>
      <c r="N513" s="35" t="e">
        <f t="shared" si="154"/>
        <v>#REF!</v>
      </c>
      <c r="O513" s="35" t="e">
        <f t="shared" si="155"/>
        <v>#REF!</v>
      </c>
      <c r="P513" s="35" t="e">
        <f t="shared" si="156"/>
        <v>#REF!</v>
      </c>
      <c r="Q513" s="214" t="e">
        <f t="shared" si="157"/>
        <v>#REF!</v>
      </c>
      <c r="R513" s="215" t="e">
        <f t="shared" si="158"/>
        <v>#REF!</v>
      </c>
      <c r="S513" s="214" t="e">
        <f t="shared" si="159"/>
        <v>#REF!</v>
      </c>
      <c r="T513" s="214" t="e">
        <f t="shared" si="160"/>
        <v>#REF!</v>
      </c>
      <c r="U513" t="e">
        <f t="shared" si="161"/>
        <v>#REF!</v>
      </c>
      <c r="V513" t="e">
        <f t="shared" si="162"/>
        <v>#REF!</v>
      </c>
      <c r="W513" t="e">
        <f t="shared" si="163"/>
        <v>#REF!</v>
      </c>
      <c r="X513" t="e">
        <f t="shared" si="164"/>
        <v>#REF!</v>
      </c>
      <c r="Y513" t="e">
        <f t="shared" si="165"/>
        <v>#REF!</v>
      </c>
      <c r="AA513" s="1">
        <f t="shared" si="166"/>
        <v>512</v>
      </c>
    </row>
    <row r="514" spans="1:27" x14ac:dyDescent="0.35">
      <c r="A514" s="184" t="str">
        <f>+Declarations!A514&amp;""</f>
        <v/>
      </c>
      <c r="B514" t="str">
        <f>IF(LEN($A514),IF(LEN(Declarations!$B514)&gt;0,Declarations!$B514,"#"&amp;$A514),"")</f>
        <v/>
      </c>
      <c r="C514" s="1" t="str">
        <f t="shared" ref="C514:C577" si="169">IF(LEN(INDEX(DECLARATIONS,$AA514,3))&gt;0,INDEX(DECLARATIONS,$AA514,3),"...")</f>
        <v>...</v>
      </c>
      <c r="D514" s="1" t="str">
        <f t="shared" si="167"/>
        <v/>
      </c>
      <c r="E514" s="15">
        <f t="shared" ref="E514:E577" si="170">IF(ISNA($AA514),0,INDEX(DECLARATIONS,$AA514,5))</f>
        <v>0</v>
      </c>
      <c r="F514" s="1">
        <f t="shared" ref="F514:F577" si="171">IF(ISNA($AA514),0,INDEX(DECLARATIONS,$AA514,7))</f>
        <v>0</v>
      </c>
      <c r="G514" s="1" t="str">
        <f t="shared" ref="G514:G577" si="172">UPPER(IF(ISNA($AA514),"",INDEX(DECLARATIONS,$AA514,4)))</f>
        <v/>
      </c>
      <c r="H514" t="str">
        <f t="shared" ref="H514:H577" si="173">IF(AND(A514&gt;0,ISTEXT(B514)),IF(SECNAME="YES",LEFT(B514&amp;" ",FIND(" ",B514&amp;" ")+2)&amp;IF(F514&gt;0," ("&amp;F514&amp;")",""), B514&amp;IF(F514&gt;0," ("&amp;F514&amp;")","")),"#"&amp;$A514)</f>
        <v/>
      </c>
      <c r="I514" s="1">
        <f t="shared" ref="I514:I577" si="174">IF(LEN($A514)&gt;0,IF(LEN($J514)&gt;0,MATCH(J514,MatchNames,0),EventIndex),0)</f>
        <v>0</v>
      </c>
      <c r="J514" s="1" t="str">
        <f>IF(LEN($A514)&gt;0,IF(LEN(Declarations!$F514)&gt;0,Declarations!$F514,conftype),"")</f>
        <v/>
      </c>
      <c r="M514" s="35" t="e">
        <f t="shared" si="168"/>
        <v>#REF!</v>
      </c>
      <c r="N514" s="35" t="e">
        <f t="shared" ref="N514:N577" si="175">IF(ISNA(VLOOKUP($A514,JumpData,2,FALSE)),0,VLOOKUP($A514,JumpData,2,FALSE))</f>
        <v>#REF!</v>
      </c>
      <c r="O514" s="35" t="e">
        <f t="shared" ref="O514:O577" si="176">IF(ISNA(VLOOKUP($A514,RunData,2,FALSE)),0,VLOOKUP($A514,RunData,2,FALSE))</f>
        <v>#REF!</v>
      </c>
      <c r="P514" s="35" t="e">
        <f t="shared" ref="P514:P577" si="177">IF(ISNA(VLOOKUP($A514,ThrowData,2,FALSE)),0,VLOOKUP($A514,ThrowData,2,FALSE))</f>
        <v>#REF!</v>
      </c>
      <c r="Q514" s="214" t="e">
        <f t="shared" ref="Q514:Q577" si="178">IF(ISNA(VLOOKUP($A514,SprintData,4,FALSE)),0,VLOOKUP($A514,SprintData,4,FALSE))+V514</f>
        <v>#REF!</v>
      </c>
      <c r="R514" s="215" t="e">
        <f t="shared" ref="R514:R577" si="179">IF(ISNA(VLOOKUP($A514,JumpData,4,FALSE)),0,VLOOKUP($A514,JumpData,4,FALSE))+W514</f>
        <v>#REF!</v>
      </c>
      <c r="S514" s="214" t="e">
        <f t="shared" ref="S514:S577" si="180">IF(ISNA(VLOOKUP($A514,RunData,4,FALSE)),0,VLOOKUP($A514,RunData,4,FALSE))+X514</f>
        <v>#REF!</v>
      </c>
      <c r="T514" s="214" t="e">
        <f t="shared" ref="T514:T577" si="181">IF(ISNA(VLOOKUP($A514,ThrowData,4,FALSE)),0,VLOOKUP($A514,ThrowData,4,FALSE))+Y514</f>
        <v>#REF!</v>
      </c>
      <c r="U514" t="e">
        <f t="shared" ref="U514:U577" si="182">+Q514+R514+S514+T514</f>
        <v>#REF!</v>
      </c>
      <c r="V514" t="e">
        <f t="shared" ref="V514:V577" si="183">IF(AND($F514&gt;0,NOT(M514),Flexing),FlexPC,0)</f>
        <v>#REF!</v>
      </c>
      <c r="W514" t="e">
        <f t="shared" ref="W514:W577" si="184">IF(AND($F514&gt;0,NOT(N514),Flexing),FlexPC,0)</f>
        <v>#REF!</v>
      </c>
      <c r="X514" t="e">
        <f t="shared" ref="X514:X577" si="185">IF(AND($F514&gt;0,NOT(O514),Flexing),FlexPC,0)</f>
        <v>#REF!</v>
      </c>
      <c r="Y514" t="e">
        <f t="shared" ref="Y514:Y577" si="186">IF(AND($F514&gt;0,NOT(P514),Flexing),FlexPC,0)</f>
        <v>#REF!</v>
      </c>
      <c r="AA514" s="1">
        <f t="shared" si="166"/>
        <v>513</v>
      </c>
    </row>
    <row r="515" spans="1:27" x14ac:dyDescent="0.35">
      <c r="A515" s="184" t="str">
        <f>+Declarations!A515&amp;""</f>
        <v/>
      </c>
      <c r="B515" t="str">
        <f>IF(LEN($A515),IF(LEN(Declarations!$B515)&gt;0,Declarations!$B515,"#"&amp;$A515),"")</f>
        <v/>
      </c>
      <c r="C515" s="1" t="str">
        <f t="shared" si="169"/>
        <v>...</v>
      </c>
      <c r="D515" s="1" t="str">
        <f t="shared" si="167"/>
        <v/>
      </c>
      <c r="E515" s="15">
        <f t="shared" si="170"/>
        <v>0</v>
      </c>
      <c r="F515" s="1">
        <f t="shared" si="171"/>
        <v>0</v>
      </c>
      <c r="G515" s="1" t="str">
        <f t="shared" si="172"/>
        <v/>
      </c>
      <c r="H515" t="str">
        <f t="shared" si="173"/>
        <v/>
      </c>
      <c r="I515" s="1">
        <f t="shared" si="174"/>
        <v>0</v>
      </c>
      <c r="J515" s="1" t="str">
        <f>IF(LEN($A515)&gt;0,IF(LEN(Declarations!$F515)&gt;0,Declarations!$F515,conftype),"")</f>
        <v/>
      </c>
      <c r="M515" s="35" t="e">
        <f t="shared" si="168"/>
        <v>#REF!</v>
      </c>
      <c r="N515" s="35" t="e">
        <f t="shared" si="175"/>
        <v>#REF!</v>
      </c>
      <c r="O515" s="35" t="e">
        <f t="shared" si="176"/>
        <v>#REF!</v>
      </c>
      <c r="P515" s="35" t="e">
        <f t="shared" si="177"/>
        <v>#REF!</v>
      </c>
      <c r="Q515" s="214" t="e">
        <f t="shared" si="178"/>
        <v>#REF!</v>
      </c>
      <c r="R515" s="215" t="e">
        <f t="shared" si="179"/>
        <v>#REF!</v>
      </c>
      <c r="S515" s="214" t="e">
        <f t="shared" si="180"/>
        <v>#REF!</v>
      </c>
      <c r="T515" s="214" t="e">
        <f t="shared" si="181"/>
        <v>#REF!</v>
      </c>
      <c r="U515" t="e">
        <f t="shared" si="182"/>
        <v>#REF!</v>
      </c>
      <c r="V515" t="e">
        <f t="shared" si="183"/>
        <v>#REF!</v>
      </c>
      <c r="W515" t="e">
        <f t="shared" si="184"/>
        <v>#REF!</v>
      </c>
      <c r="X515" t="e">
        <f t="shared" si="185"/>
        <v>#REF!</v>
      </c>
      <c r="Y515" t="e">
        <f t="shared" si="186"/>
        <v>#REF!</v>
      </c>
      <c r="AA515" s="1">
        <f t="shared" ref="AA515:AA578" si="187">ROW()-1</f>
        <v>514</v>
      </c>
    </row>
    <row r="516" spans="1:27" x14ac:dyDescent="0.35">
      <c r="A516" s="184" t="str">
        <f>+Declarations!A516&amp;""</f>
        <v/>
      </c>
      <c r="B516" t="str">
        <f>IF(LEN($A516),IF(LEN(Declarations!$B516)&gt;0,Declarations!$B516,"#"&amp;$A516),"")</f>
        <v/>
      </c>
      <c r="C516" s="1" t="str">
        <f t="shared" si="169"/>
        <v>...</v>
      </c>
      <c r="D516" s="1" t="str">
        <f t="shared" si="167"/>
        <v/>
      </c>
      <c r="E516" s="15">
        <f t="shared" si="170"/>
        <v>0</v>
      </c>
      <c r="F516" s="1">
        <f t="shared" si="171"/>
        <v>0</v>
      </c>
      <c r="G516" s="1" t="str">
        <f t="shared" si="172"/>
        <v/>
      </c>
      <c r="H516" t="str">
        <f t="shared" si="173"/>
        <v/>
      </c>
      <c r="I516" s="1">
        <f t="shared" si="174"/>
        <v>0</v>
      </c>
      <c r="J516" s="1" t="str">
        <f>IF(LEN($A516)&gt;0,IF(LEN(Declarations!$F516)&gt;0,Declarations!$F516,conftype),"")</f>
        <v/>
      </c>
      <c r="M516" s="35" t="e">
        <f t="shared" si="168"/>
        <v>#REF!</v>
      </c>
      <c r="N516" s="35" t="e">
        <f t="shared" si="175"/>
        <v>#REF!</v>
      </c>
      <c r="O516" s="35" t="e">
        <f t="shared" si="176"/>
        <v>#REF!</v>
      </c>
      <c r="P516" s="35" t="e">
        <f t="shared" si="177"/>
        <v>#REF!</v>
      </c>
      <c r="Q516" s="214" t="e">
        <f t="shared" si="178"/>
        <v>#REF!</v>
      </c>
      <c r="R516" s="215" t="e">
        <f t="shared" si="179"/>
        <v>#REF!</v>
      </c>
      <c r="S516" s="214" t="e">
        <f t="shared" si="180"/>
        <v>#REF!</v>
      </c>
      <c r="T516" s="214" t="e">
        <f t="shared" si="181"/>
        <v>#REF!</v>
      </c>
      <c r="U516" t="e">
        <f t="shared" si="182"/>
        <v>#REF!</v>
      </c>
      <c r="V516" t="e">
        <f t="shared" si="183"/>
        <v>#REF!</v>
      </c>
      <c r="W516" t="e">
        <f t="shared" si="184"/>
        <v>#REF!</v>
      </c>
      <c r="X516" t="e">
        <f t="shared" si="185"/>
        <v>#REF!</v>
      </c>
      <c r="Y516" t="e">
        <f t="shared" si="186"/>
        <v>#REF!</v>
      </c>
      <c r="AA516" s="1">
        <f t="shared" si="187"/>
        <v>515</v>
      </c>
    </row>
    <row r="517" spans="1:27" x14ac:dyDescent="0.35">
      <c r="A517" s="184" t="str">
        <f>+Declarations!A517&amp;""</f>
        <v/>
      </c>
      <c r="B517" t="str">
        <f>IF(LEN($A517),IF(LEN(Declarations!$B517)&gt;0,Declarations!$B517,"#"&amp;$A517),"")</f>
        <v/>
      </c>
      <c r="C517" s="1" t="str">
        <f t="shared" si="169"/>
        <v>...</v>
      </c>
      <c r="D517" s="1" t="str">
        <f t="shared" si="167"/>
        <v/>
      </c>
      <c r="E517" s="15">
        <f t="shared" si="170"/>
        <v>0</v>
      </c>
      <c r="F517" s="1">
        <f t="shared" si="171"/>
        <v>0</v>
      </c>
      <c r="G517" s="1" t="str">
        <f t="shared" si="172"/>
        <v/>
      </c>
      <c r="H517" t="str">
        <f t="shared" si="173"/>
        <v/>
      </c>
      <c r="I517" s="1">
        <f t="shared" si="174"/>
        <v>0</v>
      </c>
      <c r="J517" s="1" t="str">
        <f>IF(LEN($A517)&gt;0,IF(LEN(Declarations!$F517)&gt;0,Declarations!$F517,conftype),"")</f>
        <v/>
      </c>
      <c r="M517" s="35" t="e">
        <f t="shared" si="168"/>
        <v>#REF!</v>
      </c>
      <c r="N517" s="35" t="e">
        <f t="shared" si="175"/>
        <v>#REF!</v>
      </c>
      <c r="O517" s="35" t="e">
        <f t="shared" si="176"/>
        <v>#REF!</v>
      </c>
      <c r="P517" s="35" t="e">
        <f t="shared" si="177"/>
        <v>#REF!</v>
      </c>
      <c r="Q517" s="214" t="e">
        <f t="shared" si="178"/>
        <v>#REF!</v>
      </c>
      <c r="R517" s="215" t="e">
        <f t="shared" si="179"/>
        <v>#REF!</v>
      </c>
      <c r="S517" s="214" t="e">
        <f t="shared" si="180"/>
        <v>#REF!</v>
      </c>
      <c r="T517" s="214" t="e">
        <f t="shared" si="181"/>
        <v>#REF!</v>
      </c>
      <c r="U517" t="e">
        <f t="shared" si="182"/>
        <v>#REF!</v>
      </c>
      <c r="V517" t="e">
        <f t="shared" si="183"/>
        <v>#REF!</v>
      </c>
      <c r="W517" t="e">
        <f t="shared" si="184"/>
        <v>#REF!</v>
      </c>
      <c r="X517" t="e">
        <f t="shared" si="185"/>
        <v>#REF!</v>
      </c>
      <c r="Y517" t="e">
        <f t="shared" si="186"/>
        <v>#REF!</v>
      </c>
      <c r="AA517" s="1">
        <f t="shared" si="187"/>
        <v>516</v>
      </c>
    </row>
    <row r="518" spans="1:27" x14ac:dyDescent="0.35">
      <c r="A518" s="184" t="str">
        <f>+Declarations!A518&amp;""</f>
        <v/>
      </c>
      <c r="B518" t="str">
        <f>IF(LEN($A518),IF(LEN(Declarations!$B518)&gt;0,Declarations!$B518,"#"&amp;$A518),"")</f>
        <v/>
      </c>
      <c r="C518" s="1" t="str">
        <f t="shared" si="169"/>
        <v>...</v>
      </c>
      <c r="D518" s="1" t="str">
        <f t="shared" si="167"/>
        <v/>
      </c>
      <c r="E518" s="15">
        <f t="shared" si="170"/>
        <v>0</v>
      </c>
      <c r="F518" s="1">
        <f t="shared" si="171"/>
        <v>0</v>
      </c>
      <c r="G518" s="1" t="str">
        <f t="shared" si="172"/>
        <v/>
      </c>
      <c r="H518" t="str">
        <f t="shared" si="173"/>
        <v/>
      </c>
      <c r="I518" s="1">
        <f t="shared" si="174"/>
        <v>0</v>
      </c>
      <c r="J518" s="1" t="str">
        <f>IF(LEN($A518)&gt;0,IF(LEN(Declarations!$F518)&gt;0,Declarations!$F518,conftype),"")</f>
        <v/>
      </c>
      <c r="M518" s="35" t="e">
        <f t="shared" si="168"/>
        <v>#REF!</v>
      </c>
      <c r="N518" s="35" t="e">
        <f t="shared" si="175"/>
        <v>#REF!</v>
      </c>
      <c r="O518" s="35" t="e">
        <f t="shared" si="176"/>
        <v>#REF!</v>
      </c>
      <c r="P518" s="35" t="e">
        <f t="shared" si="177"/>
        <v>#REF!</v>
      </c>
      <c r="Q518" s="214" t="e">
        <f t="shared" si="178"/>
        <v>#REF!</v>
      </c>
      <c r="R518" s="215" t="e">
        <f t="shared" si="179"/>
        <v>#REF!</v>
      </c>
      <c r="S518" s="214" t="e">
        <f t="shared" si="180"/>
        <v>#REF!</v>
      </c>
      <c r="T518" s="214" t="e">
        <f t="shared" si="181"/>
        <v>#REF!</v>
      </c>
      <c r="U518" t="e">
        <f t="shared" si="182"/>
        <v>#REF!</v>
      </c>
      <c r="V518" t="e">
        <f t="shared" si="183"/>
        <v>#REF!</v>
      </c>
      <c r="W518" t="e">
        <f t="shared" si="184"/>
        <v>#REF!</v>
      </c>
      <c r="X518" t="e">
        <f t="shared" si="185"/>
        <v>#REF!</v>
      </c>
      <c r="Y518" t="e">
        <f t="shared" si="186"/>
        <v>#REF!</v>
      </c>
      <c r="AA518" s="1">
        <f t="shared" si="187"/>
        <v>517</v>
      </c>
    </row>
    <row r="519" spans="1:27" x14ac:dyDescent="0.35">
      <c r="A519" s="184" t="str">
        <f>+Declarations!A519&amp;""</f>
        <v/>
      </c>
      <c r="B519" t="str">
        <f>IF(LEN($A519),IF(LEN(Declarations!$B519)&gt;0,Declarations!$B519,"#"&amp;$A519),"")</f>
        <v/>
      </c>
      <c r="C519" s="1" t="str">
        <f t="shared" si="169"/>
        <v>...</v>
      </c>
      <c r="D519" s="1" t="str">
        <f t="shared" ref="D519:D582" si="188">IF(OR(G519="G",G519="F"),"F",IF(OR(G519="B",G519="M"),"M",""))</f>
        <v/>
      </c>
      <c r="E519" s="15">
        <f t="shared" si="170"/>
        <v>0</v>
      </c>
      <c r="F519" s="1">
        <f t="shared" si="171"/>
        <v>0</v>
      </c>
      <c r="G519" s="1" t="str">
        <f t="shared" si="172"/>
        <v/>
      </c>
      <c r="H519" t="str">
        <f t="shared" si="173"/>
        <v/>
      </c>
      <c r="I519" s="1">
        <f t="shared" si="174"/>
        <v>0</v>
      </c>
      <c r="J519" s="1" t="str">
        <f>IF(LEN($A519)&gt;0,IF(LEN(Declarations!$F519)&gt;0,Declarations!$F519,conftype),"")</f>
        <v/>
      </c>
      <c r="M519" s="35" t="e">
        <f t="shared" si="168"/>
        <v>#REF!</v>
      </c>
      <c r="N519" s="35" t="e">
        <f t="shared" si="175"/>
        <v>#REF!</v>
      </c>
      <c r="O519" s="35" t="e">
        <f t="shared" si="176"/>
        <v>#REF!</v>
      </c>
      <c r="P519" s="35" t="e">
        <f t="shared" si="177"/>
        <v>#REF!</v>
      </c>
      <c r="Q519" s="214" t="e">
        <f t="shared" si="178"/>
        <v>#REF!</v>
      </c>
      <c r="R519" s="215" t="e">
        <f t="shared" si="179"/>
        <v>#REF!</v>
      </c>
      <c r="S519" s="214" t="e">
        <f t="shared" si="180"/>
        <v>#REF!</v>
      </c>
      <c r="T519" s="214" t="e">
        <f t="shared" si="181"/>
        <v>#REF!</v>
      </c>
      <c r="U519" t="e">
        <f t="shared" si="182"/>
        <v>#REF!</v>
      </c>
      <c r="V519" t="e">
        <f t="shared" si="183"/>
        <v>#REF!</v>
      </c>
      <c r="W519" t="e">
        <f t="shared" si="184"/>
        <v>#REF!</v>
      </c>
      <c r="X519" t="e">
        <f t="shared" si="185"/>
        <v>#REF!</v>
      </c>
      <c r="Y519" t="e">
        <f t="shared" si="186"/>
        <v>#REF!</v>
      </c>
      <c r="AA519" s="1">
        <f t="shared" si="187"/>
        <v>518</v>
      </c>
    </row>
    <row r="520" spans="1:27" x14ac:dyDescent="0.35">
      <c r="A520" s="184" t="str">
        <f>+Declarations!A520&amp;""</f>
        <v/>
      </c>
      <c r="B520" t="str">
        <f>IF(LEN($A520),IF(LEN(Declarations!$B520)&gt;0,Declarations!$B520,"#"&amp;$A520),"")</f>
        <v/>
      </c>
      <c r="C520" s="1" t="str">
        <f t="shared" si="169"/>
        <v>...</v>
      </c>
      <c r="D520" s="1" t="str">
        <f t="shared" si="188"/>
        <v/>
      </c>
      <c r="E520" s="15">
        <f t="shared" si="170"/>
        <v>0</v>
      </c>
      <c r="F520" s="1">
        <f t="shared" si="171"/>
        <v>0</v>
      </c>
      <c r="G520" s="1" t="str">
        <f t="shared" si="172"/>
        <v/>
      </c>
      <c r="H520" t="str">
        <f t="shared" si="173"/>
        <v/>
      </c>
      <c r="I520" s="1">
        <f t="shared" si="174"/>
        <v>0</v>
      </c>
      <c r="J520" s="1" t="str">
        <f>IF(LEN($A520)&gt;0,IF(LEN(Declarations!$F520)&gt;0,Declarations!$F520,conftype),"")</f>
        <v/>
      </c>
      <c r="M520" s="35" t="e">
        <f t="shared" si="168"/>
        <v>#REF!</v>
      </c>
      <c r="N520" s="35" t="e">
        <f t="shared" si="175"/>
        <v>#REF!</v>
      </c>
      <c r="O520" s="35" t="e">
        <f t="shared" si="176"/>
        <v>#REF!</v>
      </c>
      <c r="P520" s="35" t="e">
        <f t="shared" si="177"/>
        <v>#REF!</v>
      </c>
      <c r="Q520" s="214" t="e">
        <f t="shared" si="178"/>
        <v>#REF!</v>
      </c>
      <c r="R520" s="215" t="e">
        <f t="shared" si="179"/>
        <v>#REF!</v>
      </c>
      <c r="S520" s="214" t="e">
        <f t="shared" si="180"/>
        <v>#REF!</v>
      </c>
      <c r="T520" s="214" t="e">
        <f t="shared" si="181"/>
        <v>#REF!</v>
      </c>
      <c r="U520" t="e">
        <f t="shared" si="182"/>
        <v>#REF!</v>
      </c>
      <c r="V520" t="e">
        <f t="shared" si="183"/>
        <v>#REF!</v>
      </c>
      <c r="W520" t="e">
        <f t="shared" si="184"/>
        <v>#REF!</v>
      </c>
      <c r="X520" t="e">
        <f t="shared" si="185"/>
        <v>#REF!</v>
      </c>
      <c r="Y520" t="e">
        <f t="shared" si="186"/>
        <v>#REF!</v>
      </c>
      <c r="AA520" s="1">
        <f t="shared" si="187"/>
        <v>519</v>
      </c>
    </row>
    <row r="521" spans="1:27" x14ac:dyDescent="0.35">
      <c r="A521" s="184" t="str">
        <f>+Declarations!A521&amp;""</f>
        <v/>
      </c>
      <c r="B521" t="str">
        <f>IF(LEN($A521),IF(LEN(Declarations!$B521)&gt;0,Declarations!$B521,"#"&amp;$A521),"")</f>
        <v/>
      </c>
      <c r="C521" s="1" t="str">
        <f t="shared" si="169"/>
        <v>...</v>
      </c>
      <c r="D521" s="1" t="str">
        <f t="shared" si="188"/>
        <v/>
      </c>
      <c r="E521" s="15">
        <f t="shared" si="170"/>
        <v>0</v>
      </c>
      <c r="F521" s="1">
        <f t="shared" si="171"/>
        <v>0</v>
      </c>
      <c r="G521" s="1" t="str">
        <f t="shared" si="172"/>
        <v/>
      </c>
      <c r="H521" t="str">
        <f t="shared" si="173"/>
        <v/>
      </c>
      <c r="I521" s="1">
        <f t="shared" si="174"/>
        <v>0</v>
      </c>
      <c r="J521" s="1" t="str">
        <f>IF(LEN($A521)&gt;0,IF(LEN(Declarations!$F521)&gt;0,Declarations!$F521,conftype),"")</f>
        <v/>
      </c>
      <c r="M521" s="35" t="e">
        <f t="shared" si="168"/>
        <v>#REF!</v>
      </c>
      <c r="N521" s="35" t="e">
        <f t="shared" si="175"/>
        <v>#REF!</v>
      </c>
      <c r="O521" s="35" t="e">
        <f t="shared" si="176"/>
        <v>#REF!</v>
      </c>
      <c r="P521" s="35" t="e">
        <f t="shared" si="177"/>
        <v>#REF!</v>
      </c>
      <c r="Q521" s="214" t="e">
        <f t="shared" si="178"/>
        <v>#REF!</v>
      </c>
      <c r="R521" s="215" t="e">
        <f t="shared" si="179"/>
        <v>#REF!</v>
      </c>
      <c r="S521" s="214" t="e">
        <f t="shared" si="180"/>
        <v>#REF!</v>
      </c>
      <c r="T521" s="214" t="e">
        <f t="shared" si="181"/>
        <v>#REF!</v>
      </c>
      <c r="U521" t="e">
        <f t="shared" si="182"/>
        <v>#REF!</v>
      </c>
      <c r="V521" t="e">
        <f t="shared" si="183"/>
        <v>#REF!</v>
      </c>
      <c r="W521" t="e">
        <f t="shared" si="184"/>
        <v>#REF!</v>
      </c>
      <c r="X521" t="e">
        <f t="shared" si="185"/>
        <v>#REF!</v>
      </c>
      <c r="Y521" t="e">
        <f t="shared" si="186"/>
        <v>#REF!</v>
      </c>
      <c r="AA521" s="1">
        <f t="shared" si="187"/>
        <v>520</v>
      </c>
    </row>
    <row r="522" spans="1:27" x14ac:dyDescent="0.35">
      <c r="A522" s="184" t="str">
        <f>+Declarations!A522&amp;""</f>
        <v/>
      </c>
      <c r="B522" t="str">
        <f>IF(LEN($A522),IF(LEN(Declarations!$B522)&gt;0,Declarations!$B522,"#"&amp;$A522),"")</f>
        <v/>
      </c>
      <c r="C522" s="1" t="str">
        <f t="shared" si="169"/>
        <v>...</v>
      </c>
      <c r="D522" s="1" t="str">
        <f t="shared" si="188"/>
        <v/>
      </c>
      <c r="E522" s="15">
        <f t="shared" si="170"/>
        <v>0</v>
      </c>
      <c r="F522" s="1">
        <f t="shared" si="171"/>
        <v>0</v>
      </c>
      <c r="G522" s="1" t="str">
        <f t="shared" si="172"/>
        <v/>
      </c>
      <c r="H522" t="str">
        <f t="shared" si="173"/>
        <v/>
      </c>
      <c r="I522" s="1">
        <f t="shared" si="174"/>
        <v>0</v>
      </c>
      <c r="J522" s="1" t="str">
        <f>IF(LEN($A522)&gt;0,IF(LEN(Declarations!$F522)&gt;0,Declarations!$F522,conftype),"")</f>
        <v/>
      </c>
      <c r="M522" s="35" t="e">
        <f t="shared" si="168"/>
        <v>#REF!</v>
      </c>
      <c r="N522" s="35" t="e">
        <f t="shared" si="175"/>
        <v>#REF!</v>
      </c>
      <c r="O522" s="35" t="e">
        <f t="shared" si="176"/>
        <v>#REF!</v>
      </c>
      <c r="P522" s="35" t="e">
        <f t="shared" si="177"/>
        <v>#REF!</v>
      </c>
      <c r="Q522" s="214" t="e">
        <f t="shared" si="178"/>
        <v>#REF!</v>
      </c>
      <c r="R522" s="215" t="e">
        <f t="shared" si="179"/>
        <v>#REF!</v>
      </c>
      <c r="S522" s="214" t="e">
        <f t="shared" si="180"/>
        <v>#REF!</v>
      </c>
      <c r="T522" s="214" t="e">
        <f t="shared" si="181"/>
        <v>#REF!</v>
      </c>
      <c r="U522" t="e">
        <f t="shared" si="182"/>
        <v>#REF!</v>
      </c>
      <c r="V522" t="e">
        <f t="shared" si="183"/>
        <v>#REF!</v>
      </c>
      <c r="W522" t="e">
        <f t="shared" si="184"/>
        <v>#REF!</v>
      </c>
      <c r="X522" t="e">
        <f t="shared" si="185"/>
        <v>#REF!</v>
      </c>
      <c r="Y522" t="e">
        <f t="shared" si="186"/>
        <v>#REF!</v>
      </c>
      <c r="AA522" s="1">
        <f t="shared" si="187"/>
        <v>521</v>
      </c>
    </row>
    <row r="523" spans="1:27" x14ac:dyDescent="0.35">
      <c r="A523" s="184" t="str">
        <f>+Declarations!A523&amp;""</f>
        <v/>
      </c>
      <c r="B523" t="str">
        <f>IF(LEN($A523),IF(LEN(Declarations!$B523)&gt;0,Declarations!$B523,"#"&amp;$A523),"")</f>
        <v/>
      </c>
      <c r="C523" s="1" t="str">
        <f t="shared" si="169"/>
        <v>...</v>
      </c>
      <c r="D523" s="1" t="str">
        <f t="shared" si="188"/>
        <v/>
      </c>
      <c r="E523" s="15">
        <f t="shared" si="170"/>
        <v>0</v>
      </c>
      <c r="F523" s="1">
        <f t="shared" si="171"/>
        <v>0</v>
      </c>
      <c r="G523" s="1" t="str">
        <f t="shared" si="172"/>
        <v/>
      </c>
      <c r="H523" t="str">
        <f t="shared" si="173"/>
        <v/>
      </c>
      <c r="I523" s="1">
        <f t="shared" si="174"/>
        <v>0</v>
      </c>
      <c r="J523" s="1" t="str">
        <f>IF(LEN($A523)&gt;0,IF(LEN(Declarations!$F523)&gt;0,Declarations!$F523,conftype),"")</f>
        <v/>
      </c>
      <c r="M523" s="35" t="e">
        <f t="shared" si="168"/>
        <v>#REF!</v>
      </c>
      <c r="N523" s="35" t="e">
        <f t="shared" si="175"/>
        <v>#REF!</v>
      </c>
      <c r="O523" s="35" t="e">
        <f t="shared" si="176"/>
        <v>#REF!</v>
      </c>
      <c r="P523" s="35" t="e">
        <f t="shared" si="177"/>
        <v>#REF!</v>
      </c>
      <c r="Q523" s="214" t="e">
        <f t="shared" si="178"/>
        <v>#REF!</v>
      </c>
      <c r="R523" s="215" t="e">
        <f t="shared" si="179"/>
        <v>#REF!</v>
      </c>
      <c r="S523" s="214" t="e">
        <f t="shared" si="180"/>
        <v>#REF!</v>
      </c>
      <c r="T523" s="214" t="e">
        <f t="shared" si="181"/>
        <v>#REF!</v>
      </c>
      <c r="U523" t="e">
        <f t="shared" si="182"/>
        <v>#REF!</v>
      </c>
      <c r="V523" t="e">
        <f t="shared" si="183"/>
        <v>#REF!</v>
      </c>
      <c r="W523" t="e">
        <f t="shared" si="184"/>
        <v>#REF!</v>
      </c>
      <c r="X523" t="e">
        <f t="shared" si="185"/>
        <v>#REF!</v>
      </c>
      <c r="Y523" t="e">
        <f t="shared" si="186"/>
        <v>#REF!</v>
      </c>
      <c r="AA523" s="1">
        <f t="shared" si="187"/>
        <v>522</v>
      </c>
    </row>
    <row r="524" spans="1:27" x14ac:dyDescent="0.35">
      <c r="A524" s="184" t="str">
        <f>+Declarations!A524&amp;""</f>
        <v/>
      </c>
      <c r="B524" t="str">
        <f>IF(LEN($A524),IF(LEN(Declarations!$B524)&gt;0,Declarations!$B524,"#"&amp;$A524),"")</f>
        <v/>
      </c>
      <c r="C524" s="1" t="str">
        <f t="shared" si="169"/>
        <v>...</v>
      </c>
      <c r="D524" s="1" t="str">
        <f t="shared" si="188"/>
        <v/>
      </c>
      <c r="E524" s="15">
        <f t="shared" si="170"/>
        <v>0</v>
      </c>
      <c r="F524" s="1">
        <f t="shared" si="171"/>
        <v>0</v>
      </c>
      <c r="G524" s="1" t="str">
        <f t="shared" si="172"/>
        <v/>
      </c>
      <c r="H524" t="str">
        <f t="shared" si="173"/>
        <v/>
      </c>
      <c r="I524" s="1">
        <f t="shared" si="174"/>
        <v>0</v>
      </c>
      <c r="J524" s="1" t="str">
        <f>IF(LEN($A524)&gt;0,IF(LEN(Declarations!$F524)&gt;0,Declarations!$F524,conftype),"")</f>
        <v/>
      </c>
      <c r="M524" s="35" t="e">
        <f t="shared" si="168"/>
        <v>#REF!</v>
      </c>
      <c r="N524" s="35" t="e">
        <f t="shared" si="175"/>
        <v>#REF!</v>
      </c>
      <c r="O524" s="35" t="e">
        <f t="shared" si="176"/>
        <v>#REF!</v>
      </c>
      <c r="P524" s="35" t="e">
        <f t="shared" si="177"/>
        <v>#REF!</v>
      </c>
      <c r="Q524" s="214" t="e">
        <f t="shared" si="178"/>
        <v>#REF!</v>
      </c>
      <c r="R524" s="215" t="e">
        <f t="shared" si="179"/>
        <v>#REF!</v>
      </c>
      <c r="S524" s="214" t="e">
        <f t="shared" si="180"/>
        <v>#REF!</v>
      </c>
      <c r="T524" s="214" t="e">
        <f t="shared" si="181"/>
        <v>#REF!</v>
      </c>
      <c r="U524" t="e">
        <f t="shared" si="182"/>
        <v>#REF!</v>
      </c>
      <c r="V524" t="e">
        <f t="shared" si="183"/>
        <v>#REF!</v>
      </c>
      <c r="W524" t="e">
        <f t="shared" si="184"/>
        <v>#REF!</v>
      </c>
      <c r="X524" t="e">
        <f t="shared" si="185"/>
        <v>#REF!</v>
      </c>
      <c r="Y524" t="e">
        <f t="shared" si="186"/>
        <v>#REF!</v>
      </c>
      <c r="AA524" s="1">
        <f t="shared" si="187"/>
        <v>523</v>
      </c>
    </row>
    <row r="525" spans="1:27" x14ac:dyDescent="0.35">
      <c r="A525" s="184" t="str">
        <f>+Declarations!A525&amp;""</f>
        <v/>
      </c>
      <c r="B525" t="str">
        <f>IF(LEN($A525),IF(LEN(Declarations!$B525)&gt;0,Declarations!$B525,"#"&amp;$A525),"")</f>
        <v/>
      </c>
      <c r="C525" s="1" t="str">
        <f t="shared" si="169"/>
        <v>...</v>
      </c>
      <c r="D525" s="1" t="str">
        <f t="shared" si="188"/>
        <v/>
      </c>
      <c r="E525" s="15">
        <f t="shared" si="170"/>
        <v>0</v>
      </c>
      <c r="F525" s="1">
        <f t="shared" si="171"/>
        <v>0</v>
      </c>
      <c r="G525" s="1" t="str">
        <f t="shared" si="172"/>
        <v/>
      </c>
      <c r="H525" t="str">
        <f t="shared" si="173"/>
        <v/>
      </c>
      <c r="I525" s="1">
        <f t="shared" si="174"/>
        <v>0</v>
      </c>
      <c r="J525" s="1" t="str">
        <f>IF(LEN($A525)&gt;0,IF(LEN(Declarations!$F525)&gt;0,Declarations!$F525,conftype),"")</f>
        <v/>
      </c>
      <c r="M525" s="35" t="e">
        <f t="shared" si="168"/>
        <v>#REF!</v>
      </c>
      <c r="N525" s="35" t="e">
        <f t="shared" si="175"/>
        <v>#REF!</v>
      </c>
      <c r="O525" s="35" t="e">
        <f t="shared" si="176"/>
        <v>#REF!</v>
      </c>
      <c r="P525" s="35" t="e">
        <f t="shared" si="177"/>
        <v>#REF!</v>
      </c>
      <c r="Q525" s="214" t="e">
        <f t="shared" si="178"/>
        <v>#REF!</v>
      </c>
      <c r="R525" s="215" t="e">
        <f t="shared" si="179"/>
        <v>#REF!</v>
      </c>
      <c r="S525" s="214" t="e">
        <f t="shared" si="180"/>
        <v>#REF!</v>
      </c>
      <c r="T525" s="214" t="e">
        <f t="shared" si="181"/>
        <v>#REF!</v>
      </c>
      <c r="U525" t="e">
        <f t="shared" si="182"/>
        <v>#REF!</v>
      </c>
      <c r="V525" t="e">
        <f t="shared" si="183"/>
        <v>#REF!</v>
      </c>
      <c r="W525" t="e">
        <f t="shared" si="184"/>
        <v>#REF!</v>
      </c>
      <c r="X525" t="e">
        <f t="shared" si="185"/>
        <v>#REF!</v>
      </c>
      <c r="Y525" t="e">
        <f t="shared" si="186"/>
        <v>#REF!</v>
      </c>
      <c r="AA525" s="1">
        <f t="shared" si="187"/>
        <v>524</v>
      </c>
    </row>
    <row r="526" spans="1:27" x14ac:dyDescent="0.35">
      <c r="A526" s="184" t="str">
        <f>+Declarations!A526&amp;""</f>
        <v/>
      </c>
      <c r="B526" t="str">
        <f>IF(LEN($A526),IF(LEN(Declarations!$B526)&gt;0,Declarations!$B526,"#"&amp;$A526),"")</f>
        <v/>
      </c>
      <c r="C526" s="1" t="str">
        <f t="shared" si="169"/>
        <v>...</v>
      </c>
      <c r="D526" s="1" t="str">
        <f t="shared" si="188"/>
        <v/>
      </c>
      <c r="E526" s="15">
        <f t="shared" si="170"/>
        <v>0</v>
      </c>
      <c r="F526" s="1">
        <f t="shared" si="171"/>
        <v>0</v>
      </c>
      <c r="G526" s="1" t="str">
        <f t="shared" si="172"/>
        <v/>
      </c>
      <c r="H526" t="str">
        <f t="shared" si="173"/>
        <v/>
      </c>
      <c r="I526" s="1">
        <f t="shared" si="174"/>
        <v>0</v>
      </c>
      <c r="J526" s="1" t="str">
        <f>IF(LEN($A526)&gt;0,IF(LEN(Declarations!$F526)&gt;0,Declarations!$F526,conftype),"")</f>
        <v/>
      </c>
      <c r="M526" s="35" t="e">
        <f t="shared" si="168"/>
        <v>#REF!</v>
      </c>
      <c r="N526" s="35" t="e">
        <f t="shared" si="175"/>
        <v>#REF!</v>
      </c>
      <c r="O526" s="35" t="e">
        <f t="shared" si="176"/>
        <v>#REF!</v>
      </c>
      <c r="P526" s="35" t="e">
        <f t="shared" si="177"/>
        <v>#REF!</v>
      </c>
      <c r="Q526" s="214" t="e">
        <f t="shared" si="178"/>
        <v>#REF!</v>
      </c>
      <c r="R526" s="215" t="e">
        <f t="shared" si="179"/>
        <v>#REF!</v>
      </c>
      <c r="S526" s="214" t="e">
        <f t="shared" si="180"/>
        <v>#REF!</v>
      </c>
      <c r="T526" s="214" t="e">
        <f t="shared" si="181"/>
        <v>#REF!</v>
      </c>
      <c r="U526" t="e">
        <f t="shared" si="182"/>
        <v>#REF!</v>
      </c>
      <c r="V526" t="e">
        <f t="shared" si="183"/>
        <v>#REF!</v>
      </c>
      <c r="W526" t="e">
        <f t="shared" si="184"/>
        <v>#REF!</v>
      </c>
      <c r="X526" t="e">
        <f t="shared" si="185"/>
        <v>#REF!</v>
      </c>
      <c r="Y526" t="e">
        <f t="shared" si="186"/>
        <v>#REF!</v>
      </c>
      <c r="AA526" s="1">
        <f t="shared" si="187"/>
        <v>525</v>
      </c>
    </row>
    <row r="527" spans="1:27" x14ac:dyDescent="0.35">
      <c r="A527" s="184" t="str">
        <f>+Declarations!A527&amp;""</f>
        <v/>
      </c>
      <c r="B527" t="str">
        <f>IF(LEN($A527),IF(LEN(Declarations!$B527)&gt;0,Declarations!$B527,"#"&amp;$A527),"")</f>
        <v/>
      </c>
      <c r="C527" s="1" t="str">
        <f t="shared" si="169"/>
        <v>...</v>
      </c>
      <c r="D527" s="1" t="str">
        <f t="shared" si="188"/>
        <v/>
      </c>
      <c r="E527" s="15">
        <f t="shared" si="170"/>
        <v>0</v>
      </c>
      <c r="F527" s="1">
        <f t="shared" si="171"/>
        <v>0</v>
      </c>
      <c r="G527" s="1" t="str">
        <f t="shared" si="172"/>
        <v/>
      </c>
      <c r="H527" t="str">
        <f t="shared" si="173"/>
        <v/>
      </c>
      <c r="I527" s="1">
        <f t="shared" si="174"/>
        <v>0</v>
      </c>
      <c r="J527" s="1" t="str">
        <f>IF(LEN($A527)&gt;0,IF(LEN(Declarations!$F527)&gt;0,Declarations!$F527,conftype),"")</f>
        <v/>
      </c>
      <c r="M527" s="35" t="e">
        <f t="shared" si="168"/>
        <v>#REF!</v>
      </c>
      <c r="N527" s="35" t="e">
        <f t="shared" si="175"/>
        <v>#REF!</v>
      </c>
      <c r="O527" s="35" t="e">
        <f t="shared" si="176"/>
        <v>#REF!</v>
      </c>
      <c r="P527" s="35" t="e">
        <f t="shared" si="177"/>
        <v>#REF!</v>
      </c>
      <c r="Q527" s="214" t="e">
        <f t="shared" si="178"/>
        <v>#REF!</v>
      </c>
      <c r="R527" s="215" t="e">
        <f t="shared" si="179"/>
        <v>#REF!</v>
      </c>
      <c r="S527" s="214" t="e">
        <f t="shared" si="180"/>
        <v>#REF!</v>
      </c>
      <c r="T527" s="214" t="e">
        <f t="shared" si="181"/>
        <v>#REF!</v>
      </c>
      <c r="U527" t="e">
        <f t="shared" si="182"/>
        <v>#REF!</v>
      </c>
      <c r="V527" t="e">
        <f t="shared" si="183"/>
        <v>#REF!</v>
      </c>
      <c r="W527" t="e">
        <f t="shared" si="184"/>
        <v>#REF!</v>
      </c>
      <c r="X527" t="e">
        <f t="shared" si="185"/>
        <v>#REF!</v>
      </c>
      <c r="Y527" t="e">
        <f t="shared" si="186"/>
        <v>#REF!</v>
      </c>
      <c r="AA527" s="1">
        <f t="shared" si="187"/>
        <v>526</v>
      </c>
    </row>
    <row r="528" spans="1:27" x14ac:dyDescent="0.35">
      <c r="A528" s="184" t="str">
        <f>+Declarations!A528&amp;""</f>
        <v/>
      </c>
      <c r="B528" t="str">
        <f>IF(LEN($A528),IF(LEN(Declarations!$B528)&gt;0,Declarations!$B528,"#"&amp;$A528),"")</f>
        <v/>
      </c>
      <c r="C528" s="1" t="str">
        <f t="shared" si="169"/>
        <v>...</v>
      </c>
      <c r="D528" s="1" t="str">
        <f t="shared" si="188"/>
        <v/>
      </c>
      <c r="E528" s="15">
        <f t="shared" si="170"/>
        <v>0</v>
      </c>
      <c r="F528" s="1">
        <f t="shared" si="171"/>
        <v>0</v>
      </c>
      <c r="G528" s="1" t="str">
        <f t="shared" si="172"/>
        <v/>
      </c>
      <c r="H528" t="str">
        <f t="shared" si="173"/>
        <v/>
      </c>
      <c r="I528" s="1">
        <f t="shared" si="174"/>
        <v>0</v>
      </c>
      <c r="J528" s="1" t="str">
        <f>IF(LEN($A528)&gt;0,IF(LEN(Declarations!$F528)&gt;0,Declarations!$F528,conftype),"")</f>
        <v/>
      </c>
      <c r="M528" s="35" t="e">
        <f t="shared" si="168"/>
        <v>#REF!</v>
      </c>
      <c r="N528" s="35" t="e">
        <f t="shared" si="175"/>
        <v>#REF!</v>
      </c>
      <c r="O528" s="35" t="e">
        <f t="shared" si="176"/>
        <v>#REF!</v>
      </c>
      <c r="P528" s="35" t="e">
        <f t="shared" si="177"/>
        <v>#REF!</v>
      </c>
      <c r="Q528" s="214" t="e">
        <f t="shared" si="178"/>
        <v>#REF!</v>
      </c>
      <c r="R528" s="215" t="e">
        <f t="shared" si="179"/>
        <v>#REF!</v>
      </c>
      <c r="S528" s="214" t="e">
        <f t="shared" si="180"/>
        <v>#REF!</v>
      </c>
      <c r="T528" s="214" t="e">
        <f t="shared" si="181"/>
        <v>#REF!</v>
      </c>
      <c r="U528" t="e">
        <f t="shared" si="182"/>
        <v>#REF!</v>
      </c>
      <c r="V528" t="e">
        <f t="shared" si="183"/>
        <v>#REF!</v>
      </c>
      <c r="W528" t="e">
        <f t="shared" si="184"/>
        <v>#REF!</v>
      </c>
      <c r="X528" t="e">
        <f t="shared" si="185"/>
        <v>#REF!</v>
      </c>
      <c r="Y528" t="e">
        <f t="shared" si="186"/>
        <v>#REF!</v>
      </c>
      <c r="AA528" s="1">
        <f t="shared" si="187"/>
        <v>527</v>
      </c>
    </row>
    <row r="529" spans="1:27" x14ac:dyDescent="0.35">
      <c r="A529" s="184" t="str">
        <f>+Declarations!A529&amp;""</f>
        <v/>
      </c>
      <c r="B529" t="str">
        <f>IF(LEN($A529),IF(LEN(Declarations!$B529)&gt;0,Declarations!$B529,"#"&amp;$A529),"")</f>
        <v/>
      </c>
      <c r="C529" s="1" t="str">
        <f t="shared" si="169"/>
        <v>...</v>
      </c>
      <c r="D529" s="1" t="str">
        <f t="shared" si="188"/>
        <v/>
      </c>
      <c r="E529" s="15">
        <f t="shared" si="170"/>
        <v>0</v>
      </c>
      <c r="F529" s="1">
        <f t="shared" si="171"/>
        <v>0</v>
      </c>
      <c r="G529" s="1" t="str">
        <f t="shared" si="172"/>
        <v/>
      </c>
      <c r="H529" t="str">
        <f t="shared" si="173"/>
        <v/>
      </c>
      <c r="I529" s="1">
        <f t="shared" si="174"/>
        <v>0</v>
      </c>
      <c r="J529" s="1" t="str">
        <f>IF(LEN($A529)&gt;0,IF(LEN(Declarations!$F529)&gt;0,Declarations!$F529,conftype),"")</f>
        <v/>
      </c>
      <c r="M529" s="35" t="e">
        <f t="shared" si="168"/>
        <v>#REF!</v>
      </c>
      <c r="N529" s="35" t="e">
        <f t="shared" si="175"/>
        <v>#REF!</v>
      </c>
      <c r="O529" s="35" t="e">
        <f t="shared" si="176"/>
        <v>#REF!</v>
      </c>
      <c r="P529" s="35" t="e">
        <f t="shared" si="177"/>
        <v>#REF!</v>
      </c>
      <c r="Q529" s="214" t="e">
        <f t="shared" si="178"/>
        <v>#REF!</v>
      </c>
      <c r="R529" s="215" t="e">
        <f t="shared" si="179"/>
        <v>#REF!</v>
      </c>
      <c r="S529" s="214" t="e">
        <f t="shared" si="180"/>
        <v>#REF!</v>
      </c>
      <c r="T529" s="214" t="e">
        <f t="shared" si="181"/>
        <v>#REF!</v>
      </c>
      <c r="U529" t="e">
        <f t="shared" si="182"/>
        <v>#REF!</v>
      </c>
      <c r="V529" t="e">
        <f t="shared" si="183"/>
        <v>#REF!</v>
      </c>
      <c r="W529" t="e">
        <f t="shared" si="184"/>
        <v>#REF!</v>
      </c>
      <c r="X529" t="e">
        <f t="shared" si="185"/>
        <v>#REF!</v>
      </c>
      <c r="Y529" t="e">
        <f t="shared" si="186"/>
        <v>#REF!</v>
      </c>
      <c r="AA529" s="1">
        <f t="shared" si="187"/>
        <v>528</v>
      </c>
    </row>
    <row r="530" spans="1:27" x14ac:dyDescent="0.35">
      <c r="A530" s="184" t="str">
        <f>+Declarations!A530&amp;""</f>
        <v/>
      </c>
      <c r="B530" t="str">
        <f>IF(LEN($A530),IF(LEN(Declarations!$B530)&gt;0,Declarations!$B530,"#"&amp;$A530),"")</f>
        <v/>
      </c>
      <c r="C530" s="1" t="str">
        <f t="shared" si="169"/>
        <v>...</v>
      </c>
      <c r="D530" s="1" t="str">
        <f t="shared" si="188"/>
        <v/>
      </c>
      <c r="E530" s="15">
        <f t="shared" si="170"/>
        <v>0</v>
      </c>
      <c r="F530" s="1">
        <f t="shared" si="171"/>
        <v>0</v>
      </c>
      <c r="G530" s="1" t="str">
        <f t="shared" si="172"/>
        <v/>
      </c>
      <c r="H530" t="str">
        <f t="shared" si="173"/>
        <v/>
      </c>
      <c r="I530" s="1">
        <f t="shared" si="174"/>
        <v>0</v>
      </c>
      <c r="J530" s="1" t="str">
        <f>IF(LEN($A530)&gt;0,IF(LEN(Declarations!$F530)&gt;0,Declarations!$F530,conftype),"")</f>
        <v/>
      </c>
      <c r="M530" s="35" t="e">
        <f t="shared" si="168"/>
        <v>#REF!</v>
      </c>
      <c r="N530" s="35" t="e">
        <f t="shared" si="175"/>
        <v>#REF!</v>
      </c>
      <c r="O530" s="35" t="e">
        <f t="shared" si="176"/>
        <v>#REF!</v>
      </c>
      <c r="P530" s="35" t="e">
        <f t="shared" si="177"/>
        <v>#REF!</v>
      </c>
      <c r="Q530" s="214" t="e">
        <f t="shared" si="178"/>
        <v>#REF!</v>
      </c>
      <c r="R530" s="215" t="e">
        <f t="shared" si="179"/>
        <v>#REF!</v>
      </c>
      <c r="S530" s="214" t="e">
        <f t="shared" si="180"/>
        <v>#REF!</v>
      </c>
      <c r="T530" s="214" t="e">
        <f t="shared" si="181"/>
        <v>#REF!</v>
      </c>
      <c r="U530" t="e">
        <f t="shared" si="182"/>
        <v>#REF!</v>
      </c>
      <c r="V530" t="e">
        <f t="shared" si="183"/>
        <v>#REF!</v>
      </c>
      <c r="W530" t="e">
        <f t="shared" si="184"/>
        <v>#REF!</v>
      </c>
      <c r="X530" t="e">
        <f t="shared" si="185"/>
        <v>#REF!</v>
      </c>
      <c r="Y530" t="e">
        <f t="shared" si="186"/>
        <v>#REF!</v>
      </c>
      <c r="AA530" s="1">
        <f t="shared" si="187"/>
        <v>529</v>
      </c>
    </row>
    <row r="531" spans="1:27" x14ac:dyDescent="0.35">
      <c r="A531" s="184" t="str">
        <f>+Declarations!A531&amp;""</f>
        <v/>
      </c>
      <c r="B531" t="str">
        <f>IF(LEN($A531),IF(LEN(Declarations!$B531)&gt;0,Declarations!$B531,"#"&amp;$A531),"")</f>
        <v/>
      </c>
      <c r="C531" s="1" t="str">
        <f t="shared" si="169"/>
        <v>...</v>
      </c>
      <c r="D531" s="1" t="str">
        <f t="shared" si="188"/>
        <v/>
      </c>
      <c r="E531" s="15">
        <f t="shared" si="170"/>
        <v>0</v>
      </c>
      <c r="F531" s="1">
        <f t="shared" si="171"/>
        <v>0</v>
      </c>
      <c r="G531" s="1" t="str">
        <f t="shared" si="172"/>
        <v/>
      </c>
      <c r="H531" t="str">
        <f t="shared" si="173"/>
        <v/>
      </c>
      <c r="I531" s="1">
        <f t="shared" si="174"/>
        <v>0</v>
      </c>
      <c r="J531" s="1" t="str">
        <f>IF(LEN($A531)&gt;0,IF(LEN(Declarations!$F531)&gt;0,Declarations!$F531,conftype),"")</f>
        <v/>
      </c>
      <c r="M531" s="35" t="e">
        <f t="shared" si="168"/>
        <v>#REF!</v>
      </c>
      <c r="N531" s="35" t="e">
        <f t="shared" si="175"/>
        <v>#REF!</v>
      </c>
      <c r="O531" s="35" t="e">
        <f t="shared" si="176"/>
        <v>#REF!</v>
      </c>
      <c r="P531" s="35" t="e">
        <f t="shared" si="177"/>
        <v>#REF!</v>
      </c>
      <c r="Q531" s="214" t="e">
        <f t="shared" si="178"/>
        <v>#REF!</v>
      </c>
      <c r="R531" s="215" t="e">
        <f t="shared" si="179"/>
        <v>#REF!</v>
      </c>
      <c r="S531" s="214" t="e">
        <f t="shared" si="180"/>
        <v>#REF!</v>
      </c>
      <c r="T531" s="214" t="e">
        <f t="shared" si="181"/>
        <v>#REF!</v>
      </c>
      <c r="U531" t="e">
        <f t="shared" si="182"/>
        <v>#REF!</v>
      </c>
      <c r="V531" t="e">
        <f t="shared" si="183"/>
        <v>#REF!</v>
      </c>
      <c r="W531" t="e">
        <f t="shared" si="184"/>
        <v>#REF!</v>
      </c>
      <c r="X531" t="e">
        <f t="shared" si="185"/>
        <v>#REF!</v>
      </c>
      <c r="Y531" t="e">
        <f t="shared" si="186"/>
        <v>#REF!</v>
      </c>
      <c r="AA531" s="1">
        <f t="shared" si="187"/>
        <v>530</v>
      </c>
    </row>
    <row r="532" spans="1:27" x14ac:dyDescent="0.35">
      <c r="A532" s="184" t="str">
        <f>+Declarations!A532&amp;""</f>
        <v/>
      </c>
      <c r="B532" t="str">
        <f>IF(LEN($A532),IF(LEN(Declarations!$B532)&gt;0,Declarations!$B532,"#"&amp;$A532),"")</f>
        <v/>
      </c>
      <c r="C532" s="1" t="str">
        <f t="shared" si="169"/>
        <v>...</v>
      </c>
      <c r="D532" s="1" t="str">
        <f t="shared" si="188"/>
        <v/>
      </c>
      <c r="E532" s="15">
        <f t="shared" si="170"/>
        <v>0</v>
      </c>
      <c r="F532" s="1">
        <f t="shared" si="171"/>
        <v>0</v>
      </c>
      <c r="G532" s="1" t="str">
        <f t="shared" si="172"/>
        <v/>
      </c>
      <c r="H532" t="str">
        <f t="shared" si="173"/>
        <v/>
      </c>
      <c r="I532" s="1">
        <f t="shared" si="174"/>
        <v>0</v>
      </c>
      <c r="J532" s="1" t="str">
        <f>IF(LEN($A532)&gt;0,IF(LEN(Declarations!$F532)&gt;0,Declarations!$F532,conftype),"")</f>
        <v/>
      </c>
      <c r="M532" s="35" t="e">
        <f t="shared" si="168"/>
        <v>#REF!</v>
      </c>
      <c r="N532" s="35" t="e">
        <f t="shared" si="175"/>
        <v>#REF!</v>
      </c>
      <c r="O532" s="35" t="e">
        <f t="shared" si="176"/>
        <v>#REF!</v>
      </c>
      <c r="P532" s="35" t="e">
        <f t="shared" si="177"/>
        <v>#REF!</v>
      </c>
      <c r="Q532" s="214" t="e">
        <f t="shared" si="178"/>
        <v>#REF!</v>
      </c>
      <c r="R532" s="215" t="e">
        <f t="shared" si="179"/>
        <v>#REF!</v>
      </c>
      <c r="S532" s="214" t="e">
        <f t="shared" si="180"/>
        <v>#REF!</v>
      </c>
      <c r="T532" s="214" t="e">
        <f t="shared" si="181"/>
        <v>#REF!</v>
      </c>
      <c r="U532" t="e">
        <f t="shared" si="182"/>
        <v>#REF!</v>
      </c>
      <c r="V532" t="e">
        <f t="shared" si="183"/>
        <v>#REF!</v>
      </c>
      <c r="W532" t="e">
        <f t="shared" si="184"/>
        <v>#REF!</v>
      </c>
      <c r="X532" t="e">
        <f t="shared" si="185"/>
        <v>#REF!</v>
      </c>
      <c r="Y532" t="e">
        <f t="shared" si="186"/>
        <v>#REF!</v>
      </c>
      <c r="AA532" s="1">
        <f t="shared" si="187"/>
        <v>531</v>
      </c>
    </row>
    <row r="533" spans="1:27" x14ac:dyDescent="0.35">
      <c r="A533" s="184" t="str">
        <f>+Declarations!A533&amp;""</f>
        <v/>
      </c>
      <c r="B533" t="str">
        <f>IF(LEN($A533),IF(LEN(Declarations!$B533)&gt;0,Declarations!$B533,"#"&amp;$A533),"")</f>
        <v/>
      </c>
      <c r="C533" s="1" t="str">
        <f t="shared" si="169"/>
        <v>...</v>
      </c>
      <c r="D533" s="1" t="str">
        <f t="shared" si="188"/>
        <v/>
      </c>
      <c r="E533" s="15">
        <f t="shared" si="170"/>
        <v>0</v>
      </c>
      <c r="F533" s="1">
        <f t="shared" si="171"/>
        <v>0</v>
      </c>
      <c r="G533" s="1" t="str">
        <f t="shared" si="172"/>
        <v/>
      </c>
      <c r="H533" t="str">
        <f t="shared" si="173"/>
        <v/>
      </c>
      <c r="I533" s="1">
        <f t="shared" si="174"/>
        <v>0</v>
      </c>
      <c r="J533" s="1" t="str">
        <f>IF(LEN($A533)&gt;0,IF(LEN(Declarations!$F533)&gt;0,Declarations!$F533,conftype),"")</f>
        <v/>
      </c>
      <c r="M533" s="35" t="e">
        <f t="shared" si="168"/>
        <v>#REF!</v>
      </c>
      <c r="N533" s="35" t="e">
        <f t="shared" si="175"/>
        <v>#REF!</v>
      </c>
      <c r="O533" s="35" t="e">
        <f t="shared" si="176"/>
        <v>#REF!</v>
      </c>
      <c r="P533" s="35" t="e">
        <f t="shared" si="177"/>
        <v>#REF!</v>
      </c>
      <c r="Q533" s="214" t="e">
        <f t="shared" si="178"/>
        <v>#REF!</v>
      </c>
      <c r="R533" s="215" t="e">
        <f t="shared" si="179"/>
        <v>#REF!</v>
      </c>
      <c r="S533" s="214" t="e">
        <f t="shared" si="180"/>
        <v>#REF!</v>
      </c>
      <c r="T533" s="214" t="e">
        <f t="shared" si="181"/>
        <v>#REF!</v>
      </c>
      <c r="U533" t="e">
        <f t="shared" si="182"/>
        <v>#REF!</v>
      </c>
      <c r="V533" t="e">
        <f t="shared" si="183"/>
        <v>#REF!</v>
      </c>
      <c r="W533" t="e">
        <f t="shared" si="184"/>
        <v>#REF!</v>
      </c>
      <c r="X533" t="e">
        <f t="shared" si="185"/>
        <v>#REF!</v>
      </c>
      <c r="Y533" t="e">
        <f t="shared" si="186"/>
        <v>#REF!</v>
      </c>
      <c r="AA533" s="1">
        <f t="shared" si="187"/>
        <v>532</v>
      </c>
    </row>
    <row r="534" spans="1:27" x14ac:dyDescent="0.35">
      <c r="A534" s="184" t="str">
        <f>+Declarations!A534&amp;""</f>
        <v/>
      </c>
      <c r="B534" t="str">
        <f>IF(LEN($A534),IF(LEN(Declarations!$B534)&gt;0,Declarations!$B534,"#"&amp;$A534),"")</f>
        <v/>
      </c>
      <c r="C534" s="1" t="str">
        <f t="shared" si="169"/>
        <v>...</v>
      </c>
      <c r="D534" s="1" t="str">
        <f t="shared" si="188"/>
        <v/>
      </c>
      <c r="E534" s="15">
        <f t="shared" si="170"/>
        <v>0</v>
      </c>
      <c r="F534" s="1">
        <f t="shared" si="171"/>
        <v>0</v>
      </c>
      <c r="G534" s="1" t="str">
        <f t="shared" si="172"/>
        <v/>
      </c>
      <c r="H534" t="str">
        <f t="shared" si="173"/>
        <v/>
      </c>
      <c r="I534" s="1">
        <f t="shared" si="174"/>
        <v>0</v>
      </c>
      <c r="J534" s="1" t="str">
        <f>IF(LEN($A534)&gt;0,IF(LEN(Declarations!$F534)&gt;0,Declarations!$F534,conftype),"")</f>
        <v/>
      </c>
      <c r="M534" s="35" t="e">
        <f t="shared" si="168"/>
        <v>#REF!</v>
      </c>
      <c r="N534" s="35" t="e">
        <f t="shared" si="175"/>
        <v>#REF!</v>
      </c>
      <c r="O534" s="35" t="e">
        <f t="shared" si="176"/>
        <v>#REF!</v>
      </c>
      <c r="P534" s="35" t="e">
        <f t="shared" si="177"/>
        <v>#REF!</v>
      </c>
      <c r="Q534" s="214" t="e">
        <f t="shared" si="178"/>
        <v>#REF!</v>
      </c>
      <c r="R534" s="215" t="e">
        <f t="shared" si="179"/>
        <v>#REF!</v>
      </c>
      <c r="S534" s="214" t="e">
        <f t="shared" si="180"/>
        <v>#REF!</v>
      </c>
      <c r="T534" s="214" t="e">
        <f t="shared" si="181"/>
        <v>#REF!</v>
      </c>
      <c r="U534" t="e">
        <f t="shared" si="182"/>
        <v>#REF!</v>
      </c>
      <c r="V534" t="e">
        <f t="shared" si="183"/>
        <v>#REF!</v>
      </c>
      <c r="W534" t="e">
        <f t="shared" si="184"/>
        <v>#REF!</v>
      </c>
      <c r="X534" t="e">
        <f t="shared" si="185"/>
        <v>#REF!</v>
      </c>
      <c r="Y534" t="e">
        <f t="shared" si="186"/>
        <v>#REF!</v>
      </c>
      <c r="AA534" s="1">
        <f t="shared" si="187"/>
        <v>533</v>
      </c>
    </row>
    <row r="535" spans="1:27" x14ac:dyDescent="0.35">
      <c r="A535" s="184" t="str">
        <f>+Declarations!A535&amp;""</f>
        <v/>
      </c>
      <c r="B535" t="str">
        <f>IF(LEN($A535),IF(LEN(Declarations!$B535)&gt;0,Declarations!$B535,"#"&amp;$A535),"")</f>
        <v/>
      </c>
      <c r="C535" s="1" t="str">
        <f t="shared" si="169"/>
        <v>...</v>
      </c>
      <c r="D535" s="1" t="str">
        <f t="shared" si="188"/>
        <v/>
      </c>
      <c r="E535" s="15">
        <f t="shared" si="170"/>
        <v>0</v>
      </c>
      <c r="F535" s="1">
        <f t="shared" si="171"/>
        <v>0</v>
      </c>
      <c r="G535" s="1" t="str">
        <f t="shared" si="172"/>
        <v/>
      </c>
      <c r="H535" t="str">
        <f t="shared" si="173"/>
        <v/>
      </c>
      <c r="I535" s="1">
        <f t="shared" si="174"/>
        <v>0</v>
      </c>
      <c r="J535" s="1" t="str">
        <f>IF(LEN($A535)&gt;0,IF(LEN(Declarations!$F535)&gt;0,Declarations!$F535,conftype),"")</f>
        <v/>
      </c>
      <c r="M535" s="35" t="e">
        <f t="shared" si="168"/>
        <v>#REF!</v>
      </c>
      <c r="N535" s="35" t="e">
        <f t="shared" si="175"/>
        <v>#REF!</v>
      </c>
      <c r="O535" s="35" t="e">
        <f t="shared" si="176"/>
        <v>#REF!</v>
      </c>
      <c r="P535" s="35" t="e">
        <f t="shared" si="177"/>
        <v>#REF!</v>
      </c>
      <c r="Q535" s="214" t="e">
        <f t="shared" si="178"/>
        <v>#REF!</v>
      </c>
      <c r="R535" s="215" t="e">
        <f t="shared" si="179"/>
        <v>#REF!</v>
      </c>
      <c r="S535" s="214" t="e">
        <f t="shared" si="180"/>
        <v>#REF!</v>
      </c>
      <c r="T535" s="214" t="e">
        <f t="shared" si="181"/>
        <v>#REF!</v>
      </c>
      <c r="U535" t="e">
        <f t="shared" si="182"/>
        <v>#REF!</v>
      </c>
      <c r="V535" t="e">
        <f t="shared" si="183"/>
        <v>#REF!</v>
      </c>
      <c r="W535" t="e">
        <f t="shared" si="184"/>
        <v>#REF!</v>
      </c>
      <c r="X535" t="e">
        <f t="shared" si="185"/>
        <v>#REF!</v>
      </c>
      <c r="Y535" t="e">
        <f t="shared" si="186"/>
        <v>#REF!</v>
      </c>
      <c r="AA535" s="1">
        <f t="shared" si="187"/>
        <v>534</v>
      </c>
    </row>
    <row r="536" spans="1:27" x14ac:dyDescent="0.35">
      <c r="A536" s="184" t="str">
        <f>+Declarations!A536&amp;""</f>
        <v/>
      </c>
      <c r="B536" t="str">
        <f>IF(LEN($A536),IF(LEN(Declarations!$B536)&gt;0,Declarations!$B536,"#"&amp;$A536),"")</f>
        <v/>
      </c>
      <c r="C536" s="1" t="str">
        <f t="shared" si="169"/>
        <v>...</v>
      </c>
      <c r="D536" s="1" t="str">
        <f t="shared" si="188"/>
        <v/>
      </c>
      <c r="E536" s="15">
        <f t="shared" si="170"/>
        <v>0</v>
      </c>
      <c r="F536" s="1">
        <f t="shared" si="171"/>
        <v>0</v>
      </c>
      <c r="G536" s="1" t="str">
        <f t="shared" si="172"/>
        <v/>
      </c>
      <c r="H536" t="str">
        <f t="shared" si="173"/>
        <v/>
      </c>
      <c r="I536" s="1">
        <f t="shared" si="174"/>
        <v>0</v>
      </c>
      <c r="J536" s="1" t="str">
        <f>IF(LEN($A536)&gt;0,IF(LEN(Declarations!$F536)&gt;0,Declarations!$F536,conftype),"")</f>
        <v/>
      </c>
      <c r="M536" s="35" t="e">
        <f t="shared" si="168"/>
        <v>#REF!</v>
      </c>
      <c r="N536" s="35" t="e">
        <f t="shared" si="175"/>
        <v>#REF!</v>
      </c>
      <c r="O536" s="35" t="e">
        <f t="shared" si="176"/>
        <v>#REF!</v>
      </c>
      <c r="P536" s="35" t="e">
        <f t="shared" si="177"/>
        <v>#REF!</v>
      </c>
      <c r="Q536" s="214" t="e">
        <f t="shared" si="178"/>
        <v>#REF!</v>
      </c>
      <c r="R536" s="215" t="e">
        <f t="shared" si="179"/>
        <v>#REF!</v>
      </c>
      <c r="S536" s="214" t="e">
        <f t="shared" si="180"/>
        <v>#REF!</v>
      </c>
      <c r="T536" s="214" t="e">
        <f t="shared" si="181"/>
        <v>#REF!</v>
      </c>
      <c r="U536" t="e">
        <f t="shared" si="182"/>
        <v>#REF!</v>
      </c>
      <c r="V536" t="e">
        <f t="shared" si="183"/>
        <v>#REF!</v>
      </c>
      <c r="W536" t="e">
        <f t="shared" si="184"/>
        <v>#REF!</v>
      </c>
      <c r="X536" t="e">
        <f t="shared" si="185"/>
        <v>#REF!</v>
      </c>
      <c r="Y536" t="e">
        <f t="shared" si="186"/>
        <v>#REF!</v>
      </c>
      <c r="AA536" s="1">
        <f t="shared" si="187"/>
        <v>535</v>
      </c>
    </row>
    <row r="537" spans="1:27" x14ac:dyDescent="0.35">
      <c r="A537" s="184" t="str">
        <f>+Declarations!A537&amp;""</f>
        <v/>
      </c>
      <c r="B537" t="str">
        <f>IF(LEN($A537),IF(LEN(Declarations!$B537)&gt;0,Declarations!$B537,"#"&amp;$A537),"")</f>
        <v/>
      </c>
      <c r="C537" s="1" t="str">
        <f t="shared" si="169"/>
        <v>...</v>
      </c>
      <c r="D537" s="1" t="str">
        <f t="shared" si="188"/>
        <v/>
      </c>
      <c r="E537" s="15">
        <f t="shared" si="170"/>
        <v>0</v>
      </c>
      <c r="F537" s="1">
        <f t="shared" si="171"/>
        <v>0</v>
      </c>
      <c r="G537" s="1" t="str">
        <f t="shared" si="172"/>
        <v/>
      </c>
      <c r="H537" t="str">
        <f t="shared" si="173"/>
        <v/>
      </c>
      <c r="I537" s="1">
        <f t="shared" si="174"/>
        <v>0</v>
      </c>
      <c r="J537" s="1" t="str">
        <f>IF(LEN($A537)&gt;0,IF(LEN(Declarations!$F537)&gt;0,Declarations!$F537,conftype),"")</f>
        <v/>
      </c>
      <c r="M537" s="35" t="e">
        <f t="shared" si="168"/>
        <v>#REF!</v>
      </c>
      <c r="N537" s="35" t="e">
        <f t="shared" si="175"/>
        <v>#REF!</v>
      </c>
      <c r="O537" s="35" t="e">
        <f t="shared" si="176"/>
        <v>#REF!</v>
      </c>
      <c r="P537" s="35" t="e">
        <f t="shared" si="177"/>
        <v>#REF!</v>
      </c>
      <c r="Q537" s="214" t="e">
        <f t="shared" si="178"/>
        <v>#REF!</v>
      </c>
      <c r="R537" s="215" t="e">
        <f t="shared" si="179"/>
        <v>#REF!</v>
      </c>
      <c r="S537" s="214" t="e">
        <f t="shared" si="180"/>
        <v>#REF!</v>
      </c>
      <c r="T537" s="214" t="e">
        <f t="shared" si="181"/>
        <v>#REF!</v>
      </c>
      <c r="U537" t="e">
        <f t="shared" si="182"/>
        <v>#REF!</v>
      </c>
      <c r="V537" t="e">
        <f t="shared" si="183"/>
        <v>#REF!</v>
      </c>
      <c r="W537" t="e">
        <f t="shared" si="184"/>
        <v>#REF!</v>
      </c>
      <c r="X537" t="e">
        <f t="shared" si="185"/>
        <v>#REF!</v>
      </c>
      <c r="Y537" t="e">
        <f t="shared" si="186"/>
        <v>#REF!</v>
      </c>
      <c r="AA537" s="1">
        <f t="shared" si="187"/>
        <v>536</v>
      </c>
    </row>
    <row r="538" spans="1:27" x14ac:dyDescent="0.35">
      <c r="A538" s="184" t="str">
        <f>+Declarations!A538&amp;""</f>
        <v/>
      </c>
      <c r="B538" t="str">
        <f>IF(LEN($A538),IF(LEN(Declarations!$B538)&gt;0,Declarations!$B538,"#"&amp;$A538),"")</f>
        <v/>
      </c>
      <c r="C538" s="1" t="str">
        <f t="shared" si="169"/>
        <v>...</v>
      </c>
      <c r="D538" s="1" t="str">
        <f t="shared" si="188"/>
        <v/>
      </c>
      <c r="E538" s="15">
        <f t="shared" si="170"/>
        <v>0</v>
      </c>
      <c r="F538" s="1">
        <f t="shared" si="171"/>
        <v>0</v>
      </c>
      <c r="G538" s="1" t="str">
        <f t="shared" si="172"/>
        <v/>
      </c>
      <c r="H538" t="str">
        <f t="shared" si="173"/>
        <v/>
      </c>
      <c r="I538" s="1">
        <f t="shared" si="174"/>
        <v>0</v>
      </c>
      <c r="J538" s="1" t="str">
        <f>IF(LEN($A538)&gt;0,IF(LEN(Declarations!$F538)&gt;0,Declarations!$F538,conftype),"")</f>
        <v/>
      </c>
      <c r="M538" s="35" t="e">
        <f t="shared" si="168"/>
        <v>#REF!</v>
      </c>
      <c r="N538" s="35" t="e">
        <f t="shared" si="175"/>
        <v>#REF!</v>
      </c>
      <c r="O538" s="35" t="e">
        <f t="shared" si="176"/>
        <v>#REF!</v>
      </c>
      <c r="P538" s="35" t="e">
        <f t="shared" si="177"/>
        <v>#REF!</v>
      </c>
      <c r="Q538" s="214" t="e">
        <f t="shared" si="178"/>
        <v>#REF!</v>
      </c>
      <c r="R538" s="215" t="e">
        <f t="shared" si="179"/>
        <v>#REF!</v>
      </c>
      <c r="S538" s="214" t="e">
        <f t="shared" si="180"/>
        <v>#REF!</v>
      </c>
      <c r="T538" s="214" t="e">
        <f t="shared" si="181"/>
        <v>#REF!</v>
      </c>
      <c r="U538" t="e">
        <f t="shared" si="182"/>
        <v>#REF!</v>
      </c>
      <c r="V538" t="e">
        <f t="shared" si="183"/>
        <v>#REF!</v>
      </c>
      <c r="W538" t="e">
        <f t="shared" si="184"/>
        <v>#REF!</v>
      </c>
      <c r="X538" t="e">
        <f t="shared" si="185"/>
        <v>#REF!</v>
      </c>
      <c r="Y538" t="e">
        <f t="shared" si="186"/>
        <v>#REF!</v>
      </c>
      <c r="AA538" s="1">
        <f t="shared" si="187"/>
        <v>537</v>
      </c>
    </row>
    <row r="539" spans="1:27" x14ac:dyDescent="0.35">
      <c r="A539" s="184" t="str">
        <f>+Declarations!A539&amp;""</f>
        <v/>
      </c>
      <c r="B539" t="str">
        <f>IF(LEN($A539),IF(LEN(Declarations!$B539)&gt;0,Declarations!$B539,"#"&amp;$A539),"")</f>
        <v/>
      </c>
      <c r="C539" s="1" t="str">
        <f t="shared" si="169"/>
        <v>...</v>
      </c>
      <c r="D539" s="1" t="str">
        <f t="shared" si="188"/>
        <v/>
      </c>
      <c r="E539" s="15">
        <f t="shared" si="170"/>
        <v>0</v>
      </c>
      <c r="F539" s="1">
        <f t="shared" si="171"/>
        <v>0</v>
      </c>
      <c r="G539" s="1" t="str">
        <f t="shared" si="172"/>
        <v/>
      </c>
      <c r="H539" t="str">
        <f t="shared" si="173"/>
        <v/>
      </c>
      <c r="I539" s="1">
        <f t="shared" si="174"/>
        <v>0</v>
      </c>
      <c r="J539" s="1" t="str">
        <f>IF(LEN($A539)&gt;0,IF(LEN(Declarations!$F539)&gt;0,Declarations!$F539,conftype),"")</f>
        <v/>
      </c>
      <c r="M539" s="35" t="e">
        <f t="shared" si="168"/>
        <v>#REF!</v>
      </c>
      <c r="N539" s="35" t="e">
        <f t="shared" si="175"/>
        <v>#REF!</v>
      </c>
      <c r="O539" s="35" t="e">
        <f t="shared" si="176"/>
        <v>#REF!</v>
      </c>
      <c r="P539" s="35" t="e">
        <f t="shared" si="177"/>
        <v>#REF!</v>
      </c>
      <c r="Q539" s="214" t="e">
        <f t="shared" si="178"/>
        <v>#REF!</v>
      </c>
      <c r="R539" s="215" t="e">
        <f t="shared" si="179"/>
        <v>#REF!</v>
      </c>
      <c r="S539" s="214" t="e">
        <f t="shared" si="180"/>
        <v>#REF!</v>
      </c>
      <c r="T539" s="214" t="e">
        <f t="shared" si="181"/>
        <v>#REF!</v>
      </c>
      <c r="U539" t="e">
        <f t="shared" si="182"/>
        <v>#REF!</v>
      </c>
      <c r="V539" t="e">
        <f t="shared" si="183"/>
        <v>#REF!</v>
      </c>
      <c r="W539" t="e">
        <f t="shared" si="184"/>
        <v>#REF!</v>
      </c>
      <c r="X539" t="e">
        <f t="shared" si="185"/>
        <v>#REF!</v>
      </c>
      <c r="Y539" t="e">
        <f t="shared" si="186"/>
        <v>#REF!</v>
      </c>
      <c r="AA539" s="1">
        <f t="shared" si="187"/>
        <v>538</v>
      </c>
    </row>
    <row r="540" spans="1:27" x14ac:dyDescent="0.35">
      <c r="A540" s="184" t="str">
        <f>+Declarations!A540&amp;""</f>
        <v/>
      </c>
      <c r="B540" t="str">
        <f>IF(LEN($A540),IF(LEN(Declarations!$B540)&gt;0,Declarations!$B540,"#"&amp;$A540),"")</f>
        <v/>
      </c>
      <c r="C540" s="1" t="str">
        <f t="shared" si="169"/>
        <v>...</v>
      </c>
      <c r="D540" s="1" t="str">
        <f t="shared" si="188"/>
        <v/>
      </c>
      <c r="E540" s="15">
        <f t="shared" si="170"/>
        <v>0</v>
      </c>
      <c r="F540" s="1">
        <f t="shared" si="171"/>
        <v>0</v>
      </c>
      <c r="G540" s="1" t="str">
        <f t="shared" si="172"/>
        <v/>
      </c>
      <c r="H540" t="str">
        <f t="shared" si="173"/>
        <v/>
      </c>
      <c r="I540" s="1">
        <f t="shared" si="174"/>
        <v>0</v>
      </c>
      <c r="J540" s="1" t="str">
        <f>IF(LEN($A540)&gt;0,IF(LEN(Declarations!$F540)&gt;0,Declarations!$F540,conftype),"")</f>
        <v/>
      </c>
      <c r="M540" s="35" t="e">
        <f t="shared" si="168"/>
        <v>#REF!</v>
      </c>
      <c r="N540" s="35" t="e">
        <f t="shared" si="175"/>
        <v>#REF!</v>
      </c>
      <c r="O540" s="35" t="e">
        <f t="shared" si="176"/>
        <v>#REF!</v>
      </c>
      <c r="P540" s="35" t="e">
        <f t="shared" si="177"/>
        <v>#REF!</v>
      </c>
      <c r="Q540" s="214" t="e">
        <f t="shared" si="178"/>
        <v>#REF!</v>
      </c>
      <c r="R540" s="215" t="e">
        <f t="shared" si="179"/>
        <v>#REF!</v>
      </c>
      <c r="S540" s="214" t="e">
        <f t="shared" si="180"/>
        <v>#REF!</v>
      </c>
      <c r="T540" s="214" t="e">
        <f t="shared" si="181"/>
        <v>#REF!</v>
      </c>
      <c r="U540" t="e">
        <f t="shared" si="182"/>
        <v>#REF!</v>
      </c>
      <c r="V540" t="e">
        <f t="shared" si="183"/>
        <v>#REF!</v>
      </c>
      <c r="W540" t="e">
        <f t="shared" si="184"/>
        <v>#REF!</v>
      </c>
      <c r="X540" t="e">
        <f t="shared" si="185"/>
        <v>#REF!</v>
      </c>
      <c r="Y540" t="e">
        <f t="shared" si="186"/>
        <v>#REF!</v>
      </c>
      <c r="AA540" s="1">
        <f t="shared" si="187"/>
        <v>539</v>
      </c>
    </row>
    <row r="541" spans="1:27" x14ac:dyDescent="0.35">
      <c r="A541" s="184" t="str">
        <f>+Declarations!A541&amp;""</f>
        <v/>
      </c>
      <c r="B541" t="str">
        <f>IF(LEN($A541),IF(LEN(Declarations!$B541)&gt;0,Declarations!$B541,"#"&amp;$A541),"")</f>
        <v/>
      </c>
      <c r="C541" s="1" t="str">
        <f t="shared" si="169"/>
        <v>...</v>
      </c>
      <c r="D541" s="1" t="str">
        <f t="shared" si="188"/>
        <v/>
      </c>
      <c r="E541" s="15">
        <f t="shared" si="170"/>
        <v>0</v>
      </c>
      <c r="F541" s="1">
        <f t="shared" si="171"/>
        <v>0</v>
      </c>
      <c r="G541" s="1" t="str">
        <f t="shared" si="172"/>
        <v/>
      </c>
      <c r="H541" t="str">
        <f t="shared" si="173"/>
        <v/>
      </c>
      <c r="I541" s="1">
        <f t="shared" si="174"/>
        <v>0</v>
      </c>
      <c r="J541" s="1" t="str">
        <f>IF(LEN($A541)&gt;0,IF(LEN(Declarations!$F541)&gt;0,Declarations!$F541,conftype),"")</f>
        <v/>
      </c>
      <c r="M541" s="35" t="e">
        <f t="shared" si="168"/>
        <v>#REF!</v>
      </c>
      <c r="N541" s="35" t="e">
        <f t="shared" si="175"/>
        <v>#REF!</v>
      </c>
      <c r="O541" s="35" t="e">
        <f t="shared" si="176"/>
        <v>#REF!</v>
      </c>
      <c r="P541" s="35" t="e">
        <f t="shared" si="177"/>
        <v>#REF!</v>
      </c>
      <c r="Q541" s="214" t="e">
        <f t="shared" si="178"/>
        <v>#REF!</v>
      </c>
      <c r="R541" s="215" t="e">
        <f t="shared" si="179"/>
        <v>#REF!</v>
      </c>
      <c r="S541" s="214" t="e">
        <f t="shared" si="180"/>
        <v>#REF!</v>
      </c>
      <c r="T541" s="214" t="e">
        <f t="shared" si="181"/>
        <v>#REF!</v>
      </c>
      <c r="U541" t="e">
        <f t="shared" si="182"/>
        <v>#REF!</v>
      </c>
      <c r="V541" t="e">
        <f t="shared" si="183"/>
        <v>#REF!</v>
      </c>
      <c r="W541" t="e">
        <f t="shared" si="184"/>
        <v>#REF!</v>
      </c>
      <c r="X541" t="e">
        <f t="shared" si="185"/>
        <v>#REF!</v>
      </c>
      <c r="Y541" t="e">
        <f t="shared" si="186"/>
        <v>#REF!</v>
      </c>
      <c r="AA541" s="1">
        <f t="shared" si="187"/>
        <v>540</v>
      </c>
    </row>
    <row r="542" spans="1:27" x14ac:dyDescent="0.35">
      <c r="A542" s="184" t="str">
        <f>+Declarations!A542&amp;""</f>
        <v/>
      </c>
      <c r="B542" t="str">
        <f>IF(LEN($A542),IF(LEN(Declarations!$B542)&gt;0,Declarations!$B542,"#"&amp;$A542),"")</f>
        <v/>
      </c>
      <c r="C542" s="1" t="str">
        <f t="shared" si="169"/>
        <v>...</v>
      </c>
      <c r="D542" s="1" t="str">
        <f t="shared" si="188"/>
        <v/>
      </c>
      <c r="E542" s="15">
        <f t="shared" si="170"/>
        <v>0</v>
      </c>
      <c r="F542" s="1">
        <f t="shared" si="171"/>
        <v>0</v>
      </c>
      <c r="G542" s="1" t="str">
        <f t="shared" si="172"/>
        <v/>
      </c>
      <c r="H542" t="str">
        <f t="shared" si="173"/>
        <v/>
      </c>
      <c r="I542" s="1">
        <f t="shared" si="174"/>
        <v>0</v>
      </c>
      <c r="J542" s="1" t="str">
        <f>IF(LEN($A542)&gt;0,IF(LEN(Declarations!$F542)&gt;0,Declarations!$F542,conftype),"")</f>
        <v/>
      </c>
      <c r="M542" s="35" t="e">
        <f t="shared" si="168"/>
        <v>#REF!</v>
      </c>
      <c r="N542" s="35" t="e">
        <f t="shared" si="175"/>
        <v>#REF!</v>
      </c>
      <c r="O542" s="35" t="e">
        <f t="shared" si="176"/>
        <v>#REF!</v>
      </c>
      <c r="P542" s="35" t="e">
        <f t="shared" si="177"/>
        <v>#REF!</v>
      </c>
      <c r="Q542" s="214" t="e">
        <f t="shared" si="178"/>
        <v>#REF!</v>
      </c>
      <c r="R542" s="215" t="e">
        <f t="shared" si="179"/>
        <v>#REF!</v>
      </c>
      <c r="S542" s="214" t="e">
        <f t="shared" si="180"/>
        <v>#REF!</v>
      </c>
      <c r="T542" s="214" t="e">
        <f t="shared" si="181"/>
        <v>#REF!</v>
      </c>
      <c r="U542" t="e">
        <f t="shared" si="182"/>
        <v>#REF!</v>
      </c>
      <c r="V542" t="e">
        <f t="shared" si="183"/>
        <v>#REF!</v>
      </c>
      <c r="W542" t="e">
        <f t="shared" si="184"/>
        <v>#REF!</v>
      </c>
      <c r="X542" t="e">
        <f t="shared" si="185"/>
        <v>#REF!</v>
      </c>
      <c r="Y542" t="e">
        <f t="shared" si="186"/>
        <v>#REF!</v>
      </c>
      <c r="AA542" s="1">
        <f t="shared" si="187"/>
        <v>541</v>
      </c>
    </row>
    <row r="543" spans="1:27" x14ac:dyDescent="0.35">
      <c r="A543" s="184" t="str">
        <f>+Declarations!A543&amp;""</f>
        <v/>
      </c>
      <c r="B543" t="str">
        <f>IF(LEN($A543),IF(LEN(Declarations!$B543)&gt;0,Declarations!$B543,"#"&amp;$A543),"")</f>
        <v/>
      </c>
      <c r="C543" s="1" t="str">
        <f t="shared" si="169"/>
        <v>...</v>
      </c>
      <c r="D543" s="1" t="str">
        <f t="shared" si="188"/>
        <v/>
      </c>
      <c r="E543" s="15">
        <f t="shared" si="170"/>
        <v>0</v>
      </c>
      <c r="F543" s="1">
        <f t="shared" si="171"/>
        <v>0</v>
      </c>
      <c r="G543" s="1" t="str">
        <f t="shared" si="172"/>
        <v/>
      </c>
      <c r="H543" t="str">
        <f t="shared" si="173"/>
        <v/>
      </c>
      <c r="I543" s="1">
        <f t="shared" si="174"/>
        <v>0</v>
      </c>
      <c r="J543" s="1" t="str">
        <f>IF(LEN($A543)&gt;0,IF(LEN(Declarations!$F543)&gt;0,Declarations!$F543,conftype),"")</f>
        <v/>
      </c>
      <c r="M543" s="35" t="e">
        <f t="shared" si="168"/>
        <v>#REF!</v>
      </c>
      <c r="N543" s="35" t="e">
        <f t="shared" si="175"/>
        <v>#REF!</v>
      </c>
      <c r="O543" s="35" t="e">
        <f t="shared" si="176"/>
        <v>#REF!</v>
      </c>
      <c r="P543" s="35" t="e">
        <f t="shared" si="177"/>
        <v>#REF!</v>
      </c>
      <c r="Q543" s="214" t="e">
        <f t="shared" si="178"/>
        <v>#REF!</v>
      </c>
      <c r="R543" s="215" t="e">
        <f t="shared" si="179"/>
        <v>#REF!</v>
      </c>
      <c r="S543" s="214" t="e">
        <f t="shared" si="180"/>
        <v>#REF!</v>
      </c>
      <c r="T543" s="214" t="e">
        <f t="shared" si="181"/>
        <v>#REF!</v>
      </c>
      <c r="U543" t="e">
        <f t="shared" si="182"/>
        <v>#REF!</v>
      </c>
      <c r="V543" t="e">
        <f t="shared" si="183"/>
        <v>#REF!</v>
      </c>
      <c r="W543" t="e">
        <f t="shared" si="184"/>
        <v>#REF!</v>
      </c>
      <c r="X543" t="e">
        <f t="shared" si="185"/>
        <v>#REF!</v>
      </c>
      <c r="Y543" t="e">
        <f t="shared" si="186"/>
        <v>#REF!</v>
      </c>
      <c r="AA543" s="1">
        <f t="shared" si="187"/>
        <v>542</v>
      </c>
    </row>
    <row r="544" spans="1:27" x14ac:dyDescent="0.35">
      <c r="A544" s="184" t="str">
        <f>+Declarations!A544&amp;""</f>
        <v/>
      </c>
      <c r="B544" t="str">
        <f>IF(LEN($A544),IF(LEN(Declarations!$B544)&gt;0,Declarations!$B544,"#"&amp;$A544),"")</f>
        <v/>
      </c>
      <c r="C544" s="1" t="str">
        <f t="shared" si="169"/>
        <v>...</v>
      </c>
      <c r="D544" s="1" t="str">
        <f t="shared" si="188"/>
        <v/>
      </c>
      <c r="E544" s="15">
        <f t="shared" si="170"/>
        <v>0</v>
      </c>
      <c r="F544" s="1">
        <f t="shared" si="171"/>
        <v>0</v>
      </c>
      <c r="G544" s="1" t="str">
        <f t="shared" si="172"/>
        <v/>
      </c>
      <c r="H544" t="str">
        <f t="shared" si="173"/>
        <v/>
      </c>
      <c r="I544" s="1">
        <f t="shared" si="174"/>
        <v>0</v>
      </c>
      <c r="J544" s="1" t="str">
        <f>IF(LEN($A544)&gt;0,IF(LEN(Declarations!$F544)&gt;0,Declarations!$F544,conftype),"")</f>
        <v/>
      </c>
      <c r="M544" s="35" t="e">
        <f t="shared" si="168"/>
        <v>#REF!</v>
      </c>
      <c r="N544" s="35" t="e">
        <f t="shared" si="175"/>
        <v>#REF!</v>
      </c>
      <c r="O544" s="35" t="e">
        <f t="shared" si="176"/>
        <v>#REF!</v>
      </c>
      <c r="P544" s="35" t="e">
        <f t="shared" si="177"/>
        <v>#REF!</v>
      </c>
      <c r="Q544" s="214" t="e">
        <f t="shared" si="178"/>
        <v>#REF!</v>
      </c>
      <c r="R544" s="215" t="e">
        <f t="shared" si="179"/>
        <v>#REF!</v>
      </c>
      <c r="S544" s="214" t="e">
        <f t="shared" si="180"/>
        <v>#REF!</v>
      </c>
      <c r="T544" s="214" t="e">
        <f t="shared" si="181"/>
        <v>#REF!</v>
      </c>
      <c r="U544" t="e">
        <f t="shared" si="182"/>
        <v>#REF!</v>
      </c>
      <c r="V544" t="e">
        <f t="shared" si="183"/>
        <v>#REF!</v>
      </c>
      <c r="W544" t="e">
        <f t="shared" si="184"/>
        <v>#REF!</v>
      </c>
      <c r="X544" t="e">
        <f t="shared" si="185"/>
        <v>#REF!</v>
      </c>
      <c r="Y544" t="e">
        <f t="shared" si="186"/>
        <v>#REF!</v>
      </c>
      <c r="AA544" s="1">
        <f t="shared" si="187"/>
        <v>543</v>
      </c>
    </row>
    <row r="545" spans="1:27" x14ac:dyDescent="0.35">
      <c r="A545" s="184" t="str">
        <f>+Declarations!A545&amp;""</f>
        <v/>
      </c>
      <c r="B545" t="str">
        <f>IF(LEN($A545),IF(LEN(Declarations!$B545)&gt;0,Declarations!$B545,"#"&amp;$A545),"")</f>
        <v/>
      </c>
      <c r="C545" s="1" t="str">
        <f t="shared" si="169"/>
        <v>...</v>
      </c>
      <c r="D545" s="1" t="str">
        <f t="shared" si="188"/>
        <v/>
      </c>
      <c r="E545" s="15">
        <f t="shared" si="170"/>
        <v>0</v>
      </c>
      <c r="F545" s="1">
        <f t="shared" si="171"/>
        <v>0</v>
      </c>
      <c r="G545" s="1" t="str">
        <f t="shared" si="172"/>
        <v/>
      </c>
      <c r="H545" t="str">
        <f t="shared" si="173"/>
        <v/>
      </c>
      <c r="I545" s="1">
        <f t="shared" si="174"/>
        <v>0</v>
      </c>
      <c r="J545" s="1" t="str">
        <f>IF(LEN($A545)&gt;0,IF(LEN(Declarations!$F545)&gt;0,Declarations!$F545,conftype),"")</f>
        <v/>
      </c>
      <c r="M545" s="35" t="e">
        <f t="shared" si="168"/>
        <v>#REF!</v>
      </c>
      <c r="N545" s="35" t="e">
        <f t="shared" si="175"/>
        <v>#REF!</v>
      </c>
      <c r="O545" s="35" t="e">
        <f t="shared" si="176"/>
        <v>#REF!</v>
      </c>
      <c r="P545" s="35" t="e">
        <f t="shared" si="177"/>
        <v>#REF!</v>
      </c>
      <c r="Q545" s="214" t="e">
        <f t="shared" si="178"/>
        <v>#REF!</v>
      </c>
      <c r="R545" s="215" t="e">
        <f t="shared" si="179"/>
        <v>#REF!</v>
      </c>
      <c r="S545" s="214" t="e">
        <f t="shared" si="180"/>
        <v>#REF!</v>
      </c>
      <c r="T545" s="214" t="e">
        <f t="shared" si="181"/>
        <v>#REF!</v>
      </c>
      <c r="U545" t="e">
        <f t="shared" si="182"/>
        <v>#REF!</v>
      </c>
      <c r="V545" t="e">
        <f t="shared" si="183"/>
        <v>#REF!</v>
      </c>
      <c r="W545" t="e">
        <f t="shared" si="184"/>
        <v>#REF!</v>
      </c>
      <c r="X545" t="e">
        <f t="shared" si="185"/>
        <v>#REF!</v>
      </c>
      <c r="Y545" t="e">
        <f t="shared" si="186"/>
        <v>#REF!</v>
      </c>
      <c r="AA545" s="1">
        <f t="shared" si="187"/>
        <v>544</v>
      </c>
    </row>
    <row r="546" spans="1:27" x14ac:dyDescent="0.35">
      <c r="A546" s="184" t="str">
        <f>+Declarations!A546&amp;""</f>
        <v/>
      </c>
      <c r="B546" t="str">
        <f>IF(LEN($A546),IF(LEN(Declarations!$B546)&gt;0,Declarations!$B546,"#"&amp;$A546),"")</f>
        <v/>
      </c>
      <c r="C546" s="1" t="str">
        <f t="shared" si="169"/>
        <v>...</v>
      </c>
      <c r="D546" s="1" t="str">
        <f t="shared" si="188"/>
        <v/>
      </c>
      <c r="E546" s="15">
        <f t="shared" si="170"/>
        <v>0</v>
      </c>
      <c r="F546" s="1">
        <f t="shared" si="171"/>
        <v>0</v>
      </c>
      <c r="G546" s="1" t="str">
        <f t="shared" si="172"/>
        <v/>
      </c>
      <c r="H546" t="str">
        <f t="shared" si="173"/>
        <v/>
      </c>
      <c r="I546" s="1">
        <f t="shared" si="174"/>
        <v>0</v>
      </c>
      <c r="J546" s="1" t="str">
        <f>IF(LEN($A546)&gt;0,IF(LEN(Declarations!$F546)&gt;0,Declarations!$F546,conftype),"")</f>
        <v/>
      </c>
      <c r="M546" s="35" t="e">
        <f t="shared" si="168"/>
        <v>#REF!</v>
      </c>
      <c r="N546" s="35" t="e">
        <f t="shared" si="175"/>
        <v>#REF!</v>
      </c>
      <c r="O546" s="35" t="e">
        <f t="shared" si="176"/>
        <v>#REF!</v>
      </c>
      <c r="P546" s="35" t="e">
        <f t="shared" si="177"/>
        <v>#REF!</v>
      </c>
      <c r="Q546" s="214" t="e">
        <f t="shared" si="178"/>
        <v>#REF!</v>
      </c>
      <c r="R546" s="215" t="e">
        <f t="shared" si="179"/>
        <v>#REF!</v>
      </c>
      <c r="S546" s="214" t="e">
        <f t="shared" si="180"/>
        <v>#REF!</v>
      </c>
      <c r="T546" s="214" t="e">
        <f t="shared" si="181"/>
        <v>#REF!</v>
      </c>
      <c r="U546" t="e">
        <f t="shared" si="182"/>
        <v>#REF!</v>
      </c>
      <c r="V546" t="e">
        <f t="shared" si="183"/>
        <v>#REF!</v>
      </c>
      <c r="W546" t="e">
        <f t="shared" si="184"/>
        <v>#REF!</v>
      </c>
      <c r="X546" t="e">
        <f t="shared" si="185"/>
        <v>#REF!</v>
      </c>
      <c r="Y546" t="e">
        <f t="shared" si="186"/>
        <v>#REF!</v>
      </c>
      <c r="AA546" s="1">
        <f t="shared" si="187"/>
        <v>545</v>
      </c>
    </row>
    <row r="547" spans="1:27" x14ac:dyDescent="0.35">
      <c r="A547" s="184" t="str">
        <f>+Declarations!A547&amp;""</f>
        <v/>
      </c>
      <c r="B547" t="str">
        <f>IF(LEN($A547),IF(LEN(Declarations!$B547)&gt;0,Declarations!$B547,"#"&amp;$A547),"")</f>
        <v/>
      </c>
      <c r="C547" s="1" t="str">
        <f t="shared" si="169"/>
        <v>...</v>
      </c>
      <c r="D547" s="1" t="str">
        <f t="shared" si="188"/>
        <v/>
      </c>
      <c r="E547" s="15">
        <f t="shared" si="170"/>
        <v>0</v>
      </c>
      <c r="F547" s="1">
        <f t="shared" si="171"/>
        <v>0</v>
      </c>
      <c r="G547" s="1" t="str">
        <f t="shared" si="172"/>
        <v/>
      </c>
      <c r="H547" t="str">
        <f t="shared" si="173"/>
        <v/>
      </c>
      <c r="I547" s="1">
        <f t="shared" si="174"/>
        <v>0</v>
      </c>
      <c r="J547" s="1" t="str">
        <f>IF(LEN($A547)&gt;0,IF(LEN(Declarations!$F547)&gt;0,Declarations!$F547,conftype),"")</f>
        <v/>
      </c>
      <c r="M547" s="35" t="e">
        <f t="shared" si="168"/>
        <v>#REF!</v>
      </c>
      <c r="N547" s="35" t="e">
        <f t="shared" si="175"/>
        <v>#REF!</v>
      </c>
      <c r="O547" s="35" t="e">
        <f t="shared" si="176"/>
        <v>#REF!</v>
      </c>
      <c r="P547" s="35" t="e">
        <f t="shared" si="177"/>
        <v>#REF!</v>
      </c>
      <c r="Q547" s="214" t="e">
        <f t="shared" si="178"/>
        <v>#REF!</v>
      </c>
      <c r="R547" s="215" t="e">
        <f t="shared" si="179"/>
        <v>#REF!</v>
      </c>
      <c r="S547" s="214" t="e">
        <f t="shared" si="180"/>
        <v>#REF!</v>
      </c>
      <c r="T547" s="214" t="e">
        <f t="shared" si="181"/>
        <v>#REF!</v>
      </c>
      <c r="U547" t="e">
        <f t="shared" si="182"/>
        <v>#REF!</v>
      </c>
      <c r="V547" t="e">
        <f t="shared" si="183"/>
        <v>#REF!</v>
      </c>
      <c r="W547" t="e">
        <f t="shared" si="184"/>
        <v>#REF!</v>
      </c>
      <c r="X547" t="e">
        <f t="shared" si="185"/>
        <v>#REF!</v>
      </c>
      <c r="Y547" t="e">
        <f t="shared" si="186"/>
        <v>#REF!</v>
      </c>
      <c r="AA547" s="1">
        <f t="shared" si="187"/>
        <v>546</v>
      </c>
    </row>
    <row r="548" spans="1:27" x14ac:dyDescent="0.35">
      <c r="A548" s="184" t="str">
        <f>+Declarations!A548&amp;""</f>
        <v/>
      </c>
      <c r="B548" t="str">
        <f>IF(LEN($A548),IF(LEN(Declarations!$B548)&gt;0,Declarations!$B548,"#"&amp;$A548),"")</f>
        <v/>
      </c>
      <c r="C548" s="1" t="str">
        <f t="shared" si="169"/>
        <v>...</v>
      </c>
      <c r="D548" s="1" t="str">
        <f t="shared" si="188"/>
        <v/>
      </c>
      <c r="E548" s="15">
        <f t="shared" si="170"/>
        <v>0</v>
      </c>
      <c r="F548" s="1">
        <f t="shared" si="171"/>
        <v>0</v>
      </c>
      <c r="G548" s="1" t="str">
        <f t="shared" si="172"/>
        <v/>
      </c>
      <c r="H548" t="str">
        <f t="shared" si="173"/>
        <v/>
      </c>
      <c r="I548" s="1">
        <f t="shared" si="174"/>
        <v>0</v>
      </c>
      <c r="J548" s="1" t="str">
        <f>IF(LEN($A548)&gt;0,IF(LEN(Declarations!$F548)&gt;0,Declarations!$F548,conftype),"")</f>
        <v/>
      </c>
      <c r="M548" s="35" t="e">
        <f t="shared" si="168"/>
        <v>#REF!</v>
      </c>
      <c r="N548" s="35" t="e">
        <f t="shared" si="175"/>
        <v>#REF!</v>
      </c>
      <c r="O548" s="35" t="e">
        <f t="shared" si="176"/>
        <v>#REF!</v>
      </c>
      <c r="P548" s="35" t="e">
        <f t="shared" si="177"/>
        <v>#REF!</v>
      </c>
      <c r="Q548" s="214" t="e">
        <f t="shared" si="178"/>
        <v>#REF!</v>
      </c>
      <c r="R548" s="215" t="e">
        <f t="shared" si="179"/>
        <v>#REF!</v>
      </c>
      <c r="S548" s="214" t="e">
        <f t="shared" si="180"/>
        <v>#REF!</v>
      </c>
      <c r="T548" s="214" t="e">
        <f t="shared" si="181"/>
        <v>#REF!</v>
      </c>
      <c r="U548" t="e">
        <f t="shared" si="182"/>
        <v>#REF!</v>
      </c>
      <c r="V548" t="e">
        <f t="shared" si="183"/>
        <v>#REF!</v>
      </c>
      <c r="W548" t="e">
        <f t="shared" si="184"/>
        <v>#REF!</v>
      </c>
      <c r="X548" t="e">
        <f t="shared" si="185"/>
        <v>#REF!</v>
      </c>
      <c r="Y548" t="e">
        <f t="shared" si="186"/>
        <v>#REF!</v>
      </c>
      <c r="AA548" s="1">
        <f t="shared" si="187"/>
        <v>547</v>
      </c>
    </row>
    <row r="549" spans="1:27" x14ac:dyDescent="0.35">
      <c r="A549" s="184" t="str">
        <f>+Declarations!A549&amp;""</f>
        <v/>
      </c>
      <c r="B549" t="str">
        <f>IF(LEN($A549),IF(LEN(Declarations!$B549)&gt;0,Declarations!$B549,"#"&amp;$A549),"")</f>
        <v/>
      </c>
      <c r="C549" s="1" t="str">
        <f t="shared" si="169"/>
        <v>...</v>
      </c>
      <c r="D549" s="1" t="str">
        <f t="shared" si="188"/>
        <v/>
      </c>
      <c r="E549" s="15">
        <f t="shared" si="170"/>
        <v>0</v>
      </c>
      <c r="F549" s="1">
        <f t="shared" si="171"/>
        <v>0</v>
      </c>
      <c r="G549" s="1" t="str">
        <f t="shared" si="172"/>
        <v/>
      </c>
      <c r="H549" t="str">
        <f t="shared" si="173"/>
        <v/>
      </c>
      <c r="I549" s="1">
        <f t="shared" si="174"/>
        <v>0</v>
      </c>
      <c r="J549" s="1" t="str">
        <f>IF(LEN($A549)&gt;0,IF(LEN(Declarations!$F549)&gt;0,Declarations!$F549,conftype),"")</f>
        <v/>
      </c>
      <c r="M549" s="35" t="e">
        <f t="shared" si="168"/>
        <v>#REF!</v>
      </c>
      <c r="N549" s="35" t="e">
        <f t="shared" si="175"/>
        <v>#REF!</v>
      </c>
      <c r="O549" s="35" t="e">
        <f t="shared" si="176"/>
        <v>#REF!</v>
      </c>
      <c r="P549" s="35" t="e">
        <f t="shared" si="177"/>
        <v>#REF!</v>
      </c>
      <c r="Q549" s="214" t="e">
        <f t="shared" si="178"/>
        <v>#REF!</v>
      </c>
      <c r="R549" s="215" t="e">
        <f t="shared" si="179"/>
        <v>#REF!</v>
      </c>
      <c r="S549" s="214" t="e">
        <f t="shared" si="180"/>
        <v>#REF!</v>
      </c>
      <c r="T549" s="214" t="e">
        <f t="shared" si="181"/>
        <v>#REF!</v>
      </c>
      <c r="U549" t="e">
        <f t="shared" si="182"/>
        <v>#REF!</v>
      </c>
      <c r="V549" t="e">
        <f t="shared" si="183"/>
        <v>#REF!</v>
      </c>
      <c r="W549" t="e">
        <f t="shared" si="184"/>
        <v>#REF!</v>
      </c>
      <c r="X549" t="e">
        <f t="shared" si="185"/>
        <v>#REF!</v>
      </c>
      <c r="Y549" t="e">
        <f t="shared" si="186"/>
        <v>#REF!</v>
      </c>
      <c r="AA549" s="1">
        <f t="shared" si="187"/>
        <v>548</v>
      </c>
    </row>
    <row r="550" spans="1:27" x14ac:dyDescent="0.35">
      <c r="A550" s="184" t="str">
        <f>+Declarations!A550&amp;""</f>
        <v/>
      </c>
      <c r="B550" t="str">
        <f>IF(LEN($A550),IF(LEN(Declarations!$B550)&gt;0,Declarations!$B550,"#"&amp;$A550),"")</f>
        <v/>
      </c>
      <c r="C550" s="1" t="str">
        <f t="shared" si="169"/>
        <v>...</v>
      </c>
      <c r="D550" s="1" t="str">
        <f t="shared" si="188"/>
        <v/>
      </c>
      <c r="E550" s="15">
        <f t="shared" si="170"/>
        <v>0</v>
      </c>
      <c r="F550" s="1">
        <f t="shared" si="171"/>
        <v>0</v>
      </c>
      <c r="G550" s="1" t="str">
        <f t="shared" si="172"/>
        <v/>
      </c>
      <c r="H550" t="str">
        <f t="shared" si="173"/>
        <v/>
      </c>
      <c r="I550" s="1">
        <f t="shared" si="174"/>
        <v>0</v>
      </c>
      <c r="J550" s="1" t="str">
        <f>IF(LEN($A550)&gt;0,IF(LEN(Declarations!$F550)&gt;0,Declarations!$F550,conftype),"")</f>
        <v/>
      </c>
      <c r="M550" s="35" t="e">
        <f t="shared" si="168"/>
        <v>#REF!</v>
      </c>
      <c r="N550" s="35" t="e">
        <f t="shared" si="175"/>
        <v>#REF!</v>
      </c>
      <c r="O550" s="35" t="e">
        <f t="shared" si="176"/>
        <v>#REF!</v>
      </c>
      <c r="P550" s="35" t="e">
        <f t="shared" si="177"/>
        <v>#REF!</v>
      </c>
      <c r="Q550" s="214" t="e">
        <f t="shared" si="178"/>
        <v>#REF!</v>
      </c>
      <c r="R550" s="215" t="e">
        <f t="shared" si="179"/>
        <v>#REF!</v>
      </c>
      <c r="S550" s="214" t="e">
        <f t="shared" si="180"/>
        <v>#REF!</v>
      </c>
      <c r="T550" s="214" t="e">
        <f t="shared" si="181"/>
        <v>#REF!</v>
      </c>
      <c r="U550" t="e">
        <f t="shared" si="182"/>
        <v>#REF!</v>
      </c>
      <c r="V550" t="e">
        <f t="shared" si="183"/>
        <v>#REF!</v>
      </c>
      <c r="W550" t="e">
        <f t="shared" si="184"/>
        <v>#REF!</v>
      </c>
      <c r="X550" t="e">
        <f t="shared" si="185"/>
        <v>#REF!</v>
      </c>
      <c r="Y550" t="e">
        <f t="shared" si="186"/>
        <v>#REF!</v>
      </c>
      <c r="AA550" s="1">
        <f t="shared" si="187"/>
        <v>549</v>
      </c>
    </row>
    <row r="551" spans="1:27" x14ac:dyDescent="0.35">
      <c r="A551" s="184" t="str">
        <f>+Declarations!A551&amp;""</f>
        <v/>
      </c>
      <c r="B551" t="str">
        <f>IF(LEN($A551),IF(LEN(Declarations!$B551)&gt;0,Declarations!$B551,"#"&amp;$A551),"")</f>
        <v/>
      </c>
      <c r="C551" s="1" t="str">
        <f t="shared" si="169"/>
        <v>...</v>
      </c>
      <c r="D551" s="1" t="str">
        <f t="shared" si="188"/>
        <v/>
      </c>
      <c r="E551" s="15">
        <f t="shared" si="170"/>
        <v>0</v>
      </c>
      <c r="F551" s="1">
        <f t="shared" si="171"/>
        <v>0</v>
      </c>
      <c r="G551" s="1" t="str">
        <f t="shared" si="172"/>
        <v/>
      </c>
      <c r="H551" t="str">
        <f t="shared" si="173"/>
        <v/>
      </c>
      <c r="I551" s="1">
        <f t="shared" si="174"/>
        <v>0</v>
      </c>
      <c r="J551" s="1" t="str">
        <f>IF(LEN($A551)&gt;0,IF(LEN(Declarations!$F551)&gt;0,Declarations!$F551,conftype),"")</f>
        <v/>
      </c>
      <c r="M551" s="35" t="e">
        <f t="shared" si="168"/>
        <v>#REF!</v>
      </c>
      <c r="N551" s="35" t="e">
        <f t="shared" si="175"/>
        <v>#REF!</v>
      </c>
      <c r="O551" s="35" t="e">
        <f t="shared" si="176"/>
        <v>#REF!</v>
      </c>
      <c r="P551" s="35" t="e">
        <f t="shared" si="177"/>
        <v>#REF!</v>
      </c>
      <c r="Q551" s="214" t="e">
        <f t="shared" si="178"/>
        <v>#REF!</v>
      </c>
      <c r="R551" s="215" t="e">
        <f t="shared" si="179"/>
        <v>#REF!</v>
      </c>
      <c r="S551" s="214" t="e">
        <f t="shared" si="180"/>
        <v>#REF!</v>
      </c>
      <c r="T551" s="214" t="e">
        <f t="shared" si="181"/>
        <v>#REF!</v>
      </c>
      <c r="U551" t="e">
        <f t="shared" si="182"/>
        <v>#REF!</v>
      </c>
      <c r="V551" t="e">
        <f t="shared" si="183"/>
        <v>#REF!</v>
      </c>
      <c r="W551" t="e">
        <f t="shared" si="184"/>
        <v>#REF!</v>
      </c>
      <c r="X551" t="e">
        <f t="shared" si="185"/>
        <v>#REF!</v>
      </c>
      <c r="Y551" t="e">
        <f t="shared" si="186"/>
        <v>#REF!</v>
      </c>
      <c r="AA551" s="1">
        <f t="shared" si="187"/>
        <v>550</v>
      </c>
    </row>
    <row r="552" spans="1:27" x14ac:dyDescent="0.35">
      <c r="A552" s="184" t="str">
        <f>+Declarations!A552&amp;""</f>
        <v/>
      </c>
      <c r="B552" t="str">
        <f>IF(LEN($A552),IF(LEN(Declarations!$B552)&gt;0,Declarations!$B552,"#"&amp;$A552),"")</f>
        <v/>
      </c>
      <c r="C552" s="1" t="str">
        <f t="shared" si="169"/>
        <v>...</v>
      </c>
      <c r="D552" s="1" t="str">
        <f t="shared" si="188"/>
        <v/>
      </c>
      <c r="E552" s="15">
        <f t="shared" si="170"/>
        <v>0</v>
      </c>
      <c r="F552" s="1">
        <f t="shared" si="171"/>
        <v>0</v>
      </c>
      <c r="G552" s="1" t="str">
        <f t="shared" si="172"/>
        <v/>
      </c>
      <c r="H552" t="str">
        <f t="shared" si="173"/>
        <v/>
      </c>
      <c r="I552" s="1">
        <f t="shared" si="174"/>
        <v>0</v>
      </c>
      <c r="J552" s="1" t="str">
        <f>IF(LEN($A552)&gt;0,IF(LEN(Declarations!$F552)&gt;0,Declarations!$F552,conftype),"")</f>
        <v/>
      </c>
      <c r="M552" s="35" t="e">
        <f t="shared" si="168"/>
        <v>#REF!</v>
      </c>
      <c r="N552" s="35" t="e">
        <f t="shared" si="175"/>
        <v>#REF!</v>
      </c>
      <c r="O552" s="35" t="e">
        <f t="shared" si="176"/>
        <v>#REF!</v>
      </c>
      <c r="P552" s="35" t="e">
        <f t="shared" si="177"/>
        <v>#REF!</v>
      </c>
      <c r="Q552" s="214" t="e">
        <f t="shared" si="178"/>
        <v>#REF!</v>
      </c>
      <c r="R552" s="215" t="e">
        <f t="shared" si="179"/>
        <v>#REF!</v>
      </c>
      <c r="S552" s="214" t="e">
        <f t="shared" si="180"/>
        <v>#REF!</v>
      </c>
      <c r="T552" s="214" t="e">
        <f t="shared" si="181"/>
        <v>#REF!</v>
      </c>
      <c r="U552" t="e">
        <f t="shared" si="182"/>
        <v>#REF!</v>
      </c>
      <c r="V552" t="e">
        <f t="shared" si="183"/>
        <v>#REF!</v>
      </c>
      <c r="W552" t="e">
        <f t="shared" si="184"/>
        <v>#REF!</v>
      </c>
      <c r="X552" t="e">
        <f t="shared" si="185"/>
        <v>#REF!</v>
      </c>
      <c r="Y552" t="e">
        <f t="shared" si="186"/>
        <v>#REF!</v>
      </c>
      <c r="AA552" s="1">
        <f t="shared" si="187"/>
        <v>551</v>
      </c>
    </row>
    <row r="553" spans="1:27" x14ac:dyDescent="0.35">
      <c r="A553" s="184" t="str">
        <f>+Declarations!A553&amp;""</f>
        <v/>
      </c>
      <c r="B553" t="str">
        <f>IF(LEN($A553),IF(LEN(Declarations!$B553)&gt;0,Declarations!$B553,"#"&amp;$A553),"")</f>
        <v/>
      </c>
      <c r="C553" s="1" t="str">
        <f t="shared" si="169"/>
        <v>...</v>
      </c>
      <c r="D553" s="1" t="str">
        <f t="shared" si="188"/>
        <v/>
      </c>
      <c r="E553" s="15">
        <f t="shared" si="170"/>
        <v>0</v>
      </c>
      <c r="F553" s="1">
        <f t="shared" si="171"/>
        <v>0</v>
      </c>
      <c r="G553" s="1" t="str">
        <f t="shared" si="172"/>
        <v/>
      </c>
      <c r="H553" t="str">
        <f t="shared" si="173"/>
        <v/>
      </c>
      <c r="I553" s="1">
        <f t="shared" si="174"/>
        <v>0</v>
      </c>
      <c r="J553" s="1" t="str">
        <f>IF(LEN($A553)&gt;0,IF(LEN(Declarations!$F553)&gt;0,Declarations!$F553,conftype),"")</f>
        <v/>
      </c>
      <c r="M553" s="35" t="e">
        <f t="shared" si="168"/>
        <v>#REF!</v>
      </c>
      <c r="N553" s="35" t="e">
        <f t="shared" si="175"/>
        <v>#REF!</v>
      </c>
      <c r="O553" s="35" t="e">
        <f t="shared" si="176"/>
        <v>#REF!</v>
      </c>
      <c r="P553" s="35" t="e">
        <f t="shared" si="177"/>
        <v>#REF!</v>
      </c>
      <c r="Q553" s="214" t="e">
        <f t="shared" si="178"/>
        <v>#REF!</v>
      </c>
      <c r="R553" s="215" t="e">
        <f t="shared" si="179"/>
        <v>#REF!</v>
      </c>
      <c r="S553" s="214" t="e">
        <f t="shared" si="180"/>
        <v>#REF!</v>
      </c>
      <c r="T553" s="214" t="e">
        <f t="shared" si="181"/>
        <v>#REF!</v>
      </c>
      <c r="U553" t="e">
        <f t="shared" si="182"/>
        <v>#REF!</v>
      </c>
      <c r="V553" t="e">
        <f t="shared" si="183"/>
        <v>#REF!</v>
      </c>
      <c r="W553" t="e">
        <f t="shared" si="184"/>
        <v>#REF!</v>
      </c>
      <c r="X553" t="e">
        <f t="shared" si="185"/>
        <v>#REF!</v>
      </c>
      <c r="Y553" t="e">
        <f t="shared" si="186"/>
        <v>#REF!</v>
      </c>
      <c r="AA553" s="1">
        <f t="shared" si="187"/>
        <v>552</v>
      </c>
    </row>
    <row r="554" spans="1:27" x14ac:dyDescent="0.35">
      <c r="A554" s="184" t="str">
        <f>+Declarations!A554&amp;""</f>
        <v/>
      </c>
      <c r="B554" t="str">
        <f>IF(LEN($A554),IF(LEN(Declarations!$B554)&gt;0,Declarations!$B554,"#"&amp;$A554),"")</f>
        <v/>
      </c>
      <c r="C554" s="1" t="str">
        <f t="shared" si="169"/>
        <v>...</v>
      </c>
      <c r="D554" s="1" t="str">
        <f t="shared" si="188"/>
        <v/>
      </c>
      <c r="E554" s="15">
        <f t="shared" si="170"/>
        <v>0</v>
      </c>
      <c r="F554" s="1">
        <f t="shared" si="171"/>
        <v>0</v>
      </c>
      <c r="G554" s="1" t="str">
        <f t="shared" si="172"/>
        <v/>
      </c>
      <c r="H554" t="str">
        <f t="shared" si="173"/>
        <v/>
      </c>
      <c r="I554" s="1">
        <f t="shared" si="174"/>
        <v>0</v>
      </c>
      <c r="J554" s="1" t="str">
        <f>IF(LEN($A554)&gt;0,IF(LEN(Declarations!$F554)&gt;0,Declarations!$F554,conftype),"")</f>
        <v/>
      </c>
      <c r="M554" s="35" t="e">
        <f t="shared" si="168"/>
        <v>#REF!</v>
      </c>
      <c r="N554" s="35" t="e">
        <f t="shared" si="175"/>
        <v>#REF!</v>
      </c>
      <c r="O554" s="35" t="e">
        <f t="shared" si="176"/>
        <v>#REF!</v>
      </c>
      <c r="P554" s="35" t="e">
        <f t="shared" si="177"/>
        <v>#REF!</v>
      </c>
      <c r="Q554" s="214" t="e">
        <f t="shared" si="178"/>
        <v>#REF!</v>
      </c>
      <c r="R554" s="215" t="e">
        <f t="shared" si="179"/>
        <v>#REF!</v>
      </c>
      <c r="S554" s="214" t="e">
        <f t="shared" si="180"/>
        <v>#REF!</v>
      </c>
      <c r="T554" s="214" t="e">
        <f t="shared" si="181"/>
        <v>#REF!</v>
      </c>
      <c r="U554" t="e">
        <f t="shared" si="182"/>
        <v>#REF!</v>
      </c>
      <c r="V554" t="e">
        <f t="shared" si="183"/>
        <v>#REF!</v>
      </c>
      <c r="W554" t="e">
        <f t="shared" si="184"/>
        <v>#REF!</v>
      </c>
      <c r="X554" t="e">
        <f t="shared" si="185"/>
        <v>#REF!</v>
      </c>
      <c r="Y554" t="e">
        <f t="shared" si="186"/>
        <v>#REF!</v>
      </c>
      <c r="AA554" s="1">
        <f t="shared" si="187"/>
        <v>553</v>
      </c>
    </row>
    <row r="555" spans="1:27" x14ac:dyDescent="0.35">
      <c r="A555" s="184" t="str">
        <f>+Declarations!A555&amp;""</f>
        <v/>
      </c>
      <c r="B555" t="str">
        <f>IF(LEN($A555),IF(LEN(Declarations!$B555)&gt;0,Declarations!$B555,"#"&amp;$A555),"")</f>
        <v/>
      </c>
      <c r="C555" s="1" t="str">
        <f t="shared" si="169"/>
        <v>...</v>
      </c>
      <c r="D555" s="1" t="str">
        <f t="shared" si="188"/>
        <v/>
      </c>
      <c r="E555" s="15">
        <f t="shared" si="170"/>
        <v>0</v>
      </c>
      <c r="F555" s="1">
        <f t="shared" si="171"/>
        <v>0</v>
      </c>
      <c r="G555" s="1" t="str">
        <f t="shared" si="172"/>
        <v/>
      </c>
      <c r="H555" t="str">
        <f t="shared" si="173"/>
        <v/>
      </c>
      <c r="I555" s="1">
        <f t="shared" si="174"/>
        <v>0</v>
      </c>
      <c r="J555" s="1" t="str">
        <f>IF(LEN($A555)&gt;0,IF(LEN(Declarations!$F555)&gt;0,Declarations!$F555,conftype),"")</f>
        <v/>
      </c>
      <c r="M555" s="35" t="e">
        <f t="shared" si="168"/>
        <v>#REF!</v>
      </c>
      <c r="N555" s="35" t="e">
        <f t="shared" si="175"/>
        <v>#REF!</v>
      </c>
      <c r="O555" s="35" t="e">
        <f t="shared" si="176"/>
        <v>#REF!</v>
      </c>
      <c r="P555" s="35" t="e">
        <f t="shared" si="177"/>
        <v>#REF!</v>
      </c>
      <c r="Q555" s="214" t="e">
        <f t="shared" si="178"/>
        <v>#REF!</v>
      </c>
      <c r="R555" s="215" t="e">
        <f t="shared" si="179"/>
        <v>#REF!</v>
      </c>
      <c r="S555" s="214" t="e">
        <f t="shared" si="180"/>
        <v>#REF!</v>
      </c>
      <c r="T555" s="214" t="e">
        <f t="shared" si="181"/>
        <v>#REF!</v>
      </c>
      <c r="U555" t="e">
        <f t="shared" si="182"/>
        <v>#REF!</v>
      </c>
      <c r="V555" t="e">
        <f t="shared" si="183"/>
        <v>#REF!</v>
      </c>
      <c r="W555" t="e">
        <f t="shared" si="184"/>
        <v>#REF!</v>
      </c>
      <c r="X555" t="e">
        <f t="shared" si="185"/>
        <v>#REF!</v>
      </c>
      <c r="Y555" t="e">
        <f t="shared" si="186"/>
        <v>#REF!</v>
      </c>
      <c r="AA555" s="1">
        <f t="shared" si="187"/>
        <v>554</v>
      </c>
    </row>
    <row r="556" spans="1:27" x14ac:dyDescent="0.35">
      <c r="A556" s="184" t="str">
        <f>+Declarations!A556&amp;""</f>
        <v/>
      </c>
      <c r="B556" t="str">
        <f>IF(LEN($A556),IF(LEN(Declarations!$B556)&gt;0,Declarations!$B556,"#"&amp;$A556),"")</f>
        <v/>
      </c>
      <c r="C556" s="1" t="str">
        <f t="shared" si="169"/>
        <v>...</v>
      </c>
      <c r="D556" s="1" t="str">
        <f t="shared" si="188"/>
        <v/>
      </c>
      <c r="E556" s="15">
        <f t="shared" si="170"/>
        <v>0</v>
      </c>
      <c r="F556" s="1">
        <f t="shared" si="171"/>
        <v>0</v>
      </c>
      <c r="G556" s="1" t="str">
        <f t="shared" si="172"/>
        <v/>
      </c>
      <c r="H556" t="str">
        <f t="shared" si="173"/>
        <v/>
      </c>
      <c r="I556" s="1">
        <f t="shared" si="174"/>
        <v>0</v>
      </c>
      <c r="J556" s="1" t="str">
        <f>IF(LEN($A556)&gt;0,IF(LEN(Declarations!$F556)&gt;0,Declarations!$F556,conftype),"")</f>
        <v/>
      </c>
      <c r="M556" s="35" t="e">
        <f t="shared" si="168"/>
        <v>#REF!</v>
      </c>
      <c r="N556" s="35" t="e">
        <f t="shared" si="175"/>
        <v>#REF!</v>
      </c>
      <c r="O556" s="35" t="e">
        <f t="shared" si="176"/>
        <v>#REF!</v>
      </c>
      <c r="P556" s="35" t="e">
        <f t="shared" si="177"/>
        <v>#REF!</v>
      </c>
      <c r="Q556" s="214" t="e">
        <f t="shared" si="178"/>
        <v>#REF!</v>
      </c>
      <c r="R556" s="215" t="e">
        <f t="shared" si="179"/>
        <v>#REF!</v>
      </c>
      <c r="S556" s="214" t="e">
        <f t="shared" si="180"/>
        <v>#REF!</v>
      </c>
      <c r="T556" s="214" t="e">
        <f t="shared" si="181"/>
        <v>#REF!</v>
      </c>
      <c r="U556" t="e">
        <f t="shared" si="182"/>
        <v>#REF!</v>
      </c>
      <c r="V556" t="e">
        <f t="shared" si="183"/>
        <v>#REF!</v>
      </c>
      <c r="W556" t="e">
        <f t="shared" si="184"/>
        <v>#REF!</v>
      </c>
      <c r="X556" t="e">
        <f t="shared" si="185"/>
        <v>#REF!</v>
      </c>
      <c r="Y556" t="e">
        <f t="shared" si="186"/>
        <v>#REF!</v>
      </c>
      <c r="AA556" s="1">
        <f t="shared" si="187"/>
        <v>555</v>
      </c>
    </row>
    <row r="557" spans="1:27" x14ac:dyDescent="0.35">
      <c r="A557" s="184" t="str">
        <f>+Declarations!A557&amp;""</f>
        <v/>
      </c>
      <c r="B557" t="str">
        <f>IF(LEN($A557),IF(LEN(Declarations!$B557)&gt;0,Declarations!$B557,"#"&amp;$A557),"")</f>
        <v/>
      </c>
      <c r="C557" s="1" t="str">
        <f t="shared" si="169"/>
        <v>...</v>
      </c>
      <c r="D557" s="1" t="str">
        <f t="shared" si="188"/>
        <v/>
      </c>
      <c r="E557" s="15">
        <f t="shared" si="170"/>
        <v>0</v>
      </c>
      <c r="F557" s="1">
        <f t="shared" si="171"/>
        <v>0</v>
      </c>
      <c r="G557" s="1" t="str">
        <f t="shared" si="172"/>
        <v/>
      </c>
      <c r="H557" t="str">
        <f t="shared" si="173"/>
        <v/>
      </c>
      <c r="I557" s="1">
        <f t="shared" si="174"/>
        <v>0</v>
      </c>
      <c r="J557" s="1" t="str">
        <f>IF(LEN($A557)&gt;0,IF(LEN(Declarations!$F557)&gt;0,Declarations!$F557,conftype),"")</f>
        <v/>
      </c>
      <c r="M557" s="35" t="e">
        <f t="shared" si="168"/>
        <v>#REF!</v>
      </c>
      <c r="N557" s="35" t="e">
        <f t="shared" si="175"/>
        <v>#REF!</v>
      </c>
      <c r="O557" s="35" t="e">
        <f t="shared" si="176"/>
        <v>#REF!</v>
      </c>
      <c r="P557" s="35" t="e">
        <f t="shared" si="177"/>
        <v>#REF!</v>
      </c>
      <c r="Q557" s="214" t="e">
        <f t="shared" si="178"/>
        <v>#REF!</v>
      </c>
      <c r="R557" s="215" t="e">
        <f t="shared" si="179"/>
        <v>#REF!</v>
      </c>
      <c r="S557" s="214" t="e">
        <f t="shared" si="180"/>
        <v>#REF!</v>
      </c>
      <c r="T557" s="214" t="e">
        <f t="shared" si="181"/>
        <v>#REF!</v>
      </c>
      <c r="U557" t="e">
        <f t="shared" si="182"/>
        <v>#REF!</v>
      </c>
      <c r="V557" t="e">
        <f t="shared" si="183"/>
        <v>#REF!</v>
      </c>
      <c r="W557" t="e">
        <f t="shared" si="184"/>
        <v>#REF!</v>
      </c>
      <c r="X557" t="e">
        <f t="shared" si="185"/>
        <v>#REF!</v>
      </c>
      <c r="Y557" t="e">
        <f t="shared" si="186"/>
        <v>#REF!</v>
      </c>
      <c r="AA557" s="1">
        <f t="shared" si="187"/>
        <v>556</v>
      </c>
    </row>
    <row r="558" spans="1:27" x14ac:dyDescent="0.35">
      <c r="A558" s="184" t="str">
        <f>+Declarations!A558&amp;""</f>
        <v/>
      </c>
      <c r="B558" t="str">
        <f>IF(LEN($A558),IF(LEN(Declarations!$B558)&gt;0,Declarations!$B558,"#"&amp;$A558),"")</f>
        <v/>
      </c>
      <c r="C558" s="1" t="str">
        <f t="shared" si="169"/>
        <v>...</v>
      </c>
      <c r="D558" s="1" t="str">
        <f t="shared" si="188"/>
        <v/>
      </c>
      <c r="E558" s="15">
        <f t="shared" si="170"/>
        <v>0</v>
      </c>
      <c r="F558" s="1">
        <f t="shared" si="171"/>
        <v>0</v>
      </c>
      <c r="G558" s="1" t="str">
        <f t="shared" si="172"/>
        <v/>
      </c>
      <c r="H558" t="str">
        <f t="shared" si="173"/>
        <v/>
      </c>
      <c r="I558" s="1">
        <f t="shared" si="174"/>
        <v>0</v>
      </c>
      <c r="J558" s="1" t="str">
        <f>IF(LEN($A558)&gt;0,IF(LEN(Declarations!$F558)&gt;0,Declarations!$F558,conftype),"")</f>
        <v/>
      </c>
      <c r="M558" s="35" t="e">
        <f t="shared" si="168"/>
        <v>#REF!</v>
      </c>
      <c r="N558" s="35" t="e">
        <f t="shared" si="175"/>
        <v>#REF!</v>
      </c>
      <c r="O558" s="35" t="e">
        <f t="shared" si="176"/>
        <v>#REF!</v>
      </c>
      <c r="P558" s="35" t="e">
        <f t="shared" si="177"/>
        <v>#REF!</v>
      </c>
      <c r="Q558" s="214" t="e">
        <f t="shared" si="178"/>
        <v>#REF!</v>
      </c>
      <c r="R558" s="215" t="e">
        <f t="shared" si="179"/>
        <v>#REF!</v>
      </c>
      <c r="S558" s="214" t="e">
        <f t="shared" si="180"/>
        <v>#REF!</v>
      </c>
      <c r="T558" s="214" t="e">
        <f t="shared" si="181"/>
        <v>#REF!</v>
      </c>
      <c r="U558" t="e">
        <f t="shared" si="182"/>
        <v>#REF!</v>
      </c>
      <c r="V558" t="e">
        <f t="shared" si="183"/>
        <v>#REF!</v>
      </c>
      <c r="W558" t="e">
        <f t="shared" si="184"/>
        <v>#REF!</v>
      </c>
      <c r="X558" t="e">
        <f t="shared" si="185"/>
        <v>#REF!</v>
      </c>
      <c r="Y558" t="e">
        <f t="shared" si="186"/>
        <v>#REF!</v>
      </c>
      <c r="AA558" s="1">
        <f t="shared" si="187"/>
        <v>557</v>
      </c>
    </row>
    <row r="559" spans="1:27" x14ac:dyDescent="0.35">
      <c r="A559" s="184" t="str">
        <f>+Declarations!A559&amp;""</f>
        <v/>
      </c>
      <c r="B559" t="str">
        <f>IF(LEN($A559),IF(LEN(Declarations!$B559)&gt;0,Declarations!$B559,"#"&amp;$A559),"")</f>
        <v/>
      </c>
      <c r="C559" s="1" t="str">
        <f t="shared" si="169"/>
        <v>...</v>
      </c>
      <c r="D559" s="1" t="str">
        <f t="shared" si="188"/>
        <v/>
      </c>
      <c r="E559" s="15">
        <f t="shared" si="170"/>
        <v>0</v>
      </c>
      <c r="F559" s="1">
        <f t="shared" si="171"/>
        <v>0</v>
      </c>
      <c r="G559" s="1" t="str">
        <f t="shared" si="172"/>
        <v/>
      </c>
      <c r="H559" t="str">
        <f t="shared" si="173"/>
        <v/>
      </c>
      <c r="I559" s="1">
        <f t="shared" si="174"/>
        <v>0</v>
      </c>
      <c r="J559" s="1" t="str">
        <f>IF(LEN($A559)&gt;0,IF(LEN(Declarations!$F559)&gt;0,Declarations!$F559,conftype),"")</f>
        <v/>
      </c>
      <c r="M559" s="35" t="e">
        <f t="shared" ref="M559:M622" si="189">IF(ISNA(VLOOKUP($A559,SprintData,2,FALSE)),0,VLOOKUP($A559,SprintData,2,FALSE))</f>
        <v>#REF!</v>
      </c>
      <c r="N559" s="35" t="e">
        <f t="shared" si="175"/>
        <v>#REF!</v>
      </c>
      <c r="O559" s="35" t="e">
        <f t="shared" si="176"/>
        <v>#REF!</v>
      </c>
      <c r="P559" s="35" t="e">
        <f t="shared" si="177"/>
        <v>#REF!</v>
      </c>
      <c r="Q559" s="214" t="e">
        <f t="shared" si="178"/>
        <v>#REF!</v>
      </c>
      <c r="R559" s="215" t="e">
        <f t="shared" si="179"/>
        <v>#REF!</v>
      </c>
      <c r="S559" s="214" t="e">
        <f t="shared" si="180"/>
        <v>#REF!</v>
      </c>
      <c r="T559" s="214" t="e">
        <f t="shared" si="181"/>
        <v>#REF!</v>
      </c>
      <c r="U559" t="e">
        <f t="shared" si="182"/>
        <v>#REF!</v>
      </c>
      <c r="V559" t="e">
        <f t="shared" si="183"/>
        <v>#REF!</v>
      </c>
      <c r="W559" t="e">
        <f t="shared" si="184"/>
        <v>#REF!</v>
      </c>
      <c r="X559" t="e">
        <f t="shared" si="185"/>
        <v>#REF!</v>
      </c>
      <c r="Y559" t="e">
        <f t="shared" si="186"/>
        <v>#REF!</v>
      </c>
      <c r="AA559" s="1">
        <f t="shared" si="187"/>
        <v>558</v>
      </c>
    </row>
    <row r="560" spans="1:27" x14ac:dyDescent="0.35">
      <c r="A560" s="184" t="str">
        <f>+Declarations!A560&amp;""</f>
        <v/>
      </c>
      <c r="B560" t="str">
        <f>IF(LEN($A560),IF(LEN(Declarations!$B560)&gt;0,Declarations!$B560,"#"&amp;$A560),"")</f>
        <v/>
      </c>
      <c r="C560" s="1" t="str">
        <f t="shared" si="169"/>
        <v>...</v>
      </c>
      <c r="D560" s="1" t="str">
        <f t="shared" si="188"/>
        <v/>
      </c>
      <c r="E560" s="15">
        <f t="shared" si="170"/>
        <v>0</v>
      </c>
      <c r="F560" s="1">
        <f t="shared" si="171"/>
        <v>0</v>
      </c>
      <c r="G560" s="1" t="str">
        <f t="shared" si="172"/>
        <v/>
      </c>
      <c r="H560" t="str">
        <f t="shared" si="173"/>
        <v/>
      </c>
      <c r="I560" s="1">
        <f t="shared" si="174"/>
        <v>0</v>
      </c>
      <c r="J560" s="1" t="str">
        <f>IF(LEN($A560)&gt;0,IF(LEN(Declarations!$F560)&gt;0,Declarations!$F560,conftype),"")</f>
        <v/>
      </c>
      <c r="M560" s="35" t="e">
        <f t="shared" si="189"/>
        <v>#REF!</v>
      </c>
      <c r="N560" s="35" t="e">
        <f t="shared" si="175"/>
        <v>#REF!</v>
      </c>
      <c r="O560" s="35" t="e">
        <f t="shared" si="176"/>
        <v>#REF!</v>
      </c>
      <c r="P560" s="35" t="e">
        <f t="shared" si="177"/>
        <v>#REF!</v>
      </c>
      <c r="Q560" s="214" t="e">
        <f t="shared" si="178"/>
        <v>#REF!</v>
      </c>
      <c r="R560" s="215" t="e">
        <f t="shared" si="179"/>
        <v>#REF!</v>
      </c>
      <c r="S560" s="214" t="e">
        <f t="shared" si="180"/>
        <v>#REF!</v>
      </c>
      <c r="T560" s="214" t="e">
        <f t="shared" si="181"/>
        <v>#REF!</v>
      </c>
      <c r="U560" t="e">
        <f t="shared" si="182"/>
        <v>#REF!</v>
      </c>
      <c r="V560" t="e">
        <f t="shared" si="183"/>
        <v>#REF!</v>
      </c>
      <c r="W560" t="e">
        <f t="shared" si="184"/>
        <v>#REF!</v>
      </c>
      <c r="X560" t="e">
        <f t="shared" si="185"/>
        <v>#REF!</v>
      </c>
      <c r="Y560" t="e">
        <f t="shared" si="186"/>
        <v>#REF!</v>
      </c>
      <c r="AA560" s="1">
        <f t="shared" si="187"/>
        <v>559</v>
      </c>
    </row>
    <row r="561" spans="1:27" x14ac:dyDescent="0.35">
      <c r="A561" s="184" t="str">
        <f>+Declarations!A561&amp;""</f>
        <v/>
      </c>
      <c r="B561" t="str">
        <f>IF(LEN($A561),IF(LEN(Declarations!$B561)&gt;0,Declarations!$B561,"#"&amp;$A561),"")</f>
        <v/>
      </c>
      <c r="C561" s="1" t="str">
        <f t="shared" si="169"/>
        <v>...</v>
      </c>
      <c r="D561" s="1" t="str">
        <f t="shared" si="188"/>
        <v/>
      </c>
      <c r="E561" s="15">
        <f t="shared" si="170"/>
        <v>0</v>
      </c>
      <c r="F561" s="1">
        <f t="shared" si="171"/>
        <v>0</v>
      </c>
      <c r="G561" s="1" t="str">
        <f t="shared" si="172"/>
        <v/>
      </c>
      <c r="H561" t="str">
        <f t="shared" si="173"/>
        <v/>
      </c>
      <c r="I561" s="1">
        <f t="shared" si="174"/>
        <v>0</v>
      </c>
      <c r="J561" s="1" t="str">
        <f>IF(LEN($A561)&gt;0,IF(LEN(Declarations!$F561)&gt;0,Declarations!$F561,conftype),"")</f>
        <v/>
      </c>
      <c r="M561" s="35" t="e">
        <f t="shared" si="189"/>
        <v>#REF!</v>
      </c>
      <c r="N561" s="35" t="e">
        <f t="shared" si="175"/>
        <v>#REF!</v>
      </c>
      <c r="O561" s="35" t="e">
        <f t="shared" si="176"/>
        <v>#REF!</v>
      </c>
      <c r="P561" s="35" t="e">
        <f t="shared" si="177"/>
        <v>#REF!</v>
      </c>
      <c r="Q561" s="214" t="e">
        <f t="shared" si="178"/>
        <v>#REF!</v>
      </c>
      <c r="R561" s="215" t="e">
        <f t="shared" si="179"/>
        <v>#REF!</v>
      </c>
      <c r="S561" s="214" t="e">
        <f t="shared" si="180"/>
        <v>#REF!</v>
      </c>
      <c r="T561" s="214" t="e">
        <f t="shared" si="181"/>
        <v>#REF!</v>
      </c>
      <c r="U561" t="e">
        <f t="shared" si="182"/>
        <v>#REF!</v>
      </c>
      <c r="V561" t="e">
        <f t="shared" si="183"/>
        <v>#REF!</v>
      </c>
      <c r="W561" t="e">
        <f t="shared" si="184"/>
        <v>#REF!</v>
      </c>
      <c r="X561" t="e">
        <f t="shared" si="185"/>
        <v>#REF!</v>
      </c>
      <c r="Y561" t="e">
        <f t="shared" si="186"/>
        <v>#REF!</v>
      </c>
      <c r="AA561" s="1">
        <f t="shared" si="187"/>
        <v>560</v>
      </c>
    </row>
    <row r="562" spans="1:27" x14ac:dyDescent="0.35">
      <c r="A562" s="184" t="str">
        <f>+Declarations!A562&amp;""</f>
        <v/>
      </c>
      <c r="B562" t="str">
        <f>IF(LEN($A562),IF(LEN(Declarations!$B562)&gt;0,Declarations!$B562,"#"&amp;$A562),"")</f>
        <v/>
      </c>
      <c r="C562" s="1" t="str">
        <f t="shared" si="169"/>
        <v>...</v>
      </c>
      <c r="D562" s="1" t="str">
        <f t="shared" si="188"/>
        <v/>
      </c>
      <c r="E562" s="15">
        <f t="shared" si="170"/>
        <v>0</v>
      </c>
      <c r="F562" s="1">
        <f t="shared" si="171"/>
        <v>0</v>
      </c>
      <c r="G562" s="1" t="str">
        <f t="shared" si="172"/>
        <v/>
      </c>
      <c r="H562" t="str">
        <f t="shared" si="173"/>
        <v/>
      </c>
      <c r="I562" s="1">
        <f t="shared" si="174"/>
        <v>0</v>
      </c>
      <c r="J562" s="1" t="str">
        <f>IF(LEN($A562)&gt;0,IF(LEN(Declarations!$F562)&gt;0,Declarations!$F562,conftype),"")</f>
        <v/>
      </c>
      <c r="M562" s="35" t="e">
        <f t="shared" si="189"/>
        <v>#REF!</v>
      </c>
      <c r="N562" s="35" t="e">
        <f t="shared" si="175"/>
        <v>#REF!</v>
      </c>
      <c r="O562" s="35" t="e">
        <f t="shared" si="176"/>
        <v>#REF!</v>
      </c>
      <c r="P562" s="35" t="e">
        <f t="shared" si="177"/>
        <v>#REF!</v>
      </c>
      <c r="Q562" s="214" t="e">
        <f t="shared" si="178"/>
        <v>#REF!</v>
      </c>
      <c r="R562" s="215" t="e">
        <f t="shared" si="179"/>
        <v>#REF!</v>
      </c>
      <c r="S562" s="214" t="e">
        <f t="shared" si="180"/>
        <v>#REF!</v>
      </c>
      <c r="T562" s="214" t="e">
        <f t="shared" si="181"/>
        <v>#REF!</v>
      </c>
      <c r="U562" t="e">
        <f t="shared" si="182"/>
        <v>#REF!</v>
      </c>
      <c r="V562" t="e">
        <f t="shared" si="183"/>
        <v>#REF!</v>
      </c>
      <c r="W562" t="e">
        <f t="shared" si="184"/>
        <v>#REF!</v>
      </c>
      <c r="X562" t="e">
        <f t="shared" si="185"/>
        <v>#REF!</v>
      </c>
      <c r="Y562" t="e">
        <f t="shared" si="186"/>
        <v>#REF!</v>
      </c>
      <c r="AA562" s="1">
        <f t="shared" si="187"/>
        <v>561</v>
      </c>
    </row>
    <row r="563" spans="1:27" x14ac:dyDescent="0.35">
      <c r="A563" s="184" t="str">
        <f>+Declarations!A563&amp;""</f>
        <v/>
      </c>
      <c r="B563" t="str">
        <f>IF(LEN($A563),IF(LEN(Declarations!$B563)&gt;0,Declarations!$B563,"#"&amp;$A563),"")</f>
        <v/>
      </c>
      <c r="C563" s="1" t="str">
        <f t="shared" si="169"/>
        <v>...</v>
      </c>
      <c r="D563" s="1" t="str">
        <f t="shared" si="188"/>
        <v/>
      </c>
      <c r="E563" s="15">
        <f t="shared" si="170"/>
        <v>0</v>
      </c>
      <c r="F563" s="1">
        <f t="shared" si="171"/>
        <v>0</v>
      </c>
      <c r="G563" s="1" t="str">
        <f t="shared" si="172"/>
        <v/>
      </c>
      <c r="H563" t="str">
        <f t="shared" si="173"/>
        <v/>
      </c>
      <c r="I563" s="1">
        <f t="shared" si="174"/>
        <v>0</v>
      </c>
      <c r="J563" s="1" t="str">
        <f>IF(LEN($A563)&gt;0,IF(LEN(Declarations!$F563)&gt;0,Declarations!$F563,conftype),"")</f>
        <v/>
      </c>
      <c r="M563" s="35" t="e">
        <f t="shared" si="189"/>
        <v>#REF!</v>
      </c>
      <c r="N563" s="35" t="e">
        <f t="shared" si="175"/>
        <v>#REF!</v>
      </c>
      <c r="O563" s="35" t="e">
        <f t="shared" si="176"/>
        <v>#REF!</v>
      </c>
      <c r="P563" s="35" t="e">
        <f t="shared" si="177"/>
        <v>#REF!</v>
      </c>
      <c r="Q563" s="214" t="e">
        <f t="shared" si="178"/>
        <v>#REF!</v>
      </c>
      <c r="R563" s="215" t="e">
        <f t="shared" si="179"/>
        <v>#REF!</v>
      </c>
      <c r="S563" s="214" t="e">
        <f t="shared" si="180"/>
        <v>#REF!</v>
      </c>
      <c r="T563" s="214" t="e">
        <f t="shared" si="181"/>
        <v>#REF!</v>
      </c>
      <c r="U563" t="e">
        <f t="shared" si="182"/>
        <v>#REF!</v>
      </c>
      <c r="V563" t="e">
        <f t="shared" si="183"/>
        <v>#REF!</v>
      </c>
      <c r="W563" t="e">
        <f t="shared" si="184"/>
        <v>#REF!</v>
      </c>
      <c r="X563" t="e">
        <f t="shared" si="185"/>
        <v>#REF!</v>
      </c>
      <c r="Y563" t="e">
        <f t="shared" si="186"/>
        <v>#REF!</v>
      </c>
      <c r="AA563" s="1">
        <f t="shared" si="187"/>
        <v>562</v>
      </c>
    </row>
    <row r="564" spans="1:27" x14ac:dyDescent="0.35">
      <c r="A564" s="184" t="str">
        <f>+Declarations!A564&amp;""</f>
        <v/>
      </c>
      <c r="B564" t="str">
        <f>IF(LEN($A564),IF(LEN(Declarations!$B564)&gt;0,Declarations!$B564,"#"&amp;$A564),"")</f>
        <v/>
      </c>
      <c r="C564" s="1" t="str">
        <f t="shared" si="169"/>
        <v>...</v>
      </c>
      <c r="D564" s="1" t="str">
        <f t="shared" si="188"/>
        <v/>
      </c>
      <c r="E564" s="15">
        <f t="shared" si="170"/>
        <v>0</v>
      </c>
      <c r="F564" s="1">
        <f t="shared" si="171"/>
        <v>0</v>
      </c>
      <c r="G564" s="1" t="str">
        <f t="shared" si="172"/>
        <v/>
      </c>
      <c r="H564" t="str">
        <f t="shared" si="173"/>
        <v/>
      </c>
      <c r="I564" s="1">
        <f t="shared" si="174"/>
        <v>0</v>
      </c>
      <c r="J564" s="1" t="str">
        <f>IF(LEN($A564)&gt;0,IF(LEN(Declarations!$F564)&gt;0,Declarations!$F564,conftype),"")</f>
        <v/>
      </c>
      <c r="M564" s="35" t="e">
        <f t="shared" si="189"/>
        <v>#REF!</v>
      </c>
      <c r="N564" s="35" t="e">
        <f t="shared" si="175"/>
        <v>#REF!</v>
      </c>
      <c r="O564" s="35" t="e">
        <f t="shared" si="176"/>
        <v>#REF!</v>
      </c>
      <c r="P564" s="35" t="e">
        <f t="shared" si="177"/>
        <v>#REF!</v>
      </c>
      <c r="Q564" s="214" t="e">
        <f t="shared" si="178"/>
        <v>#REF!</v>
      </c>
      <c r="R564" s="215" t="e">
        <f t="shared" si="179"/>
        <v>#REF!</v>
      </c>
      <c r="S564" s="214" t="e">
        <f t="shared" si="180"/>
        <v>#REF!</v>
      </c>
      <c r="T564" s="214" t="e">
        <f t="shared" si="181"/>
        <v>#REF!</v>
      </c>
      <c r="U564" t="e">
        <f t="shared" si="182"/>
        <v>#REF!</v>
      </c>
      <c r="V564" t="e">
        <f t="shared" si="183"/>
        <v>#REF!</v>
      </c>
      <c r="W564" t="e">
        <f t="shared" si="184"/>
        <v>#REF!</v>
      </c>
      <c r="X564" t="e">
        <f t="shared" si="185"/>
        <v>#REF!</v>
      </c>
      <c r="Y564" t="e">
        <f t="shared" si="186"/>
        <v>#REF!</v>
      </c>
      <c r="AA564" s="1">
        <f t="shared" si="187"/>
        <v>563</v>
      </c>
    </row>
    <row r="565" spans="1:27" x14ac:dyDescent="0.35">
      <c r="A565" s="184" t="str">
        <f>+Declarations!A565&amp;""</f>
        <v/>
      </c>
      <c r="B565" t="str">
        <f>IF(LEN($A565),IF(LEN(Declarations!$B565)&gt;0,Declarations!$B565,"#"&amp;$A565),"")</f>
        <v/>
      </c>
      <c r="C565" s="1" t="str">
        <f t="shared" si="169"/>
        <v>...</v>
      </c>
      <c r="D565" s="1" t="str">
        <f t="shared" si="188"/>
        <v/>
      </c>
      <c r="E565" s="15">
        <f t="shared" si="170"/>
        <v>0</v>
      </c>
      <c r="F565" s="1">
        <f t="shared" si="171"/>
        <v>0</v>
      </c>
      <c r="G565" s="1" t="str">
        <f t="shared" si="172"/>
        <v/>
      </c>
      <c r="H565" t="str">
        <f t="shared" si="173"/>
        <v/>
      </c>
      <c r="I565" s="1">
        <f t="shared" si="174"/>
        <v>0</v>
      </c>
      <c r="J565" s="1" t="str">
        <f>IF(LEN($A565)&gt;0,IF(LEN(Declarations!$F565)&gt;0,Declarations!$F565,conftype),"")</f>
        <v/>
      </c>
      <c r="M565" s="35" t="e">
        <f t="shared" si="189"/>
        <v>#REF!</v>
      </c>
      <c r="N565" s="35" t="e">
        <f t="shared" si="175"/>
        <v>#REF!</v>
      </c>
      <c r="O565" s="35" t="e">
        <f t="shared" si="176"/>
        <v>#REF!</v>
      </c>
      <c r="P565" s="35" t="e">
        <f t="shared" si="177"/>
        <v>#REF!</v>
      </c>
      <c r="Q565" s="214" t="e">
        <f t="shared" si="178"/>
        <v>#REF!</v>
      </c>
      <c r="R565" s="215" t="e">
        <f t="shared" si="179"/>
        <v>#REF!</v>
      </c>
      <c r="S565" s="214" t="e">
        <f t="shared" si="180"/>
        <v>#REF!</v>
      </c>
      <c r="T565" s="214" t="e">
        <f t="shared" si="181"/>
        <v>#REF!</v>
      </c>
      <c r="U565" t="e">
        <f t="shared" si="182"/>
        <v>#REF!</v>
      </c>
      <c r="V565" t="e">
        <f t="shared" si="183"/>
        <v>#REF!</v>
      </c>
      <c r="W565" t="e">
        <f t="shared" si="184"/>
        <v>#REF!</v>
      </c>
      <c r="X565" t="e">
        <f t="shared" si="185"/>
        <v>#REF!</v>
      </c>
      <c r="Y565" t="e">
        <f t="shared" si="186"/>
        <v>#REF!</v>
      </c>
      <c r="AA565" s="1">
        <f t="shared" si="187"/>
        <v>564</v>
      </c>
    </row>
    <row r="566" spans="1:27" x14ac:dyDescent="0.35">
      <c r="A566" s="184" t="str">
        <f>+Declarations!A566&amp;""</f>
        <v/>
      </c>
      <c r="B566" t="str">
        <f>IF(LEN($A566),IF(LEN(Declarations!$B566)&gt;0,Declarations!$B566,"#"&amp;$A566),"")</f>
        <v/>
      </c>
      <c r="C566" s="1" t="str">
        <f t="shared" si="169"/>
        <v>...</v>
      </c>
      <c r="D566" s="1" t="str">
        <f t="shared" si="188"/>
        <v/>
      </c>
      <c r="E566" s="15">
        <f t="shared" si="170"/>
        <v>0</v>
      </c>
      <c r="F566" s="1">
        <f t="shared" si="171"/>
        <v>0</v>
      </c>
      <c r="G566" s="1" t="str">
        <f t="shared" si="172"/>
        <v/>
      </c>
      <c r="H566" t="str">
        <f t="shared" si="173"/>
        <v/>
      </c>
      <c r="I566" s="1">
        <f t="shared" si="174"/>
        <v>0</v>
      </c>
      <c r="J566" s="1" t="str">
        <f>IF(LEN($A566)&gt;0,IF(LEN(Declarations!$F566)&gt;0,Declarations!$F566,conftype),"")</f>
        <v/>
      </c>
      <c r="M566" s="35" t="e">
        <f t="shared" si="189"/>
        <v>#REF!</v>
      </c>
      <c r="N566" s="35" t="e">
        <f t="shared" si="175"/>
        <v>#REF!</v>
      </c>
      <c r="O566" s="35" t="e">
        <f t="shared" si="176"/>
        <v>#REF!</v>
      </c>
      <c r="P566" s="35" t="e">
        <f t="shared" si="177"/>
        <v>#REF!</v>
      </c>
      <c r="Q566" s="214" t="e">
        <f t="shared" si="178"/>
        <v>#REF!</v>
      </c>
      <c r="R566" s="215" t="e">
        <f t="shared" si="179"/>
        <v>#REF!</v>
      </c>
      <c r="S566" s="214" t="e">
        <f t="shared" si="180"/>
        <v>#REF!</v>
      </c>
      <c r="T566" s="214" t="e">
        <f t="shared" si="181"/>
        <v>#REF!</v>
      </c>
      <c r="U566" t="e">
        <f t="shared" si="182"/>
        <v>#REF!</v>
      </c>
      <c r="V566" t="e">
        <f t="shared" si="183"/>
        <v>#REF!</v>
      </c>
      <c r="W566" t="e">
        <f t="shared" si="184"/>
        <v>#REF!</v>
      </c>
      <c r="X566" t="e">
        <f t="shared" si="185"/>
        <v>#REF!</v>
      </c>
      <c r="Y566" t="e">
        <f t="shared" si="186"/>
        <v>#REF!</v>
      </c>
      <c r="AA566" s="1">
        <f t="shared" si="187"/>
        <v>565</v>
      </c>
    </row>
    <row r="567" spans="1:27" x14ac:dyDescent="0.35">
      <c r="A567" s="184" t="str">
        <f>+Declarations!A567&amp;""</f>
        <v/>
      </c>
      <c r="B567" t="str">
        <f>IF(LEN($A567),IF(LEN(Declarations!$B567)&gt;0,Declarations!$B567,"#"&amp;$A567),"")</f>
        <v/>
      </c>
      <c r="C567" s="1" t="str">
        <f t="shared" si="169"/>
        <v>...</v>
      </c>
      <c r="D567" s="1" t="str">
        <f t="shared" si="188"/>
        <v/>
      </c>
      <c r="E567" s="15">
        <f t="shared" si="170"/>
        <v>0</v>
      </c>
      <c r="F567" s="1">
        <f t="shared" si="171"/>
        <v>0</v>
      </c>
      <c r="G567" s="1" t="str">
        <f t="shared" si="172"/>
        <v/>
      </c>
      <c r="H567" t="str">
        <f t="shared" si="173"/>
        <v/>
      </c>
      <c r="I567" s="1">
        <f t="shared" si="174"/>
        <v>0</v>
      </c>
      <c r="J567" s="1" t="str">
        <f>IF(LEN($A567)&gt;0,IF(LEN(Declarations!$F567)&gt;0,Declarations!$F567,conftype),"")</f>
        <v/>
      </c>
      <c r="M567" s="35" t="e">
        <f t="shared" si="189"/>
        <v>#REF!</v>
      </c>
      <c r="N567" s="35" t="e">
        <f t="shared" si="175"/>
        <v>#REF!</v>
      </c>
      <c r="O567" s="35" t="e">
        <f t="shared" si="176"/>
        <v>#REF!</v>
      </c>
      <c r="P567" s="35" t="e">
        <f t="shared" si="177"/>
        <v>#REF!</v>
      </c>
      <c r="Q567" s="214" t="e">
        <f t="shared" si="178"/>
        <v>#REF!</v>
      </c>
      <c r="R567" s="215" t="e">
        <f t="shared" si="179"/>
        <v>#REF!</v>
      </c>
      <c r="S567" s="214" t="e">
        <f t="shared" si="180"/>
        <v>#REF!</v>
      </c>
      <c r="T567" s="214" t="e">
        <f t="shared" si="181"/>
        <v>#REF!</v>
      </c>
      <c r="U567" t="e">
        <f t="shared" si="182"/>
        <v>#REF!</v>
      </c>
      <c r="V567" t="e">
        <f t="shared" si="183"/>
        <v>#REF!</v>
      </c>
      <c r="W567" t="e">
        <f t="shared" si="184"/>
        <v>#REF!</v>
      </c>
      <c r="X567" t="e">
        <f t="shared" si="185"/>
        <v>#REF!</v>
      </c>
      <c r="Y567" t="e">
        <f t="shared" si="186"/>
        <v>#REF!</v>
      </c>
      <c r="AA567" s="1">
        <f t="shared" si="187"/>
        <v>566</v>
      </c>
    </row>
    <row r="568" spans="1:27" x14ac:dyDescent="0.35">
      <c r="A568" s="184" t="str">
        <f>+Declarations!A568&amp;""</f>
        <v/>
      </c>
      <c r="B568" t="str">
        <f>IF(LEN($A568),IF(LEN(Declarations!$B568)&gt;0,Declarations!$B568,"#"&amp;$A568),"")</f>
        <v/>
      </c>
      <c r="C568" s="1" t="str">
        <f t="shared" si="169"/>
        <v>...</v>
      </c>
      <c r="D568" s="1" t="str">
        <f t="shared" si="188"/>
        <v/>
      </c>
      <c r="E568" s="15">
        <f t="shared" si="170"/>
        <v>0</v>
      </c>
      <c r="F568" s="1">
        <f t="shared" si="171"/>
        <v>0</v>
      </c>
      <c r="G568" s="1" t="str">
        <f t="shared" si="172"/>
        <v/>
      </c>
      <c r="H568" t="str">
        <f t="shared" si="173"/>
        <v/>
      </c>
      <c r="I568" s="1">
        <f t="shared" si="174"/>
        <v>0</v>
      </c>
      <c r="J568" s="1" t="str">
        <f>IF(LEN($A568)&gt;0,IF(LEN(Declarations!$F568)&gt;0,Declarations!$F568,conftype),"")</f>
        <v/>
      </c>
      <c r="M568" s="35" t="e">
        <f t="shared" si="189"/>
        <v>#REF!</v>
      </c>
      <c r="N568" s="35" t="e">
        <f t="shared" si="175"/>
        <v>#REF!</v>
      </c>
      <c r="O568" s="35" t="e">
        <f t="shared" si="176"/>
        <v>#REF!</v>
      </c>
      <c r="P568" s="35" t="e">
        <f t="shared" si="177"/>
        <v>#REF!</v>
      </c>
      <c r="Q568" s="214" t="e">
        <f t="shared" si="178"/>
        <v>#REF!</v>
      </c>
      <c r="R568" s="215" t="e">
        <f t="shared" si="179"/>
        <v>#REF!</v>
      </c>
      <c r="S568" s="214" t="e">
        <f t="shared" si="180"/>
        <v>#REF!</v>
      </c>
      <c r="T568" s="214" t="e">
        <f t="shared" si="181"/>
        <v>#REF!</v>
      </c>
      <c r="U568" t="e">
        <f t="shared" si="182"/>
        <v>#REF!</v>
      </c>
      <c r="V568" t="e">
        <f t="shared" si="183"/>
        <v>#REF!</v>
      </c>
      <c r="W568" t="e">
        <f t="shared" si="184"/>
        <v>#REF!</v>
      </c>
      <c r="X568" t="e">
        <f t="shared" si="185"/>
        <v>#REF!</v>
      </c>
      <c r="Y568" t="e">
        <f t="shared" si="186"/>
        <v>#REF!</v>
      </c>
      <c r="AA568" s="1">
        <f t="shared" si="187"/>
        <v>567</v>
      </c>
    </row>
    <row r="569" spans="1:27" x14ac:dyDescent="0.35">
      <c r="A569" s="184" t="str">
        <f>+Declarations!A569&amp;""</f>
        <v/>
      </c>
      <c r="B569" t="str">
        <f>IF(LEN($A569),IF(LEN(Declarations!$B569)&gt;0,Declarations!$B569,"#"&amp;$A569),"")</f>
        <v/>
      </c>
      <c r="C569" s="1" t="str">
        <f t="shared" si="169"/>
        <v>...</v>
      </c>
      <c r="D569" s="1" t="str">
        <f t="shared" si="188"/>
        <v/>
      </c>
      <c r="E569" s="15">
        <f t="shared" si="170"/>
        <v>0</v>
      </c>
      <c r="F569" s="1">
        <f t="shared" si="171"/>
        <v>0</v>
      </c>
      <c r="G569" s="1" t="str">
        <f t="shared" si="172"/>
        <v/>
      </c>
      <c r="H569" t="str">
        <f t="shared" si="173"/>
        <v/>
      </c>
      <c r="I569" s="1">
        <f t="shared" si="174"/>
        <v>0</v>
      </c>
      <c r="J569" s="1" t="str">
        <f>IF(LEN($A569)&gt;0,IF(LEN(Declarations!$F569)&gt;0,Declarations!$F569,conftype),"")</f>
        <v/>
      </c>
      <c r="M569" s="35" t="e">
        <f t="shared" si="189"/>
        <v>#REF!</v>
      </c>
      <c r="N569" s="35" t="e">
        <f t="shared" si="175"/>
        <v>#REF!</v>
      </c>
      <c r="O569" s="35" t="e">
        <f t="shared" si="176"/>
        <v>#REF!</v>
      </c>
      <c r="P569" s="35" t="e">
        <f t="shared" si="177"/>
        <v>#REF!</v>
      </c>
      <c r="Q569" s="214" t="e">
        <f t="shared" si="178"/>
        <v>#REF!</v>
      </c>
      <c r="R569" s="215" t="e">
        <f t="shared" si="179"/>
        <v>#REF!</v>
      </c>
      <c r="S569" s="214" t="e">
        <f t="shared" si="180"/>
        <v>#REF!</v>
      </c>
      <c r="T569" s="214" t="e">
        <f t="shared" si="181"/>
        <v>#REF!</v>
      </c>
      <c r="U569" t="e">
        <f t="shared" si="182"/>
        <v>#REF!</v>
      </c>
      <c r="V569" t="e">
        <f t="shared" si="183"/>
        <v>#REF!</v>
      </c>
      <c r="W569" t="e">
        <f t="shared" si="184"/>
        <v>#REF!</v>
      </c>
      <c r="X569" t="e">
        <f t="shared" si="185"/>
        <v>#REF!</v>
      </c>
      <c r="Y569" t="e">
        <f t="shared" si="186"/>
        <v>#REF!</v>
      </c>
      <c r="AA569" s="1">
        <f t="shared" si="187"/>
        <v>568</v>
      </c>
    </row>
    <row r="570" spans="1:27" x14ac:dyDescent="0.35">
      <c r="A570" s="184" t="str">
        <f>+Declarations!A570&amp;""</f>
        <v/>
      </c>
      <c r="B570" t="str">
        <f>IF(LEN($A570),IF(LEN(Declarations!$B570)&gt;0,Declarations!$B570,"#"&amp;$A570),"")</f>
        <v/>
      </c>
      <c r="C570" s="1" t="str">
        <f t="shared" si="169"/>
        <v>...</v>
      </c>
      <c r="D570" s="1" t="str">
        <f t="shared" si="188"/>
        <v/>
      </c>
      <c r="E570" s="15">
        <f t="shared" si="170"/>
        <v>0</v>
      </c>
      <c r="F570" s="1">
        <f t="shared" si="171"/>
        <v>0</v>
      </c>
      <c r="G570" s="1" t="str">
        <f t="shared" si="172"/>
        <v/>
      </c>
      <c r="H570" t="str">
        <f t="shared" si="173"/>
        <v/>
      </c>
      <c r="I570" s="1">
        <f t="shared" si="174"/>
        <v>0</v>
      </c>
      <c r="J570" s="1" t="str">
        <f>IF(LEN($A570)&gt;0,IF(LEN(Declarations!$F570)&gt;0,Declarations!$F570,conftype),"")</f>
        <v/>
      </c>
      <c r="M570" s="35" t="e">
        <f t="shared" si="189"/>
        <v>#REF!</v>
      </c>
      <c r="N570" s="35" t="e">
        <f t="shared" si="175"/>
        <v>#REF!</v>
      </c>
      <c r="O570" s="35" t="e">
        <f t="shared" si="176"/>
        <v>#REF!</v>
      </c>
      <c r="P570" s="35" t="e">
        <f t="shared" si="177"/>
        <v>#REF!</v>
      </c>
      <c r="Q570" s="214" t="e">
        <f t="shared" si="178"/>
        <v>#REF!</v>
      </c>
      <c r="R570" s="215" t="e">
        <f t="shared" si="179"/>
        <v>#REF!</v>
      </c>
      <c r="S570" s="214" t="e">
        <f t="shared" si="180"/>
        <v>#REF!</v>
      </c>
      <c r="T570" s="214" t="e">
        <f t="shared" si="181"/>
        <v>#REF!</v>
      </c>
      <c r="U570" t="e">
        <f t="shared" si="182"/>
        <v>#REF!</v>
      </c>
      <c r="V570" t="e">
        <f t="shared" si="183"/>
        <v>#REF!</v>
      </c>
      <c r="W570" t="e">
        <f t="shared" si="184"/>
        <v>#REF!</v>
      </c>
      <c r="X570" t="e">
        <f t="shared" si="185"/>
        <v>#REF!</v>
      </c>
      <c r="Y570" t="e">
        <f t="shared" si="186"/>
        <v>#REF!</v>
      </c>
      <c r="AA570" s="1">
        <f t="shared" si="187"/>
        <v>569</v>
      </c>
    </row>
    <row r="571" spans="1:27" x14ac:dyDescent="0.35">
      <c r="A571" s="184" t="str">
        <f>+Declarations!A571&amp;""</f>
        <v/>
      </c>
      <c r="B571" t="str">
        <f>IF(LEN($A571),IF(LEN(Declarations!$B571)&gt;0,Declarations!$B571,"#"&amp;$A571),"")</f>
        <v/>
      </c>
      <c r="C571" s="1" t="str">
        <f t="shared" si="169"/>
        <v>...</v>
      </c>
      <c r="D571" s="1" t="str">
        <f t="shared" si="188"/>
        <v/>
      </c>
      <c r="E571" s="15">
        <f t="shared" si="170"/>
        <v>0</v>
      </c>
      <c r="F571" s="1">
        <f t="shared" si="171"/>
        <v>0</v>
      </c>
      <c r="G571" s="1" t="str">
        <f t="shared" si="172"/>
        <v/>
      </c>
      <c r="H571" t="str">
        <f t="shared" si="173"/>
        <v/>
      </c>
      <c r="I571" s="1">
        <f t="shared" si="174"/>
        <v>0</v>
      </c>
      <c r="J571" s="1" t="str">
        <f>IF(LEN($A571)&gt;0,IF(LEN(Declarations!$F571)&gt;0,Declarations!$F571,conftype),"")</f>
        <v/>
      </c>
      <c r="M571" s="35" t="e">
        <f t="shared" si="189"/>
        <v>#REF!</v>
      </c>
      <c r="N571" s="35" t="e">
        <f t="shared" si="175"/>
        <v>#REF!</v>
      </c>
      <c r="O571" s="35" t="e">
        <f t="shared" si="176"/>
        <v>#REF!</v>
      </c>
      <c r="P571" s="35" t="e">
        <f t="shared" si="177"/>
        <v>#REF!</v>
      </c>
      <c r="Q571" s="214" t="e">
        <f t="shared" si="178"/>
        <v>#REF!</v>
      </c>
      <c r="R571" s="215" t="e">
        <f t="shared" si="179"/>
        <v>#REF!</v>
      </c>
      <c r="S571" s="214" t="e">
        <f t="shared" si="180"/>
        <v>#REF!</v>
      </c>
      <c r="T571" s="214" t="e">
        <f t="shared" si="181"/>
        <v>#REF!</v>
      </c>
      <c r="U571" t="e">
        <f t="shared" si="182"/>
        <v>#REF!</v>
      </c>
      <c r="V571" t="e">
        <f t="shared" si="183"/>
        <v>#REF!</v>
      </c>
      <c r="W571" t="e">
        <f t="shared" si="184"/>
        <v>#REF!</v>
      </c>
      <c r="X571" t="e">
        <f t="shared" si="185"/>
        <v>#REF!</v>
      </c>
      <c r="Y571" t="e">
        <f t="shared" si="186"/>
        <v>#REF!</v>
      </c>
      <c r="AA571" s="1">
        <f t="shared" si="187"/>
        <v>570</v>
      </c>
    </row>
    <row r="572" spans="1:27" x14ac:dyDescent="0.35">
      <c r="A572" s="184" t="str">
        <f>+Declarations!A572&amp;""</f>
        <v/>
      </c>
      <c r="B572" t="str">
        <f>IF(LEN($A572),IF(LEN(Declarations!$B572)&gt;0,Declarations!$B572,"#"&amp;$A572),"")</f>
        <v/>
      </c>
      <c r="C572" s="1" t="str">
        <f t="shared" si="169"/>
        <v>...</v>
      </c>
      <c r="D572" s="1" t="str">
        <f t="shared" si="188"/>
        <v/>
      </c>
      <c r="E572" s="15">
        <f t="shared" si="170"/>
        <v>0</v>
      </c>
      <c r="F572" s="1">
        <f t="shared" si="171"/>
        <v>0</v>
      </c>
      <c r="G572" s="1" t="str">
        <f t="shared" si="172"/>
        <v/>
      </c>
      <c r="H572" t="str">
        <f t="shared" si="173"/>
        <v/>
      </c>
      <c r="I572" s="1">
        <f t="shared" si="174"/>
        <v>0</v>
      </c>
      <c r="J572" s="1" t="str">
        <f>IF(LEN($A572)&gt;0,IF(LEN(Declarations!$F572)&gt;0,Declarations!$F572,conftype),"")</f>
        <v/>
      </c>
      <c r="M572" s="35" t="e">
        <f t="shared" si="189"/>
        <v>#REF!</v>
      </c>
      <c r="N572" s="35" t="e">
        <f t="shared" si="175"/>
        <v>#REF!</v>
      </c>
      <c r="O572" s="35" t="e">
        <f t="shared" si="176"/>
        <v>#REF!</v>
      </c>
      <c r="P572" s="35" t="e">
        <f t="shared" si="177"/>
        <v>#REF!</v>
      </c>
      <c r="Q572" s="214" t="e">
        <f t="shared" si="178"/>
        <v>#REF!</v>
      </c>
      <c r="R572" s="215" t="e">
        <f t="shared" si="179"/>
        <v>#REF!</v>
      </c>
      <c r="S572" s="214" t="e">
        <f t="shared" si="180"/>
        <v>#REF!</v>
      </c>
      <c r="T572" s="214" t="e">
        <f t="shared" si="181"/>
        <v>#REF!</v>
      </c>
      <c r="U572" t="e">
        <f t="shared" si="182"/>
        <v>#REF!</v>
      </c>
      <c r="V572" t="e">
        <f t="shared" si="183"/>
        <v>#REF!</v>
      </c>
      <c r="W572" t="e">
        <f t="shared" si="184"/>
        <v>#REF!</v>
      </c>
      <c r="X572" t="e">
        <f t="shared" si="185"/>
        <v>#REF!</v>
      </c>
      <c r="Y572" t="e">
        <f t="shared" si="186"/>
        <v>#REF!</v>
      </c>
      <c r="AA572" s="1">
        <f t="shared" si="187"/>
        <v>571</v>
      </c>
    </row>
    <row r="573" spans="1:27" x14ac:dyDescent="0.35">
      <c r="A573" s="184" t="str">
        <f>+Declarations!A573&amp;""</f>
        <v/>
      </c>
      <c r="B573" t="str">
        <f>IF(LEN($A573),IF(LEN(Declarations!$B573)&gt;0,Declarations!$B573,"#"&amp;$A573),"")</f>
        <v/>
      </c>
      <c r="C573" s="1" t="str">
        <f t="shared" si="169"/>
        <v>...</v>
      </c>
      <c r="D573" s="1" t="str">
        <f t="shared" si="188"/>
        <v/>
      </c>
      <c r="E573" s="15">
        <f t="shared" si="170"/>
        <v>0</v>
      </c>
      <c r="F573" s="1">
        <f t="shared" si="171"/>
        <v>0</v>
      </c>
      <c r="G573" s="1" t="str">
        <f t="shared" si="172"/>
        <v/>
      </c>
      <c r="H573" t="str">
        <f t="shared" si="173"/>
        <v/>
      </c>
      <c r="I573" s="1">
        <f t="shared" si="174"/>
        <v>0</v>
      </c>
      <c r="J573" s="1" t="str">
        <f>IF(LEN($A573)&gt;0,IF(LEN(Declarations!$F573)&gt;0,Declarations!$F573,conftype),"")</f>
        <v/>
      </c>
      <c r="M573" s="35" t="e">
        <f t="shared" si="189"/>
        <v>#REF!</v>
      </c>
      <c r="N573" s="35" t="e">
        <f t="shared" si="175"/>
        <v>#REF!</v>
      </c>
      <c r="O573" s="35" t="e">
        <f t="shared" si="176"/>
        <v>#REF!</v>
      </c>
      <c r="P573" s="35" t="e">
        <f t="shared" si="177"/>
        <v>#REF!</v>
      </c>
      <c r="Q573" s="214" t="e">
        <f t="shared" si="178"/>
        <v>#REF!</v>
      </c>
      <c r="R573" s="215" t="e">
        <f t="shared" si="179"/>
        <v>#REF!</v>
      </c>
      <c r="S573" s="214" t="e">
        <f t="shared" si="180"/>
        <v>#REF!</v>
      </c>
      <c r="T573" s="214" t="e">
        <f t="shared" si="181"/>
        <v>#REF!</v>
      </c>
      <c r="U573" t="e">
        <f t="shared" si="182"/>
        <v>#REF!</v>
      </c>
      <c r="V573" t="e">
        <f t="shared" si="183"/>
        <v>#REF!</v>
      </c>
      <c r="W573" t="e">
        <f t="shared" si="184"/>
        <v>#REF!</v>
      </c>
      <c r="X573" t="e">
        <f t="shared" si="185"/>
        <v>#REF!</v>
      </c>
      <c r="Y573" t="e">
        <f t="shared" si="186"/>
        <v>#REF!</v>
      </c>
      <c r="AA573" s="1">
        <f t="shared" si="187"/>
        <v>572</v>
      </c>
    </row>
    <row r="574" spans="1:27" x14ac:dyDescent="0.35">
      <c r="A574" s="184" t="str">
        <f>+Declarations!A574&amp;""</f>
        <v/>
      </c>
      <c r="B574" t="str">
        <f>IF(LEN($A574),IF(LEN(Declarations!$B574)&gt;0,Declarations!$B574,"#"&amp;$A574),"")</f>
        <v/>
      </c>
      <c r="C574" s="1" t="str">
        <f t="shared" si="169"/>
        <v>...</v>
      </c>
      <c r="D574" s="1" t="str">
        <f t="shared" si="188"/>
        <v/>
      </c>
      <c r="E574" s="15">
        <f t="shared" si="170"/>
        <v>0</v>
      </c>
      <c r="F574" s="1">
        <f t="shared" si="171"/>
        <v>0</v>
      </c>
      <c r="G574" s="1" t="str">
        <f t="shared" si="172"/>
        <v/>
      </c>
      <c r="H574" t="str">
        <f t="shared" si="173"/>
        <v/>
      </c>
      <c r="I574" s="1">
        <f t="shared" si="174"/>
        <v>0</v>
      </c>
      <c r="J574" s="1" t="str">
        <f>IF(LEN($A574)&gt;0,IF(LEN(Declarations!$F574)&gt;0,Declarations!$F574,conftype),"")</f>
        <v/>
      </c>
      <c r="M574" s="35" t="e">
        <f t="shared" si="189"/>
        <v>#REF!</v>
      </c>
      <c r="N574" s="35" t="e">
        <f t="shared" si="175"/>
        <v>#REF!</v>
      </c>
      <c r="O574" s="35" t="e">
        <f t="shared" si="176"/>
        <v>#REF!</v>
      </c>
      <c r="P574" s="35" t="e">
        <f t="shared" si="177"/>
        <v>#REF!</v>
      </c>
      <c r="Q574" s="214" t="e">
        <f t="shared" si="178"/>
        <v>#REF!</v>
      </c>
      <c r="R574" s="215" t="e">
        <f t="shared" si="179"/>
        <v>#REF!</v>
      </c>
      <c r="S574" s="214" t="e">
        <f t="shared" si="180"/>
        <v>#REF!</v>
      </c>
      <c r="T574" s="214" t="e">
        <f t="shared" si="181"/>
        <v>#REF!</v>
      </c>
      <c r="U574" t="e">
        <f t="shared" si="182"/>
        <v>#REF!</v>
      </c>
      <c r="V574" t="e">
        <f t="shared" si="183"/>
        <v>#REF!</v>
      </c>
      <c r="W574" t="e">
        <f t="shared" si="184"/>
        <v>#REF!</v>
      </c>
      <c r="X574" t="e">
        <f t="shared" si="185"/>
        <v>#REF!</v>
      </c>
      <c r="Y574" t="e">
        <f t="shared" si="186"/>
        <v>#REF!</v>
      </c>
      <c r="AA574" s="1">
        <f t="shared" si="187"/>
        <v>573</v>
      </c>
    </row>
    <row r="575" spans="1:27" x14ac:dyDescent="0.35">
      <c r="A575" s="184" t="str">
        <f>+Declarations!A575&amp;""</f>
        <v/>
      </c>
      <c r="B575" t="str">
        <f>IF(LEN($A575),IF(LEN(Declarations!$B575)&gt;0,Declarations!$B575,"#"&amp;$A575),"")</f>
        <v/>
      </c>
      <c r="C575" s="1" t="str">
        <f t="shared" si="169"/>
        <v>...</v>
      </c>
      <c r="D575" s="1" t="str">
        <f t="shared" si="188"/>
        <v/>
      </c>
      <c r="E575" s="15">
        <f t="shared" si="170"/>
        <v>0</v>
      </c>
      <c r="F575" s="1">
        <f t="shared" si="171"/>
        <v>0</v>
      </c>
      <c r="G575" s="1" t="str">
        <f t="shared" si="172"/>
        <v/>
      </c>
      <c r="H575" t="str">
        <f t="shared" si="173"/>
        <v/>
      </c>
      <c r="I575" s="1">
        <f t="shared" si="174"/>
        <v>0</v>
      </c>
      <c r="J575" s="1" t="str">
        <f>IF(LEN($A575)&gt;0,IF(LEN(Declarations!$F575)&gt;0,Declarations!$F575,conftype),"")</f>
        <v/>
      </c>
      <c r="M575" s="35" t="e">
        <f t="shared" si="189"/>
        <v>#REF!</v>
      </c>
      <c r="N575" s="35" t="e">
        <f t="shared" si="175"/>
        <v>#REF!</v>
      </c>
      <c r="O575" s="35" t="e">
        <f t="shared" si="176"/>
        <v>#REF!</v>
      </c>
      <c r="P575" s="35" t="e">
        <f t="shared" si="177"/>
        <v>#REF!</v>
      </c>
      <c r="Q575" s="214" t="e">
        <f t="shared" si="178"/>
        <v>#REF!</v>
      </c>
      <c r="R575" s="215" t="e">
        <f t="shared" si="179"/>
        <v>#REF!</v>
      </c>
      <c r="S575" s="214" t="e">
        <f t="shared" si="180"/>
        <v>#REF!</v>
      </c>
      <c r="T575" s="214" t="e">
        <f t="shared" si="181"/>
        <v>#REF!</v>
      </c>
      <c r="U575" t="e">
        <f t="shared" si="182"/>
        <v>#REF!</v>
      </c>
      <c r="V575" t="e">
        <f t="shared" si="183"/>
        <v>#REF!</v>
      </c>
      <c r="W575" t="e">
        <f t="shared" si="184"/>
        <v>#REF!</v>
      </c>
      <c r="X575" t="e">
        <f t="shared" si="185"/>
        <v>#REF!</v>
      </c>
      <c r="Y575" t="e">
        <f t="shared" si="186"/>
        <v>#REF!</v>
      </c>
      <c r="AA575" s="1">
        <f t="shared" si="187"/>
        <v>574</v>
      </c>
    </row>
    <row r="576" spans="1:27" x14ac:dyDescent="0.35">
      <c r="A576" s="184" t="str">
        <f>+Declarations!A576&amp;""</f>
        <v/>
      </c>
      <c r="B576" t="str">
        <f>IF(LEN($A576),IF(LEN(Declarations!$B576)&gt;0,Declarations!$B576,"#"&amp;$A576),"")</f>
        <v/>
      </c>
      <c r="C576" s="1" t="str">
        <f t="shared" si="169"/>
        <v>...</v>
      </c>
      <c r="D576" s="1" t="str">
        <f t="shared" si="188"/>
        <v/>
      </c>
      <c r="E576" s="15">
        <f t="shared" si="170"/>
        <v>0</v>
      </c>
      <c r="F576" s="1">
        <f t="shared" si="171"/>
        <v>0</v>
      </c>
      <c r="G576" s="1" t="str">
        <f t="shared" si="172"/>
        <v/>
      </c>
      <c r="H576" t="str">
        <f t="shared" si="173"/>
        <v/>
      </c>
      <c r="I576" s="1">
        <f t="shared" si="174"/>
        <v>0</v>
      </c>
      <c r="J576" s="1" t="str">
        <f>IF(LEN($A576)&gt;0,IF(LEN(Declarations!$F576)&gt;0,Declarations!$F576,conftype),"")</f>
        <v/>
      </c>
      <c r="M576" s="35" t="e">
        <f t="shared" si="189"/>
        <v>#REF!</v>
      </c>
      <c r="N576" s="35" t="e">
        <f t="shared" si="175"/>
        <v>#REF!</v>
      </c>
      <c r="O576" s="35" t="e">
        <f t="shared" si="176"/>
        <v>#REF!</v>
      </c>
      <c r="P576" s="35" t="e">
        <f t="shared" si="177"/>
        <v>#REF!</v>
      </c>
      <c r="Q576" s="214" t="e">
        <f t="shared" si="178"/>
        <v>#REF!</v>
      </c>
      <c r="R576" s="215" t="e">
        <f t="shared" si="179"/>
        <v>#REF!</v>
      </c>
      <c r="S576" s="214" t="e">
        <f t="shared" si="180"/>
        <v>#REF!</v>
      </c>
      <c r="T576" s="214" t="e">
        <f t="shared" si="181"/>
        <v>#REF!</v>
      </c>
      <c r="U576" t="e">
        <f t="shared" si="182"/>
        <v>#REF!</v>
      </c>
      <c r="V576" t="e">
        <f t="shared" si="183"/>
        <v>#REF!</v>
      </c>
      <c r="W576" t="e">
        <f t="shared" si="184"/>
        <v>#REF!</v>
      </c>
      <c r="X576" t="e">
        <f t="shared" si="185"/>
        <v>#REF!</v>
      </c>
      <c r="Y576" t="e">
        <f t="shared" si="186"/>
        <v>#REF!</v>
      </c>
      <c r="AA576" s="1">
        <f t="shared" si="187"/>
        <v>575</v>
      </c>
    </row>
    <row r="577" spans="1:27" x14ac:dyDescent="0.35">
      <c r="A577" s="184" t="str">
        <f>+Declarations!A577&amp;""</f>
        <v/>
      </c>
      <c r="B577" t="str">
        <f>IF(LEN($A577),IF(LEN(Declarations!$B577)&gt;0,Declarations!$B577,"#"&amp;$A577),"")</f>
        <v/>
      </c>
      <c r="C577" s="1" t="str">
        <f t="shared" si="169"/>
        <v>...</v>
      </c>
      <c r="D577" s="1" t="str">
        <f t="shared" si="188"/>
        <v/>
      </c>
      <c r="E577" s="15">
        <f t="shared" si="170"/>
        <v>0</v>
      </c>
      <c r="F577" s="1">
        <f t="shared" si="171"/>
        <v>0</v>
      </c>
      <c r="G577" s="1" t="str">
        <f t="shared" si="172"/>
        <v/>
      </c>
      <c r="H577" t="str">
        <f t="shared" si="173"/>
        <v/>
      </c>
      <c r="I577" s="1">
        <f t="shared" si="174"/>
        <v>0</v>
      </c>
      <c r="J577" s="1" t="str">
        <f>IF(LEN($A577)&gt;0,IF(LEN(Declarations!$F577)&gt;0,Declarations!$F577,conftype),"")</f>
        <v/>
      </c>
      <c r="M577" s="35" t="e">
        <f t="shared" si="189"/>
        <v>#REF!</v>
      </c>
      <c r="N577" s="35" t="e">
        <f t="shared" si="175"/>
        <v>#REF!</v>
      </c>
      <c r="O577" s="35" t="e">
        <f t="shared" si="176"/>
        <v>#REF!</v>
      </c>
      <c r="P577" s="35" t="e">
        <f t="shared" si="177"/>
        <v>#REF!</v>
      </c>
      <c r="Q577" s="214" t="e">
        <f t="shared" si="178"/>
        <v>#REF!</v>
      </c>
      <c r="R577" s="215" t="e">
        <f t="shared" si="179"/>
        <v>#REF!</v>
      </c>
      <c r="S577" s="214" t="e">
        <f t="shared" si="180"/>
        <v>#REF!</v>
      </c>
      <c r="T577" s="214" t="e">
        <f t="shared" si="181"/>
        <v>#REF!</v>
      </c>
      <c r="U577" t="e">
        <f t="shared" si="182"/>
        <v>#REF!</v>
      </c>
      <c r="V577" t="e">
        <f t="shared" si="183"/>
        <v>#REF!</v>
      </c>
      <c r="W577" t="e">
        <f t="shared" si="184"/>
        <v>#REF!</v>
      </c>
      <c r="X577" t="e">
        <f t="shared" si="185"/>
        <v>#REF!</v>
      </c>
      <c r="Y577" t="e">
        <f t="shared" si="186"/>
        <v>#REF!</v>
      </c>
      <c r="AA577" s="1">
        <f t="shared" si="187"/>
        <v>576</v>
      </c>
    </row>
    <row r="578" spans="1:27" x14ac:dyDescent="0.35">
      <c r="A578" s="184" t="str">
        <f>+Declarations!A578&amp;""</f>
        <v/>
      </c>
      <c r="B578" t="str">
        <f>IF(LEN($A578),IF(LEN(Declarations!$B578)&gt;0,Declarations!$B578,"#"&amp;$A578),"")</f>
        <v/>
      </c>
      <c r="C578" s="1" t="str">
        <f t="shared" ref="C578:C641" si="190">IF(LEN(INDEX(DECLARATIONS,$AA578,3))&gt;0,INDEX(DECLARATIONS,$AA578,3),"...")</f>
        <v>...</v>
      </c>
      <c r="D578" s="1" t="str">
        <f t="shared" si="188"/>
        <v/>
      </c>
      <c r="E578" s="15">
        <f t="shared" ref="E578:E641" si="191">IF(ISNA($AA578),0,INDEX(DECLARATIONS,$AA578,5))</f>
        <v>0</v>
      </c>
      <c r="F578" s="1">
        <f t="shared" ref="F578:F641" si="192">IF(ISNA($AA578),0,INDEX(DECLARATIONS,$AA578,7))</f>
        <v>0</v>
      </c>
      <c r="G578" s="1" t="str">
        <f t="shared" ref="G578:G641" si="193">UPPER(IF(ISNA($AA578),"",INDEX(DECLARATIONS,$AA578,4)))</f>
        <v/>
      </c>
      <c r="H578" t="str">
        <f t="shared" ref="H578:H641" si="194">IF(AND(A578&gt;0,ISTEXT(B578)),IF(SECNAME="YES",LEFT(B578&amp;" ",FIND(" ",B578&amp;" ")+2)&amp;IF(F578&gt;0," ("&amp;F578&amp;")",""), B578&amp;IF(F578&gt;0," ("&amp;F578&amp;")","")),"#"&amp;$A578)</f>
        <v/>
      </c>
      <c r="I578" s="1">
        <f t="shared" ref="I578:I641" si="195">IF(LEN($A578)&gt;0,IF(LEN($J578)&gt;0,MATCH(J578,MatchNames,0),EventIndex),0)</f>
        <v>0</v>
      </c>
      <c r="J578" s="1" t="str">
        <f>IF(LEN($A578)&gt;0,IF(LEN(Declarations!$F578)&gt;0,Declarations!$F578,conftype),"")</f>
        <v/>
      </c>
      <c r="M578" s="35" t="e">
        <f t="shared" si="189"/>
        <v>#REF!</v>
      </c>
      <c r="N578" s="35" t="e">
        <f t="shared" ref="N578:N641" si="196">IF(ISNA(VLOOKUP($A578,JumpData,2,FALSE)),0,VLOOKUP($A578,JumpData,2,FALSE))</f>
        <v>#REF!</v>
      </c>
      <c r="O578" s="35" t="e">
        <f t="shared" ref="O578:O641" si="197">IF(ISNA(VLOOKUP($A578,RunData,2,FALSE)),0,VLOOKUP($A578,RunData,2,FALSE))</f>
        <v>#REF!</v>
      </c>
      <c r="P578" s="35" t="e">
        <f t="shared" ref="P578:P641" si="198">IF(ISNA(VLOOKUP($A578,ThrowData,2,FALSE)),0,VLOOKUP($A578,ThrowData,2,FALSE))</f>
        <v>#REF!</v>
      </c>
      <c r="Q578" s="214" t="e">
        <f t="shared" ref="Q578:Q641" si="199">IF(ISNA(VLOOKUP($A578,SprintData,4,FALSE)),0,VLOOKUP($A578,SprintData,4,FALSE))+V578</f>
        <v>#REF!</v>
      </c>
      <c r="R578" s="215" t="e">
        <f t="shared" ref="R578:R641" si="200">IF(ISNA(VLOOKUP($A578,JumpData,4,FALSE)),0,VLOOKUP($A578,JumpData,4,FALSE))+W578</f>
        <v>#REF!</v>
      </c>
      <c r="S578" s="214" t="e">
        <f t="shared" ref="S578:S641" si="201">IF(ISNA(VLOOKUP($A578,RunData,4,FALSE)),0,VLOOKUP($A578,RunData,4,FALSE))+X578</f>
        <v>#REF!</v>
      </c>
      <c r="T578" s="214" t="e">
        <f t="shared" ref="T578:T641" si="202">IF(ISNA(VLOOKUP($A578,ThrowData,4,FALSE)),0,VLOOKUP($A578,ThrowData,4,FALSE))+Y578</f>
        <v>#REF!</v>
      </c>
      <c r="U578" t="e">
        <f t="shared" ref="U578:U641" si="203">+Q578+R578+S578+T578</f>
        <v>#REF!</v>
      </c>
      <c r="V578" t="e">
        <f t="shared" ref="V578:V641" si="204">IF(AND($F578&gt;0,NOT(M578),Flexing),FlexPC,0)</f>
        <v>#REF!</v>
      </c>
      <c r="W578" t="e">
        <f t="shared" ref="W578:W641" si="205">IF(AND($F578&gt;0,NOT(N578),Flexing),FlexPC,0)</f>
        <v>#REF!</v>
      </c>
      <c r="X578" t="e">
        <f t="shared" ref="X578:X641" si="206">IF(AND($F578&gt;0,NOT(O578),Flexing),FlexPC,0)</f>
        <v>#REF!</v>
      </c>
      <c r="Y578" t="e">
        <f t="shared" ref="Y578:Y641" si="207">IF(AND($F578&gt;0,NOT(P578),Flexing),FlexPC,0)</f>
        <v>#REF!</v>
      </c>
      <c r="AA578" s="1">
        <f t="shared" si="187"/>
        <v>577</v>
      </c>
    </row>
    <row r="579" spans="1:27" x14ac:dyDescent="0.35">
      <c r="A579" s="184" t="str">
        <f>+Declarations!A579&amp;""</f>
        <v/>
      </c>
      <c r="B579" t="str">
        <f>IF(LEN($A579),IF(LEN(Declarations!$B579)&gt;0,Declarations!$B579,"#"&amp;$A579),"")</f>
        <v/>
      </c>
      <c r="C579" s="1" t="str">
        <f t="shared" si="190"/>
        <v>...</v>
      </c>
      <c r="D579" s="1" t="str">
        <f t="shared" si="188"/>
        <v/>
      </c>
      <c r="E579" s="15">
        <f t="shared" si="191"/>
        <v>0</v>
      </c>
      <c r="F579" s="1">
        <f t="shared" si="192"/>
        <v>0</v>
      </c>
      <c r="G579" s="1" t="str">
        <f t="shared" si="193"/>
        <v/>
      </c>
      <c r="H579" t="str">
        <f t="shared" si="194"/>
        <v/>
      </c>
      <c r="I579" s="1">
        <f t="shared" si="195"/>
        <v>0</v>
      </c>
      <c r="J579" s="1" t="str">
        <f>IF(LEN($A579)&gt;0,IF(LEN(Declarations!$F579)&gt;0,Declarations!$F579,conftype),"")</f>
        <v/>
      </c>
      <c r="M579" s="35" t="e">
        <f t="shared" si="189"/>
        <v>#REF!</v>
      </c>
      <c r="N579" s="35" t="e">
        <f t="shared" si="196"/>
        <v>#REF!</v>
      </c>
      <c r="O579" s="35" t="e">
        <f t="shared" si="197"/>
        <v>#REF!</v>
      </c>
      <c r="P579" s="35" t="e">
        <f t="shared" si="198"/>
        <v>#REF!</v>
      </c>
      <c r="Q579" s="214" t="e">
        <f t="shared" si="199"/>
        <v>#REF!</v>
      </c>
      <c r="R579" s="215" t="e">
        <f t="shared" si="200"/>
        <v>#REF!</v>
      </c>
      <c r="S579" s="214" t="e">
        <f t="shared" si="201"/>
        <v>#REF!</v>
      </c>
      <c r="T579" s="214" t="e">
        <f t="shared" si="202"/>
        <v>#REF!</v>
      </c>
      <c r="U579" t="e">
        <f t="shared" si="203"/>
        <v>#REF!</v>
      </c>
      <c r="V579" t="e">
        <f t="shared" si="204"/>
        <v>#REF!</v>
      </c>
      <c r="W579" t="e">
        <f t="shared" si="205"/>
        <v>#REF!</v>
      </c>
      <c r="X579" t="e">
        <f t="shared" si="206"/>
        <v>#REF!</v>
      </c>
      <c r="Y579" t="e">
        <f t="shared" si="207"/>
        <v>#REF!</v>
      </c>
      <c r="AA579" s="1">
        <f t="shared" ref="AA579:AA642" si="208">ROW()-1</f>
        <v>578</v>
      </c>
    </row>
    <row r="580" spans="1:27" x14ac:dyDescent="0.35">
      <c r="A580" s="184" t="str">
        <f>+Declarations!A580&amp;""</f>
        <v/>
      </c>
      <c r="B580" t="str">
        <f>IF(LEN($A580),IF(LEN(Declarations!$B580)&gt;0,Declarations!$B580,"#"&amp;$A580),"")</f>
        <v/>
      </c>
      <c r="C580" s="1" t="str">
        <f t="shared" si="190"/>
        <v>...</v>
      </c>
      <c r="D580" s="1" t="str">
        <f t="shared" si="188"/>
        <v/>
      </c>
      <c r="E580" s="15">
        <f t="shared" si="191"/>
        <v>0</v>
      </c>
      <c r="F580" s="1">
        <f t="shared" si="192"/>
        <v>0</v>
      </c>
      <c r="G580" s="1" t="str">
        <f t="shared" si="193"/>
        <v/>
      </c>
      <c r="H580" t="str">
        <f t="shared" si="194"/>
        <v/>
      </c>
      <c r="I580" s="1">
        <f t="shared" si="195"/>
        <v>0</v>
      </c>
      <c r="J580" s="1" t="str">
        <f>IF(LEN($A580)&gt;0,IF(LEN(Declarations!$F580)&gt;0,Declarations!$F580,conftype),"")</f>
        <v/>
      </c>
      <c r="M580" s="35" t="e">
        <f t="shared" si="189"/>
        <v>#REF!</v>
      </c>
      <c r="N580" s="35" t="e">
        <f t="shared" si="196"/>
        <v>#REF!</v>
      </c>
      <c r="O580" s="35" t="e">
        <f t="shared" si="197"/>
        <v>#REF!</v>
      </c>
      <c r="P580" s="35" t="e">
        <f t="shared" si="198"/>
        <v>#REF!</v>
      </c>
      <c r="Q580" s="214" t="e">
        <f t="shared" si="199"/>
        <v>#REF!</v>
      </c>
      <c r="R580" s="215" t="e">
        <f t="shared" si="200"/>
        <v>#REF!</v>
      </c>
      <c r="S580" s="214" t="e">
        <f t="shared" si="201"/>
        <v>#REF!</v>
      </c>
      <c r="T580" s="214" t="e">
        <f t="shared" si="202"/>
        <v>#REF!</v>
      </c>
      <c r="U580" t="e">
        <f t="shared" si="203"/>
        <v>#REF!</v>
      </c>
      <c r="V580" t="e">
        <f t="shared" si="204"/>
        <v>#REF!</v>
      </c>
      <c r="W580" t="e">
        <f t="shared" si="205"/>
        <v>#REF!</v>
      </c>
      <c r="X580" t="e">
        <f t="shared" si="206"/>
        <v>#REF!</v>
      </c>
      <c r="Y580" t="e">
        <f t="shared" si="207"/>
        <v>#REF!</v>
      </c>
      <c r="AA580" s="1">
        <f t="shared" si="208"/>
        <v>579</v>
      </c>
    </row>
    <row r="581" spans="1:27" x14ac:dyDescent="0.35">
      <c r="A581" s="184" t="str">
        <f>+Declarations!A581&amp;""</f>
        <v/>
      </c>
      <c r="B581" t="str">
        <f>IF(LEN($A581),IF(LEN(Declarations!$B581)&gt;0,Declarations!$B581,"#"&amp;$A581),"")</f>
        <v/>
      </c>
      <c r="C581" s="1" t="str">
        <f t="shared" si="190"/>
        <v>...</v>
      </c>
      <c r="D581" s="1" t="str">
        <f t="shared" si="188"/>
        <v/>
      </c>
      <c r="E581" s="15">
        <f t="shared" si="191"/>
        <v>0</v>
      </c>
      <c r="F581" s="1">
        <f t="shared" si="192"/>
        <v>0</v>
      </c>
      <c r="G581" s="1" t="str">
        <f t="shared" si="193"/>
        <v/>
      </c>
      <c r="H581" t="str">
        <f t="shared" si="194"/>
        <v/>
      </c>
      <c r="I581" s="1">
        <f t="shared" si="195"/>
        <v>0</v>
      </c>
      <c r="J581" s="1" t="str">
        <f>IF(LEN($A581)&gt;0,IF(LEN(Declarations!$F581)&gt;0,Declarations!$F581,conftype),"")</f>
        <v/>
      </c>
      <c r="M581" s="35" t="e">
        <f t="shared" si="189"/>
        <v>#REF!</v>
      </c>
      <c r="N581" s="35" t="e">
        <f t="shared" si="196"/>
        <v>#REF!</v>
      </c>
      <c r="O581" s="35" t="e">
        <f t="shared" si="197"/>
        <v>#REF!</v>
      </c>
      <c r="P581" s="35" t="e">
        <f t="shared" si="198"/>
        <v>#REF!</v>
      </c>
      <c r="Q581" s="214" t="e">
        <f t="shared" si="199"/>
        <v>#REF!</v>
      </c>
      <c r="R581" s="215" t="e">
        <f t="shared" si="200"/>
        <v>#REF!</v>
      </c>
      <c r="S581" s="214" t="e">
        <f t="shared" si="201"/>
        <v>#REF!</v>
      </c>
      <c r="T581" s="214" t="e">
        <f t="shared" si="202"/>
        <v>#REF!</v>
      </c>
      <c r="U581" t="e">
        <f t="shared" si="203"/>
        <v>#REF!</v>
      </c>
      <c r="V581" t="e">
        <f t="shared" si="204"/>
        <v>#REF!</v>
      </c>
      <c r="W581" t="e">
        <f t="shared" si="205"/>
        <v>#REF!</v>
      </c>
      <c r="X581" t="e">
        <f t="shared" si="206"/>
        <v>#REF!</v>
      </c>
      <c r="Y581" t="e">
        <f t="shared" si="207"/>
        <v>#REF!</v>
      </c>
      <c r="AA581" s="1">
        <f t="shared" si="208"/>
        <v>580</v>
      </c>
    </row>
    <row r="582" spans="1:27" x14ac:dyDescent="0.35">
      <c r="A582" s="184" t="str">
        <f>+Declarations!A582&amp;""</f>
        <v/>
      </c>
      <c r="B582" t="str">
        <f>IF(LEN($A582),IF(LEN(Declarations!$B582)&gt;0,Declarations!$B582,"#"&amp;$A582),"")</f>
        <v/>
      </c>
      <c r="C582" s="1" t="str">
        <f t="shared" si="190"/>
        <v>...</v>
      </c>
      <c r="D582" s="1" t="str">
        <f t="shared" si="188"/>
        <v/>
      </c>
      <c r="E582" s="15">
        <f t="shared" si="191"/>
        <v>0</v>
      </c>
      <c r="F582" s="1">
        <f t="shared" si="192"/>
        <v>0</v>
      </c>
      <c r="G582" s="1" t="str">
        <f t="shared" si="193"/>
        <v/>
      </c>
      <c r="H582" t="str">
        <f t="shared" si="194"/>
        <v/>
      </c>
      <c r="I582" s="1">
        <f t="shared" si="195"/>
        <v>0</v>
      </c>
      <c r="J582" s="1" t="str">
        <f>IF(LEN($A582)&gt;0,IF(LEN(Declarations!$F582)&gt;0,Declarations!$F582,conftype),"")</f>
        <v/>
      </c>
      <c r="M582" s="35" t="e">
        <f t="shared" si="189"/>
        <v>#REF!</v>
      </c>
      <c r="N582" s="35" t="e">
        <f t="shared" si="196"/>
        <v>#REF!</v>
      </c>
      <c r="O582" s="35" t="e">
        <f t="shared" si="197"/>
        <v>#REF!</v>
      </c>
      <c r="P582" s="35" t="e">
        <f t="shared" si="198"/>
        <v>#REF!</v>
      </c>
      <c r="Q582" s="214" t="e">
        <f t="shared" si="199"/>
        <v>#REF!</v>
      </c>
      <c r="R582" s="215" t="e">
        <f t="shared" si="200"/>
        <v>#REF!</v>
      </c>
      <c r="S582" s="214" t="e">
        <f t="shared" si="201"/>
        <v>#REF!</v>
      </c>
      <c r="T582" s="214" t="e">
        <f t="shared" si="202"/>
        <v>#REF!</v>
      </c>
      <c r="U582" t="e">
        <f t="shared" si="203"/>
        <v>#REF!</v>
      </c>
      <c r="V582" t="e">
        <f t="shared" si="204"/>
        <v>#REF!</v>
      </c>
      <c r="W582" t="e">
        <f t="shared" si="205"/>
        <v>#REF!</v>
      </c>
      <c r="X582" t="e">
        <f t="shared" si="206"/>
        <v>#REF!</v>
      </c>
      <c r="Y582" t="e">
        <f t="shared" si="207"/>
        <v>#REF!</v>
      </c>
      <c r="AA582" s="1">
        <f t="shared" si="208"/>
        <v>581</v>
      </c>
    </row>
    <row r="583" spans="1:27" x14ac:dyDescent="0.35">
      <c r="A583" s="184" t="str">
        <f>+Declarations!A583&amp;""</f>
        <v/>
      </c>
      <c r="B583" t="str">
        <f>IF(LEN($A583),IF(LEN(Declarations!$B583)&gt;0,Declarations!$B583,"#"&amp;$A583),"")</f>
        <v/>
      </c>
      <c r="C583" s="1" t="str">
        <f t="shared" si="190"/>
        <v>...</v>
      </c>
      <c r="D583" s="1" t="str">
        <f t="shared" ref="D583:D646" si="209">IF(OR(G583="G",G583="F"),"F",IF(OR(G583="B",G583="M"),"M",""))</f>
        <v/>
      </c>
      <c r="E583" s="15">
        <f t="shared" si="191"/>
        <v>0</v>
      </c>
      <c r="F583" s="1">
        <f t="shared" si="192"/>
        <v>0</v>
      </c>
      <c r="G583" s="1" t="str">
        <f t="shared" si="193"/>
        <v/>
      </c>
      <c r="H583" t="str">
        <f t="shared" si="194"/>
        <v/>
      </c>
      <c r="I583" s="1">
        <f t="shared" si="195"/>
        <v>0</v>
      </c>
      <c r="J583" s="1" t="str">
        <f>IF(LEN($A583)&gt;0,IF(LEN(Declarations!$F583)&gt;0,Declarations!$F583,conftype),"")</f>
        <v/>
      </c>
      <c r="M583" s="35" t="e">
        <f t="shared" si="189"/>
        <v>#REF!</v>
      </c>
      <c r="N583" s="35" t="e">
        <f t="shared" si="196"/>
        <v>#REF!</v>
      </c>
      <c r="O583" s="35" t="e">
        <f t="shared" si="197"/>
        <v>#REF!</v>
      </c>
      <c r="P583" s="35" t="e">
        <f t="shared" si="198"/>
        <v>#REF!</v>
      </c>
      <c r="Q583" s="214" t="e">
        <f t="shared" si="199"/>
        <v>#REF!</v>
      </c>
      <c r="R583" s="215" t="e">
        <f t="shared" si="200"/>
        <v>#REF!</v>
      </c>
      <c r="S583" s="214" t="e">
        <f t="shared" si="201"/>
        <v>#REF!</v>
      </c>
      <c r="T583" s="214" t="e">
        <f t="shared" si="202"/>
        <v>#REF!</v>
      </c>
      <c r="U583" t="e">
        <f t="shared" si="203"/>
        <v>#REF!</v>
      </c>
      <c r="V583" t="e">
        <f t="shared" si="204"/>
        <v>#REF!</v>
      </c>
      <c r="W583" t="e">
        <f t="shared" si="205"/>
        <v>#REF!</v>
      </c>
      <c r="X583" t="e">
        <f t="shared" si="206"/>
        <v>#REF!</v>
      </c>
      <c r="Y583" t="e">
        <f t="shared" si="207"/>
        <v>#REF!</v>
      </c>
      <c r="AA583" s="1">
        <f t="shared" si="208"/>
        <v>582</v>
      </c>
    </row>
    <row r="584" spans="1:27" x14ac:dyDescent="0.35">
      <c r="A584" s="184" t="str">
        <f>+Declarations!A584&amp;""</f>
        <v/>
      </c>
      <c r="B584" t="str">
        <f>IF(LEN($A584),IF(LEN(Declarations!$B584)&gt;0,Declarations!$B584,"#"&amp;$A584),"")</f>
        <v/>
      </c>
      <c r="C584" s="1" t="str">
        <f t="shared" si="190"/>
        <v>...</v>
      </c>
      <c r="D584" s="1" t="str">
        <f t="shared" si="209"/>
        <v/>
      </c>
      <c r="E584" s="15">
        <f t="shared" si="191"/>
        <v>0</v>
      </c>
      <c r="F584" s="1">
        <f t="shared" si="192"/>
        <v>0</v>
      </c>
      <c r="G584" s="1" t="str">
        <f t="shared" si="193"/>
        <v/>
      </c>
      <c r="H584" t="str">
        <f t="shared" si="194"/>
        <v/>
      </c>
      <c r="I584" s="1">
        <f t="shared" si="195"/>
        <v>0</v>
      </c>
      <c r="J584" s="1" t="str">
        <f>IF(LEN($A584)&gt;0,IF(LEN(Declarations!$F584)&gt;0,Declarations!$F584,conftype),"")</f>
        <v/>
      </c>
      <c r="M584" s="35" t="e">
        <f t="shared" si="189"/>
        <v>#REF!</v>
      </c>
      <c r="N584" s="35" t="e">
        <f t="shared" si="196"/>
        <v>#REF!</v>
      </c>
      <c r="O584" s="35" t="e">
        <f t="shared" si="197"/>
        <v>#REF!</v>
      </c>
      <c r="P584" s="35" t="e">
        <f t="shared" si="198"/>
        <v>#REF!</v>
      </c>
      <c r="Q584" s="214" t="e">
        <f t="shared" si="199"/>
        <v>#REF!</v>
      </c>
      <c r="R584" s="215" t="e">
        <f t="shared" si="200"/>
        <v>#REF!</v>
      </c>
      <c r="S584" s="214" t="e">
        <f t="shared" si="201"/>
        <v>#REF!</v>
      </c>
      <c r="T584" s="214" t="e">
        <f t="shared" si="202"/>
        <v>#REF!</v>
      </c>
      <c r="U584" t="e">
        <f t="shared" si="203"/>
        <v>#REF!</v>
      </c>
      <c r="V584" t="e">
        <f t="shared" si="204"/>
        <v>#REF!</v>
      </c>
      <c r="W584" t="e">
        <f t="shared" si="205"/>
        <v>#REF!</v>
      </c>
      <c r="X584" t="e">
        <f t="shared" si="206"/>
        <v>#REF!</v>
      </c>
      <c r="Y584" t="e">
        <f t="shared" si="207"/>
        <v>#REF!</v>
      </c>
      <c r="AA584" s="1">
        <f t="shared" si="208"/>
        <v>583</v>
      </c>
    </row>
    <row r="585" spans="1:27" x14ac:dyDescent="0.35">
      <c r="A585" s="184" t="str">
        <f>+Declarations!A585&amp;""</f>
        <v/>
      </c>
      <c r="B585" t="str">
        <f>IF(LEN($A585),IF(LEN(Declarations!$B585)&gt;0,Declarations!$B585,"#"&amp;$A585),"")</f>
        <v/>
      </c>
      <c r="C585" s="1" t="str">
        <f t="shared" si="190"/>
        <v>...</v>
      </c>
      <c r="D585" s="1" t="str">
        <f t="shared" si="209"/>
        <v/>
      </c>
      <c r="E585" s="15">
        <f t="shared" si="191"/>
        <v>0</v>
      </c>
      <c r="F585" s="1">
        <f t="shared" si="192"/>
        <v>0</v>
      </c>
      <c r="G585" s="1" t="str">
        <f t="shared" si="193"/>
        <v/>
      </c>
      <c r="H585" t="str">
        <f t="shared" si="194"/>
        <v/>
      </c>
      <c r="I585" s="1">
        <f t="shared" si="195"/>
        <v>0</v>
      </c>
      <c r="J585" s="1" t="str">
        <f>IF(LEN($A585)&gt;0,IF(LEN(Declarations!$F585)&gt;0,Declarations!$F585,conftype),"")</f>
        <v/>
      </c>
      <c r="M585" s="35" t="e">
        <f t="shared" si="189"/>
        <v>#REF!</v>
      </c>
      <c r="N585" s="35" t="e">
        <f t="shared" si="196"/>
        <v>#REF!</v>
      </c>
      <c r="O585" s="35" t="e">
        <f t="shared" si="197"/>
        <v>#REF!</v>
      </c>
      <c r="P585" s="35" t="e">
        <f t="shared" si="198"/>
        <v>#REF!</v>
      </c>
      <c r="Q585" s="214" t="e">
        <f t="shared" si="199"/>
        <v>#REF!</v>
      </c>
      <c r="R585" s="215" t="e">
        <f t="shared" si="200"/>
        <v>#REF!</v>
      </c>
      <c r="S585" s="214" t="e">
        <f t="shared" si="201"/>
        <v>#REF!</v>
      </c>
      <c r="T585" s="214" t="e">
        <f t="shared" si="202"/>
        <v>#REF!</v>
      </c>
      <c r="U585" t="e">
        <f t="shared" si="203"/>
        <v>#REF!</v>
      </c>
      <c r="V585" t="e">
        <f t="shared" si="204"/>
        <v>#REF!</v>
      </c>
      <c r="W585" t="e">
        <f t="shared" si="205"/>
        <v>#REF!</v>
      </c>
      <c r="X585" t="e">
        <f t="shared" si="206"/>
        <v>#REF!</v>
      </c>
      <c r="Y585" t="e">
        <f t="shared" si="207"/>
        <v>#REF!</v>
      </c>
      <c r="AA585" s="1">
        <f t="shared" si="208"/>
        <v>584</v>
      </c>
    </row>
    <row r="586" spans="1:27" x14ac:dyDescent="0.35">
      <c r="A586" s="184" t="str">
        <f>+Declarations!A586&amp;""</f>
        <v/>
      </c>
      <c r="B586" t="str">
        <f>IF(LEN($A586),IF(LEN(Declarations!$B586)&gt;0,Declarations!$B586,"#"&amp;$A586),"")</f>
        <v/>
      </c>
      <c r="C586" s="1" t="str">
        <f t="shared" si="190"/>
        <v>...</v>
      </c>
      <c r="D586" s="1" t="str">
        <f t="shared" si="209"/>
        <v/>
      </c>
      <c r="E586" s="15">
        <f t="shared" si="191"/>
        <v>0</v>
      </c>
      <c r="F586" s="1">
        <f t="shared" si="192"/>
        <v>0</v>
      </c>
      <c r="G586" s="1" t="str">
        <f t="shared" si="193"/>
        <v/>
      </c>
      <c r="H586" t="str">
        <f t="shared" si="194"/>
        <v/>
      </c>
      <c r="I586" s="1">
        <f t="shared" si="195"/>
        <v>0</v>
      </c>
      <c r="J586" s="1" t="str">
        <f>IF(LEN($A586)&gt;0,IF(LEN(Declarations!$F586)&gt;0,Declarations!$F586,conftype),"")</f>
        <v/>
      </c>
      <c r="M586" s="35" t="e">
        <f t="shared" si="189"/>
        <v>#REF!</v>
      </c>
      <c r="N586" s="35" t="e">
        <f t="shared" si="196"/>
        <v>#REF!</v>
      </c>
      <c r="O586" s="35" t="e">
        <f t="shared" si="197"/>
        <v>#REF!</v>
      </c>
      <c r="P586" s="35" t="e">
        <f t="shared" si="198"/>
        <v>#REF!</v>
      </c>
      <c r="Q586" s="214" t="e">
        <f t="shared" si="199"/>
        <v>#REF!</v>
      </c>
      <c r="R586" s="215" t="e">
        <f t="shared" si="200"/>
        <v>#REF!</v>
      </c>
      <c r="S586" s="214" t="e">
        <f t="shared" si="201"/>
        <v>#REF!</v>
      </c>
      <c r="T586" s="214" t="e">
        <f t="shared" si="202"/>
        <v>#REF!</v>
      </c>
      <c r="U586" t="e">
        <f t="shared" si="203"/>
        <v>#REF!</v>
      </c>
      <c r="V586" t="e">
        <f t="shared" si="204"/>
        <v>#REF!</v>
      </c>
      <c r="W586" t="e">
        <f t="shared" si="205"/>
        <v>#REF!</v>
      </c>
      <c r="X586" t="e">
        <f t="shared" si="206"/>
        <v>#REF!</v>
      </c>
      <c r="Y586" t="e">
        <f t="shared" si="207"/>
        <v>#REF!</v>
      </c>
      <c r="AA586" s="1">
        <f t="shared" si="208"/>
        <v>585</v>
      </c>
    </row>
    <row r="587" spans="1:27" x14ac:dyDescent="0.35">
      <c r="A587" s="184" t="str">
        <f>+Declarations!A587&amp;""</f>
        <v/>
      </c>
      <c r="B587" t="str">
        <f>IF(LEN($A587),IF(LEN(Declarations!$B587)&gt;0,Declarations!$B587,"#"&amp;$A587),"")</f>
        <v/>
      </c>
      <c r="C587" s="1" t="str">
        <f t="shared" si="190"/>
        <v>...</v>
      </c>
      <c r="D587" s="1" t="str">
        <f t="shared" si="209"/>
        <v/>
      </c>
      <c r="E587" s="15">
        <f t="shared" si="191"/>
        <v>0</v>
      </c>
      <c r="F587" s="1">
        <f t="shared" si="192"/>
        <v>0</v>
      </c>
      <c r="G587" s="1" t="str">
        <f t="shared" si="193"/>
        <v/>
      </c>
      <c r="H587" t="str">
        <f t="shared" si="194"/>
        <v/>
      </c>
      <c r="I587" s="1">
        <f t="shared" si="195"/>
        <v>0</v>
      </c>
      <c r="J587" s="1" t="str">
        <f>IF(LEN($A587)&gt;0,IF(LEN(Declarations!$F587)&gt;0,Declarations!$F587,conftype),"")</f>
        <v/>
      </c>
      <c r="M587" s="35" t="e">
        <f t="shared" si="189"/>
        <v>#REF!</v>
      </c>
      <c r="N587" s="35" t="e">
        <f t="shared" si="196"/>
        <v>#REF!</v>
      </c>
      <c r="O587" s="35" t="e">
        <f t="shared" si="197"/>
        <v>#REF!</v>
      </c>
      <c r="P587" s="35" t="e">
        <f t="shared" si="198"/>
        <v>#REF!</v>
      </c>
      <c r="Q587" s="214" t="e">
        <f t="shared" si="199"/>
        <v>#REF!</v>
      </c>
      <c r="R587" s="215" t="e">
        <f t="shared" si="200"/>
        <v>#REF!</v>
      </c>
      <c r="S587" s="214" t="e">
        <f t="shared" si="201"/>
        <v>#REF!</v>
      </c>
      <c r="T587" s="214" t="e">
        <f t="shared" si="202"/>
        <v>#REF!</v>
      </c>
      <c r="U587" t="e">
        <f t="shared" si="203"/>
        <v>#REF!</v>
      </c>
      <c r="V587" t="e">
        <f t="shared" si="204"/>
        <v>#REF!</v>
      </c>
      <c r="W587" t="e">
        <f t="shared" si="205"/>
        <v>#REF!</v>
      </c>
      <c r="X587" t="e">
        <f t="shared" si="206"/>
        <v>#REF!</v>
      </c>
      <c r="Y587" t="e">
        <f t="shared" si="207"/>
        <v>#REF!</v>
      </c>
      <c r="AA587" s="1">
        <f t="shared" si="208"/>
        <v>586</v>
      </c>
    </row>
    <row r="588" spans="1:27" x14ac:dyDescent="0.35">
      <c r="A588" s="184" t="str">
        <f>+Declarations!A588&amp;""</f>
        <v/>
      </c>
      <c r="B588" t="str">
        <f>IF(LEN($A588),IF(LEN(Declarations!$B588)&gt;0,Declarations!$B588,"#"&amp;$A588),"")</f>
        <v/>
      </c>
      <c r="C588" s="1" t="str">
        <f t="shared" si="190"/>
        <v>...</v>
      </c>
      <c r="D588" s="1" t="str">
        <f t="shared" si="209"/>
        <v/>
      </c>
      <c r="E588" s="15">
        <f t="shared" si="191"/>
        <v>0</v>
      </c>
      <c r="F588" s="1">
        <f t="shared" si="192"/>
        <v>0</v>
      </c>
      <c r="G588" s="1" t="str">
        <f t="shared" si="193"/>
        <v/>
      </c>
      <c r="H588" t="str">
        <f t="shared" si="194"/>
        <v/>
      </c>
      <c r="I588" s="1">
        <f t="shared" si="195"/>
        <v>0</v>
      </c>
      <c r="J588" s="1" t="str">
        <f>IF(LEN($A588)&gt;0,IF(LEN(Declarations!$F588)&gt;0,Declarations!$F588,conftype),"")</f>
        <v/>
      </c>
      <c r="M588" s="35" t="e">
        <f t="shared" si="189"/>
        <v>#REF!</v>
      </c>
      <c r="N588" s="35" t="e">
        <f t="shared" si="196"/>
        <v>#REF!</v>
      </c>
      <c r="O588" s="35" t="e">
        <f t="shared" si="197"/>
        <v>#REF!</v>
      </c>
      <c r="P588" s="35" t="e">
        <f t="shared" si="198"/>
        <v>#REF!</v>
      </c>
      <c r="Q588" s="214" t="e">
        <f t="shared" si="199"/>
        <v>#REF!</v>
      </c>
      <c r="R588" s="215" t="e">
        <f t="shared" si="200"/>
        <v>#REF!</v>
      </c>
      <c r="S588" s="214" t="e">
        <f t="shared" si="201"/>
        <v>#REF!</v>
      </c>
      <c r="T588" s="214" t="e">
        <f t="shared" si="202"/>
        <v>#REF!</v>
      </c>
      <c r="U588" t="e">
        <f t="shared" si="203"/>
        <v>#REF!</v>
      </c>
      <c r="V588" t="e">
        <f t="shared" si="204"/>
        <v>#REF!</v>
      </c>
      <c r="W588" t="e">
        <f t="shared" si="205"/>
        <v>#REF!</v>
      </c>
      <c r="X588" t="e">
        <f t="shared" si="206"/>
        <v>#REF!</v>
      </c>
      <c r="Y588" t="e">
        <f t="shared" si="207"/>
        <v>#REF!</v>
      </c>
      <c r="AA588" s="1">
        <f t="shared" si="208"/>
        <v>587</v>
      </c>
    </row>
    <row r="589" spans="1:27" x14ac:dyDescent="0.35">
      <c r="A589" s="184" t="str">
        <f>+Declarations!A589&amp;""</f>
        <v/>
      </c>
      <c r="B589" t="str">
        <f>IF(LEN($A589),IF(LEN(Declarations!$B589)&gt;0,Declarations!$B589,"#"&amp;$A589),"")</f>
        <v/>
      </c>
      <c r="C589" s="1" t="str">
        <f t="shared" si="190"/>
        <v>...</v>
      </c>
      <c r="D589" s="1" t="str">
        <f t="shared" si="209"/>
        <v/>
      </c>
      <c r="E589" s="15">
        <f t="shared" si="191"/>
        <v>0</v>
      </c>
      <c r="F589" s="1">
        <f t="shared" si="192"/>
        <v>0</v>
      </c>
      <c r="G589" s="1" t="str">
        <f t="shared" si="193"/>
        <v/>
      </c>
      <c r="H589" t="str">
        <f t="shared" si="194"/>
        <v/>
      </c>
      <c r="I589" s="1">
        <f t="shared" si="195"/>
        <v>0</v>
      </c>
      <c r="J589" s="1" t="str">
        <f>IF(LEN($A589)&gt;0,IF(LEN(Declarations!$F589)&gt;0,Declarations!$F589,conftype),"")</f>
        <v/>
      </c>
      <c r="M589" s="35" t="e">
        <f t="shared" si="189"/>
        <v>#REF!</v>
      </c>
      <c r="N589" s="35" t="e">
        <f t="shared" si="196"/>
        <v>#REF!</v>
      </c>
      <c r="O589" s="35" t="e">
        <f t="shared" si="197"/>
        <v>#REF!</v>
      </c>
      <c r="P589" s="35" t="e">
        <f t="shared" si="198"/>
        <v>#REF!</v>
      </c>
      <c r="Q589" s="214" t="e">
        <f t="shared" si="199"/>
        <v>#REF!</v>
      </c>
      <c r="R589" s="215" t="e">
        <f t="shared" si="200"/>
        <v>#REF!</v>
      </c>
      <c r="S589" s="214" t="e">
        <f t="shared" si="201"/>
        <v>#REF!</v>
      </c>
      <c r="T589" s="214" t="e">
        <f t="shared" si="202"/>
        <v>#REF!</v>
      </c>
      <c r="U589" t="e">
        <f t="shared" si="203"/>
        <v>#REF!</v>
      </c>
      <c r="V589" t="e">
        <f t="shared" si="204"/>
        <v>#REF!</v>
      </c>
      <c r="W589" t="e">
        <f t="shared" si="205"/>
        <v>#REF!</v>
      </c>
      <c r="X589" t="e">
        <f t="shared" si="206"/>
        <v>#REF!</v>
      </c>
      <c r="Y589" t="e">
        <f t="shared" si="207"/>
        <v>#REF!</v>
      </c>
      <c r="AA589" s="1">
        <f t="shared" si="208"/>
        <v>588</v>
      </c>
    </row>
    <row r="590" spans="1:27" x14ac:dyDescent="0.35">
      <c r="A590" s="184" t="str">
        <f>+Declarations!A590&amp;""</f>
        <v/>
      </c>
      <c r="B590" t="str">
        <f>IF(LEN($A590),IF(LEN(Declarations!$B590)&gt;0,Declarations!$B590,"#"&amp;$A590),"")</f>
        <v/>
      </c>
      <c r="C590" s="1" t="str">
        <f t="shared" si="190"/>
        <v>...</v>
      </c>
      <c r="D590" s="1" t="str">
        <f t="shared" si="209"/>
        <v/>
      </c>
      <c r="E590" s="15">
        <f t="shared" si="191"/>
        <v>0</v>
      </c>
      <c r="F590" s="1">
        <f t="shared" si="192"/>
        <v>0</v>
      </c>
      <c r="G590" s="1" t="str">
        <f t="shared" si="193"/>
        <v/>
      </c>
      <c r="H590" t="str">
        <f t="shared" si="194"/>
        <v/>
      </c>
      <c r="I590" s="1">
        <f t="shared" si="195"/>
        <v>0</v>
      </c>
      <c r="J590" s="1" t="str">
        <f>IF(LEN($A590)&gt;0,IF(LEN(Declarations!$F590)&gt;0,Declarations!$F590,conftype),"")</f>
        <v/>
      </c>
      <c r="M590" s="35" t="e">
        <f t="shared" si="189"/>
        <v>#REF!</v>
      </c>
      <c r="N590" s="35" t="e">
        <f t="shared" si="196"/>
        <v>#REF!</v>
      </c>
      <c r="O590" s="35" t="e">
        <f t="shared" si="197"/>
        <v>#REF!</v>
      </c>
      <c r="P590" s="35" t="e">
        <f t="shared" si="198"/>
        <v>#REF!</v>
      </c>
      <c r="Q590" s="214" t="e">
        <f t="shared" si="199"/>
        <v>#REF!</v>
      </c>
      <c r="R590" s="215" t="e">
        <f t="shared" si="200"/>
        <v>#REF!</v>
      </c>
      <c r="S590" s="214" t="e">
        <f t="shared" si="201"/>
        <v>#REF!</v>
      </c>
      <c r="T590" s="214" t="e">
        <f t="shared" si="202"/>
        <v>#REF!</v>
      </c>
      <c r="U590" t="e">
        <f t="shared" si="203"/>
        <v>#REF!</v>
      </c>
      <c r="V590" t="e">
        <f t="shared" si="204"/>
        <v>#REF!</v>
      </c>
      <c r="W590" t="e">
        <f t="shared" si="205"/>
        <v>#REF!</v>
      </c>
      <c r="X590" t="e">
        <f t="shared" si="206"/>
        <v>#REF!</v>
      </c>
      <c r="Y590" t="e">
        <f t="shared" si="207"/>
        <v>#REF!</v>
      </c>
      <c r="AA590" s="1">
        <f t="shared" si="208"/>
        <v>589</v>
      </c>
    </row>
    <row r="591" spans="1:27" x14ac:dyDescent="0.35">
      <c r="A591" s="184" t="str">
        <f>+Declarations!A591&amp;""</f>
        <v/>
      </c>
      <c r="B591" t="str">
        <f>IF(LEN($A591),IF(LEN(Declarations!$B591)&gt;0,Declarations!$B591,"#"&amp;$A591),"")</f>
        <v/>
      </c>
      <c r="C591" s="1" t="str">
        <f t="shared" si="190"/>
        <v>...</v>
      </c>
      <c r="D591" s="1" t="str">
        <f t="shared" si="209"/>
        <v/>
      </c>
      <c r="E591" s="15">
        <f t="shared" si="191"/>
        <v>0</v>
      </c>
      <c r="F591" s="1">
        <f t="shared" si="192"/>
        <v>0</v>
      </c>
      <c r="G591" s="1" t="str">
        <f t="shared" si="193"/>
        <v/>
      </c>
      <c r="H591" t="str">
        <f t="shared" si="194"/>
        <v/>
      </c>
      <c r="I591" s="1">
        <f t="shared" si="195"/>
        <v>0</v>
      </c>
      <c r="J591" s="1" t="str">
        <f>IF(LEN($A591)&gt;0,IF(LEN(Declarations!$F591)&gt;0,Declarations!$F591,conftype),"")</f>
        <v/>
      </c>
      <c r="M591" s="35" t="e">
        <f t="shared" si="189"/>
        <v>#REF!</v>
      </c>
      <c r="N591" s="35" t="e">
        <f t="shared" si="196"/>
        <v>#REF!</v>
      </c>
      <c r="O591" s="35" t="e">
        <f t="shared" si="197"/>
        <v>#REF!</v>
      </c>
      <c r="P591" s="35" t="e">
        <f t="shared" si="198"/>
        <v>#REF!</v>
      </c>
      <c r="Q591" s="214" t="e">
        <f t="shared" si="199"/>
        <v>#REF!</v>
      </c>
      <c r="R591" s="215" t="e">
        <f t="shared" si="200"/>
        <v>#REF!</v>
      </c>
      <c r="S591" s="214" t="e">
        <f t="shared" si="201"/>
        <v>#REF!</v>
      </c>
      <c r="T591" s="214" t="e">
        <f t="shared" si="202"/>
        <v>#REF!</v>
      </c>
      <c r="U591" t="e">
        <f t="shared" si="203"/>
        <v>#REF!</v>
      </c>
      <c r="V591" t="e">
        <f t="shared" si="204"/>
        <v>#REF!</v>
      </c>
      <c r="W591" t="e">
        <f t="shared" si="205"/>
        <v>#REF!</v>
      </c>
      <c r="X591" t="e">
        <f t="shared" si="206"/>
        <v>#REF!</v>
      </c>
      <c r="Y591" t="e">
        <f t="shared" si="207"/>
        <v>#REF!</v>
      </c>
      <c r="AA591" s="1">
        <f t="shared" si="208"/>
        <v>590</v>
      </c>
    </row>
    <row r="592" spans="1:27" x14ac:dyDescent="0.35">
      <c r="A592" s="184" t="str">
        <f>+Declarations!A592&amp;""</f>
        <v/>
      </c>
      <c r="B592" t="str">
        <f>IF(LEN($A592),IF(LEN(Declarations!$B592)&gt;0,Declarations!$B592,"#"&amp;$A592),"")</f>
        <v/>
      </c>
      <c r="C592" s="1" t="str">
        <f t="shared" si="190"/>
        <v>...</v>
      </c>
      <c r="D592" s="1" t="str">
        <f t="shared" si="209"/>
        <v/>
      </c>
      <c r="E592" s="15">
        <f t="shared" si="191"/>
        <v>0</v>
      </c>
      <c r="F592" s="1">
        <f t="shared" si="192"/>
        <v>0</v>
      </c>
      <c r="G592" s="1" t="str">
        <f t="shared" si="193"/>
        <v/>
      </c>
      <c r="H592" t="str">
        <f t="shared" si="194"/>
        <v/>
      </c>
      <c r="I592" s="1">
        <f t="shared" si="195"/>
        <v>0</v>
      </c>
      <c r="J592" s="1" t="str">
        <f>IF(LEN($A592)&gt;0,IF(LEN(Declarations!$F592)&gt;0,Declarations!$F592,conftype),"")</f>
        <v/>
      </c>
      <c r="M592" s="35" t="e">
        <f t="shared" si="189"/>
        <v>#REF!</v>
      </c>
      <c r="N592" s="35" t="e">
        <f t="shared" si="196"/>
        <v>#REF!</v>
      </c>
      <c r="O592" s="35" t="e">
        <f t="shared" si="197"/>
        <v>#REF!</v>
      </c>
      <c r="P592" s="35" t="e">
        <f t="shared" si="198"/>
        <v>#REF!</v>
      </c>
      <c r="Q592" s="214" t="e">
        <f t="shared" si="199"/>
        <v>#REF!</v>
      </c>
      <c r="R592" s="215" t="e">
        <f t="shared" si="200"/>
        <v>#REF!</v>
      </c>
      <c r="S592" s="214" t="e">
        <f t="shared" si="201"/>
        <v>#REF!</v>
      </c>
      <c r="T592" s="214" t="e">
        <f t="shared" si="202"/>
        <v>#REF!</v>
      </c>
      <c r="U592" t="e">
        <f t="shared" si="203"/>
        <v>#REF!</v>
      </c>
      <c r="V592" t="e">
        <f t="shared" si="204"/>
        <v>#REF!</v>
      </c>
      <c r="W592" t="e">
        <f t="shared" si="205"/>
        <v>#REF!</v>
      </c>
      <c r="X592" t="e">
        <f t="shared" si="206"/>
        <v>#REF!</v>
      </c>
      <c r="Y592" t="e">
        <f t="shared" si="207"/>
        <v>#REF!</v>
      </c>
      <c r="AA592" s="1">
        <f t="shared" si="208"/>
        <v>591</v>
      </c>
    </row>
    <row r="593" spans="1:27" x14ac:dyDescent="0.35">
      <c r="A593" s="184" t="str">
        <f>+Declarations!A593&amp;""</f>
        <v/>
      </c>
      <c r="B593" t="str">
        <f>IF(LEN($A593),IF(LEN(Declarations!$B593)&gt;0,Declarations!$B593,"#"&amp;$A593),"")</f>
        <v/>
      </c>
      <c r="C593" s="1" t="str">
        <f t="shared" si="190"/>
        <v>...</v>
      </c>
      <c r="D593" s="1" t="str">
        <f t="shared" si="209"/>
        <v/>
      </c>
      <c r="E593" s="15">
        <f t="shared" si="191"/>
        <v>0</v>
      </c>
      <c r="F593" s="1">
        <f t="shared" si="192"/>
        <v>0</v>
      </c>
      <c r="G593" s="1" t="str">
        <f t="shared" si="193"/>
        <v/>
      </c>
      <c r="H593" t="str">
        <f t="shared" si="194"/>
        <v/>
      </c>
      <c r="I593" s="1">
        <f t="shared" si="195"/>
        <v>0</v>
      </c>
      <c r="J593" s="1" t="str">
        <f>IF(LEN($A593)&gt;0,IF(LEN(Declarations!$F593)&gt;0,Declarations!$F593,conftype),"")</f>
        <v/>
      </c>
      <c r="M593" s="35" t="e">
        <f t="shared" si="189"/>
        <v>#REF!</v>
      </c>
      <c r="N593" s="35" t="e">
        <f t="shared" si="196"/>
        <v>#REF!</v>
      </c>
      <c r="O593" s="35" t="e">
        <f t="shared" si="197"/>
        <v>#REF!</v>
      </c>
      <c r="P593" s="35" t="e">
        <f t="shared" si="198"/>
        <v>#REF!</v>
      </c>
      <c r="Q593" s="214" t="e">
        <f t="shared" si="199"/>
        <v>#REF!</v>
      </c>
      <c r="R593" s="215" t="e">
        <f t="shared" si="200"/>
        <v>#REF!</v>
      </c>
      <c r="S593" s="214" t="e">
        <f t="shared" si="201"/>
        <v>#REF!</v>
      </c>
      <c r="T593" s="214" t="e">
        <f t="shared" si="202"/>
        <v>#REF!</v>
      </c>
      <c r="U593" t="e">
        <f t="shared" si="203"/>
        <v>#REF!</v>
      </c>
      <c r="V593" t="e">
        <f t="shared" si="204"/>
        <v>#REF!</v>
      </c>
      <c r="W593" t="e">
        <f t="shared" si="205"/>
        <v>#REF!</v>
      </c>
      <c r="X593" t="e">
        <f t="shared" si="206"/>
        <v>#REF!</v>
      </c>
      <c r="Y593" t="e">
        <f t="shared" si="207"/>
        <v>#REF!</v>
      </c>
      <c r="AA593" s="1">
        <f t="shared" si="208"/>
        <v>592</v>
      </c>
    </row>
    <row r="594" spans="1:27" x14ac:dyDescent="0.35">
      <c r="A594" s="184" t="str">
        <f>+Declarations!A594&amp;""</f>
        <v/>
      </c>
      <c r="B594" t="str">
        <f>IF(LEN($A594),IF(LEN(Declarations!$B594)&gt;0,Declarations!$B594,"#"&amp;$A594),"")</f>
        <v/>
      </c>
      <c r="C594" s="1" t="str">
        <f t="shared" si="190"/>
        <v>...</v>
      </c>
      <c r="D594" s="1" t="str">
        <f t="shared" si="209"/>
        <v/>
      </c>
      <c r="E594" s="15">
        <f t="shared" si="191"/>
        <v>0</v>
      </c>
      <c r="F594" s="1">
        <f t="shared" si="192"/>
        <v>0</v>
      </c>
      <c r="G594" s="1" t="str">
        <f t="shared" si="193"/>
        <v/>
      </c>
      <c r="H594" t="str">
        <f t="shared" si="194"/>
        <v/>
      </c>
      <c r="I594" s="1">
        <f t="shared" si="195"/>
        <v>0</v>
      </c>
      <c r="J594" s="1" t="str">
        <f>IF(LEN($A594)&gt;0,IF(LEN(Declarations!$F594)&gt;0,Declarations!$F594,conftype),"")</f>
        <v/>
      </c>
      <c r="M594" s="35" t="e">
        <f t="shared" si="189"/>
        <v>#REF!</v>
      </c>
      <c r="N594" s="35" t="e">
        <f t="shared" si="196"/>
        <v>#REF!</v>
      </c>
      <c r="O594" s="35" t="e">
        <f t="shared" si="197"/>
        <v>#REF!</v>
      </c>
      <c r="P594" s="35" t="e">
        <f t="shared" si="198"/>
        <v>#REF!</v>
      </c>
      <c r="Q594" s="214" t="e">
        <f t="shared" si="199"/>
        <v>#REF!</v>
      </c>
      <c r="R594" s="215" t="e">
        <f t="shared" si="200"/>
        <v>#REF!</v>
      </c>
      <c r="S594" s="214" t="e">
        <f t="shared" si="201"/>
        <v>#REF!</v>
      </c>
      <c r="T594" s="214" t="e">
        <f t="shared" si="202"/>
        <v>#REF!</v>
      </c>
      <c r="U594" t="e">
        <f t="shared" si="203"/>
        <v>#REF!</v>
      </c>
      <c r="V594" t="e">
        <f t="shared" si="204"/>
        <v>#REF!</v>
      </c>
      <c r="W594" t="e">
        <f t="shared" si="205"/>
        <v>#REF!</v>
      </c>
      <c r="X594" t="e">
        <f t="shared" si="206"/>
        <v>#REF!</v>
      </c>
      <c r="Y594" t="e">
        <f t="shared" si="207"/>
        <v>#REF!</v>
      </c>
      <c r="AA594" s="1">
        <f t="shared" si="208"/>
        <v>593</v>
      </c>
    </row>
    <row r="595" spans="1:27" x14ac:dyDescent="0.35">
      <c r="A595" s="184" t="str">
        <f>+Declarations!A595&amp;""</f>
        <v/>
      </c>
      <c r="B595" t="str">
        <f>IF(LEN($A595),IF(LEN(Declarations!$B595)&gt;0,Declarations!$B595,"#"&amp;$A595),"")</f>
        <v/>
      </c>
      <c r="C595" s="1" t="str">
        <f t="shared" si="190"/>
        <v>...</v>
      </c>
      <c r="D595" s="1" t="str">
        <f t="shared" si="209"/>
        <v/>
      </c>
      <c r="E595" s="15">
        <f t="shared" si="191"/>
        <v>0</v>
      </c>
      <c r="F595" s="1">
        <f t="shared" si="192"/>
        <v>0</v>
      </c>
      <c r="G595" s="1" t="str">
        <f t="shared" si="193"/>
        <v/>
      </c>
      <c r="H595" t="str">
        <f t="shared" si="194"/>
        <v/>
      </c>
      <c r="I595" s="1">
        <f t="shared" si="195"/>
        <v>0</v>
      </c>
      <c r="J595" s="1" t="str">
        <f>IF(LEN($A595)&gt;0,IF(LEN(Declarations!$F595)&gt;0,Declarations!$F595,conftype),"")</f>
        <v/>
      </c>
      <c r="M595" s="35" t="e">
        <f t="shared" si="189"/>
        <v>#REF!</v>
      </c>
      <c r="N595" s="35" t="e">
        <f t="shared" si="196"/>
        <v>#REF!</v>
      </c>
      <c r="O595" s="35" t="e">
        <f t="shared" si="197"/>
        <v>#REF!</v>
      </c>
      <c r="P595" s="35" t="e">
        <f t="shared" si="198"/>
        <v>#REF!</v>
      </c>
      <c r="Q595" s="214" t="e">
        <f t="shared" si="199"/>
        <v>#REF!</v>
      </c>
      <c r="R595" s="215" t="e">
        <f t="shared" si="200"/>
        <v>#REF!</v>
      </c>
      <c r="S595" s="214" t="e">
        <f t="shared" si="201"/>
        <v>#REF!</v>
      </c>
      <c r="T595" s="214" t="e">
        <f t="shared" si="202"/>
        <v>#REF!</v>
      </c>
      <c r="U595" t="e">
        <f t="shared" si="203"/>
        <v>#REF!</v>
      </c>
      <c r="V595" t="e">
        <f t="shared" si="204"/>
        <v>#REF!</v>
      </c>
      <c r="W595" t="e">
        <f t="shared" si="205"/>
        <v>#REF!</v>
      </c>
      <c r="X595" t="e">
        <f t="shared" si="206"/>
        <v>#REF!</v>
      </c>
      <c r="Y595" t="e">
        <f t="shared" si="207"/>
        <v>#REF!</v>
      </c>
      <c r="AA595" s="1">
        <f t="shared" si="208"/>
        <v>594</v>
      </c>
    </row>
    <row r="596" spans="1:27" x14ac:dyDescent="0.35">
      <c r="A596" s="184" t="str">
        <f>+Declarations!A596&amp;""</f>
        <v/>
      </c>
      <c r="B596" t="str">
        <f>IF(LEN($A596),IF(LEN(Declarations!$B596)&gt;0,Declarations!$B596,"#"&amp;$A596),"")</f>
        <v/>
      </c>
      <c r="C596" s="1" t="str">
        <f t="shared" si="190"/>
        <v>...</v>
      </c>
      <c r="D596" s="1" t="str">
        <f t="shared" si="209"/>
        <v/>
      </c>
      <c r="E596" s="15">
        <f t="shared" si="191"/>
        <v>0</v>
      </c>
      <c r="F596" s="1">
        <f t="shared" si="192"/>
        <v>0</v>
      </c>
      <c r="G596" s="1" t="str">
        <f t="shared" si="193"/>
        <v/>
      </c>
      <c r="H596" t="str">
        <f t="shared" si="194"/>
        <v/>
      </c>
      <c r="I596" s="1">
        <f t="shared" si="195"/>
        <v>0</v>
      </c>
      <c r="J596" s="1" t="str">
        <f>IF(LEN($A596)&gt;0,IF(LEN(Declarations!$F596)&gt;0,Declarations!$F596,conftype),"")</f>
        <v/>
      </c>
      <c r="M596" s="35" t="e">
        <f t="shared" si="189"/>
        <v>#REF!</v>
      </c>
      <c r="N596" s="35" t="e">
        <f t="shared" si="196"/>
        <v>#REF!</v>
      </c>
      <c r="O596" s="35" t="e">
        <f t="shared" si="197"/>
        <v>#REF!</v>
      </c>
      <c r="P596" s="35" t="e">
        <f t="shared" si="198"/>
        <v>#REF!</v>
      </c>
      <c r="Q596" s="214" t="e">
        <f t="shared" si="199"/>
        <v>#REF!</v>
      </c>
      <c r="R596" s="215" t="e">
        <f t="shared" si="200"/>
        <v>#REF!</v>
      </c>
      <c r="S596" s="214" t="e">
        <f t="shared" si="201"/>
        <v>#REF!</v>
      </c>
      <c r="T596" s="214" t="e">
        <f t="shared" si="202"/>
        <v>#REF!</v>
      </c>
      <c r="U596" t="e">
        <f t="shared" si="203"/>
        <v>#REF!</v>
      </c>
      <c r="V596" t="e">
        <f t="shared" si="204"/>
        <v>#REF!</v>
      </c>
      <c r="W596" t="e">
        <f t="shared" si="205"/>
        <v>#REF!</v>
      </c>
      <c r="X596" t="e">
        <f t="shared" si="206"/>
        <v>#REF!</v>
      </c>
      <c r="Y596" t="e">
        <f t="shared" si="207"/>
        <v>#REF!</v>
      </c>
      <c r="AA596" s="1">
        <f t="shared" si="208"/>
        <v>595</v>
      </c>
    </row>
    <row r="597" spans="1:27" x14ac:dyDescent="0.35">
      <c r="A597" s="184" t="str">
        <f>+Declarations!A597&amp;""</f>
        <v/>
      </c>
      <c r="B597" t="str">
        <f>IF(LEN($A597),IF(LEN(Declarations!$B597)&gt;0,Declarations!$B597,"#"&amp;$A597),"")</f>
        <v/>
      </c>
      <c r="C597" s="1" t="str">
        <f t="shared" si="190"/>
        <v>...</v>
      </c>
      <c r="D597" s="1" t="str">
        <f t="shared" si="209"/>
        <v/>
      </c>
      <c r="E597" s="15">
        <f t="shared" si="191"/>
        <v>0</v>
      </c>
      <c r="F597" s="1">
        <f t="shared" si="192"/>
        <v>0</v>
      </c>
      <c r="G597" s="1" t="str">
        <f t="shared" si="193"/>
        <v/>
      </c>
      <c r="H597" t="str">
        <f t="shared" si="194"/>
        <v/>
      </c>
      <c r="I597" s="1">
        <f t="shared" si="195"/>
        <v>0</v>
      </c>
      <c r="J597" s="1" t="str">
        <f>IF(LEN($A597)&gt;0,IF(LEN(Declarations!$F597)&gt;0,Declarations!$F597,conftype),"")</f>
        <v/>
      </c>
      <c r="M597" s="35" t="e">
        <f t="shared" si="189"/>
        <v>#REF!</v>
      </c>
      <c r="N597" s="35" t="e">
        <f t="shared" si="196"/>
        <v>#REF!</v>
      </c>
      <c r="O597" s="35" t="e">
        <f t="shared" si="197"/>
        <v>#REF!</v>
      </c>
      <c r="P597" s="35" t="e">
        <f t="shared" si="198"/>
        <v>#REF!</v>
      </c>
      <c r="Q597" s="214" t="e">
        <f t="shared" si="199"/>
        <v>#REF!</v>
      </c>
      <c r="R597" s="215" t="e">
        <f t="shared" si="200"/>
        <v>#REF!</v>
      </c>
      <c r="S597" s="214" t="e">
        <f t="shared" si="201"/>
        <v>#REF!</v>
      </c>
      <c r="T597" s="214" t="e">
        <f t="shared" si="202"/>
        <v>#REF!</v>
      </c>
      <c r="U597" t="e">
        <f t="shared" si="203"/>
        <v>#REF!</v>
      </c>
      <c r="V597" t="e">
        <f t="shared" si="204"/>
        <v>#REF!</v>
      </c>
      <c r="W597" t="e">
        <f t="shared" si="205"/>
        <v>#REF!</v>
      </c>
      <c r="X597" t="e">
        <f t="shared" si="206"/>
        <v>#REF!</v>
      </c>
      <c r="Y597" t="e">
        <f t="shared" si="207"/>
        <v>#REF!</v>
      </c>
      <c r="AA597" s="1">
        <f t="shared" si="208"/>
        <v>596</v>
      </c>
    </row>
    <row r="598" spans="1:27" x14ac:dyDescent="0.35">
      <c r="A598" s="184" t="str">
        <f>+Declarations!A598&amp;""</f>
        <v/>
      </c>
      <c r="B598" t="str">
        <f>IF(LEN($A598),IF(LEN(Declarations!$B598)&gt;0,Declarations!$B598,"#"&amp;$A598),"")</f>
        <v/>
      </c>
      <c r="C598" s="1" t="str">
        <f t="shared" si="190"/>
        <v>...</v>
      </c>
      <c r="D598" s="1" t="str">
        <f t="shared" si="209"/>
        <v/>
      </c>
      <c r="E598" s="15">
        <f t="shared" si="191"/>
        <v>0</v>
      </c>
      <c r="F598" s="1">
        <f t="shared" si="192"/>
        <v>0</v>
      </c>
      <c r="G598" s="1" t="str">
        <f t="shared" si="193"/>
        <v/>
      </c>
      <c r="H598" t="str">
        <f t="shared" si="194"/>
        <v/>
      </c>
      <c r="I598" s="1">
        <f t="shared" si="195"/>
        <v>0</v>
      </c>
      <c r="J598" s="1" t="str">
        <f>IF(LEN($A598)&gt;0,IF(LEN(Declarations!$F598)&gt;0,Declarations!$F598,conftype),"")</f>
        <v/>
      </c>
      <c r="M598" s="35" t="e">
        <f t="shared" si="189"/>
        <v>#REF!</v>
      </c>
      <c r="N598" s="35" t="e">
        <f t="shared" si="196"/>
        <v>#REF!</v>
      </c>
      <c r="O598" s="35" t="e">
        <f t="shared" si="197"/>
        <v>#REF!</v>
      </c>
      <c r="P598" s="35" t="e">
        <f t="shared" si="198"/>
        <v>#REF!</v>
      </c>
      <c r="Q598" s="214" t="e">
        <f t="shared" si="199"/>
        <v>#REF!</v>
      </c>
      <c r="R598" s="215" t="e">
        <f t="shared" si="200"/>
        <v>#REF!</v>
      </c>
      <c r="S598" s="214" t="e">
        <f t="shared" si="201"/>
        <v>#REF!</v>
      </c>
      <c r="T598" s="214" t="e">
        <f t="shared" si="202"/>
        <v>#REF!</v>
      </c>
      <c r="U598" t="e">
        <f t="shared" si="203"/>
        <v>#REF!</v>
      </c>
      <c r="V598" t="e">
        <f t="shared" si="204"/>
        <v>#REF!</v>
      </c>
      <c r="W598" t="e">
        <f t="shared" si="205"/>
        <v>#REF!</v>
      </c>
      <c r="X598" t="e">
        <f t="shared" si="206"/>
        <v>#REF!</v>
      </c>
      <c r="Y598" t="e">
        <f t="shared" si="207"/>
        <v>#REF!</v>
      </c>
      <c r="AA598" s="1">
        <f t="shared" si="208"/>
        <v>597</v>
      </c>
    </row>
    <row r="599" spans="1:27" x14ac:dyDescent="0.35">
      <c r="A599" s="184" t="str">
        <f>+Declarations!A599&amp;""</f>
        <v/>
      </c>
      <c r="B599" t="str">
        <f>IF(LEN($A599),IF(LEN(Declarations!$B599)&gt;0,Declarations!$B599,"#"&amp;$A599),"")</f>
        <v/>
      </c>
      <c r="C599" s="1" t="str">
        <f t="shared" si="190"/>
        <v>...</v>
      </c>
      <c r="D599" s="1" t="str">
        <f t="shared" si="209"/>
        <v/>
      </c>
      <c r="E599" s="15">
        <f t="shared" si="191"/>
        <v>0</v>
      </c>
      <c r="F599" s="1">
        <f t="shared" si="192"/>
        <v>0</v>
      </c>
      <c r="G599" s="1" t="str">
        <f t="shared" si="193"/>
        <v/>
      </c>
      <c r="H599" t="str">
        <f t="shared" si="194"/>
        <v/>
      </c>
      <c r="I599" s="1">
        <f t="shared" si="195"/>
        <v>0</v>
      </c>
      <c r="J599" s="1" t="str">
        <f>IF(LEN($A599)&gt;0,IF(LEN(Declarations!$F599)&gt;0,Declarations!$F599,conftype),"")</f>
        <v/>
      </c>
      <c r="M599" s="35" t="e">
        <f t="shared" si="189"/>
        <v>#REF!</v>
      </c>
      <c r="N599" s="35" t="e">
        <f t="shared" si="196"/>
        <v>#REF!</v>
      </c>
      <c r="O599" s="35" t="e">
        <f t="shared" si="197"/>
        <v>#REF!</v>
      </c>
      <c r="P599" s="35" t="e">
        <f t="shared" si="198"/>
        <v>#REF!</v>
      </c>
      <c r="Q599" s="214" t="e">
        <f t="shared" si="199"/>
        <v>#REF!</v>
      </c>
      <c r="R599" s="215" t="e">
        <f t="shared" si="200"/>
        <v>#REF!</v>
      </c>
      <c r="S599" s="214" t="e">
        <f t="shared" si="201"/>
        <v>#REF!</v>
      </c>
      <c r="T599" s="214" t="e">
        <f t="shared" si="202"/>
        <v>#REF!</v>
      </c>
      <c r="U599" t="e">
        <f t="shared" si="203"/>
        <v>#REF!</v>
      </c>
      <c r="V599" t="e">
        <f t="shared" si="204"/>
        <v>#REF!</v>
      </c>
      <c r="W599" t="e">
        <f t="shared" si="205"/>
        <v>#REF!</v>
      </c>
      <c r="X599" t="e">
        <f t="shared" si="206"/>
        <v>#REF!</v>
      </c>
      <c r="Y599" t="e">
        <f t="shared" si="207"/>
        <v>#REF!</v>
      </c>
      <c r="AA599" s="1">
        <f t="shared" si="208"/>
        <v>598</v>
      </c>
    </row>
    <row r="600" spans="1:27" x14ac:dyDescent="0.35">
      <c r="A600" s="184" t="str">
        <f>+Declarations!A600&amp;""</f>
        <v/>
      </c>
      <c r="B600" t="str">
        <f>IF(LEN($A600),IF(LEN(Declarations!$B600)&gt;0,Declarations!$B600,"#"&amp;$A600),"")</f>
        <v/>
      </c>
      <c r="C600" s="1" t="str">
        <f t="shared" si="190"/>
        <v>...</v>
      </c>
      <c r="D600" s="1" t="str">
        <f t="shared" si="209"/>
        <v/>
      </c>
      <c r="E600" s="15">
        <f t="shared" si="191"/>
        <v>0</v>
      </c>
      <c r="F600" s="1">
        <f t="shared" si="192"/>
        <v>0</v>
      </c>
      <c r="G600" s="1" t="str">
        <f t="shared" si="193"/>
        <v/>
      </c>
      <c r="H600" t="str">
        <f t="shared" si="194"/>
        <v/>
      </c>
      <c r="I600" s="1">
        <f t="shared" si="195"/>
        <v>0</v>
      </c>
      <c r="J600" s="1" t="str">
        <f>IF(LEN($A600)&gt;0,IF(LEN(Declarations!$F600)&gt;0,Declarations!$F600,conftype),"")</f>
        <v/>
      </c>
      <c r="M600" s="35" t="e">
        <f t="shared" si="189"/>
        <v>#REF!</v>
      </c>
      <c r="N600" s="35" t="e">
        <f t="shared" si="196"/>
        <v>#REF!</v>
      </c>
      <c r="O600" s="35" t="e">
        <f t="shared" si="197"/>
        <v>#REF!</v>
      </c>
      <c r="P600" s="35" t="e">
        <f t="shared" si="198"/>
        <v>#REF!</v>
      </c>
      <c r="Q600" s="214" t="e">
        <f t="shared" si="199"/>
        <v>#REF!</v>
      </c>
      <c r="R600" s="215" t="e">
        <f t="shared" si="200"/>
        <v>#REF!</v>
      </c>
      <c r="S600" s="214" t="e">
        <f t="shared" si="201"/>
        <v>#REF!</v>
      </c>
      <c r="T600" s="214" t="e">
        <f t="shared" si="202"/>
        <v>#REF!</v>
      </c>
      <c r="U600" t="e">
        <f t="shared" si="203"/>
        <v>#REF!</v>
      </c>
      <c r="V600" t="e">
        <f t="shared" si="204"/>
        <v>#REF!</v>
      </c>
      <c r="W600" t="e">
        <f t="shared" si="205"/>
        <v>#REF!</v>
      </c>
      <c r="X600" t="e">
        <f t="shared" si="206"/>
        <v>#REF!</v>
      </c>
      <c r="Y600" t="e">
        <f t="shared" si="207"/>
        <v>#REF!</v>
      </c>
      <c r="AA600" s="1">
        <f t="shared" si="208"/>
        <v>599</v>
      </c>
    </row>
    <row r="601" spans="1:27" x14ac:dyDescent="0.35">
      <c r="A601" s="184" t="str">
        <f>+Declarations!A601&amp;""</f>
        <v/>
      </c>
      <c r="B601" t="str">
        <f>IF(LEN($A601),IF(LEN(Declarations!$B601)&gt;0,Declarations!$B601,"#"&amp;$A601),"")</f>
        <v/>
      </c>
      <c r="C601" s="1" t="str">
        <f t="shared" si="190"/>
        <v>...</v>
      </c>
      <c r="D601" s="1" t="str">
        <f t="shared" si="209"/>
        <v/>
      </c>
      <c r="E601" s="15">
        <f t="shared" si="191"/>
        <v>0</v>
      </c>
      <c r="F601" s="1">
        <f t="shared" si="192"/>
        <v>0</v>
      </c>
      <c r="G601" s="1" t="str">
        <f t="shared" si="193"/>
        <v/>
      </c>
      <c r="H601" t="str">
        <f t="shared" si="194"/>
        <v/>
      </c>
      <c r="I601" s="1">
        <f t="shared" si="195"/>
        <v>0</v>
      </c>
      <c r="J601" s="1" t="str">
        <f>IF(LEN($A601)&gt;0,IF(LEN(Declarations!$F601)&gt;0,Declarations!$F601,conftype),"")</f>
        <v/>
      </c>
      <c r="M601" s="35" t="e">
        <f t="shared" si="189"/>
        <v>#REF!</v>
      </c>
      <c r="N601" s="35" t="e">
        <f t="shared" si="196"/>
        <v>#REF!</v>
      </c>
      <c r="O601" s="35" t="e">
        <f t="shared" si="197"/>
        <v>#REF!</v>
      </c>
      <c r="P601" s="35" t="e">
        <f t="shared" si="198"/>
        <v>#REF!</v>
      </c>
      <c r="Q601" s="214" t="e">
        <f t="shared" si="199"/>
        <v>#REF!</v>
      </c>
      <c r="R601" s="215" t="e">
        <f t="shared" si="200"/>
        <v>#REF!</v>
      </c>
      <c r="S601" s="214" t="e">
        <f t="shared" si="201"/>
        <v>#REF!</v>
      </c>
      <c r="T601" s="214" t="e">
        <f t="shared" si="202"/>
        <v>#REF!</v>
      </c>
      <c r="U601" t="e">
        <f t="shared" si="203"/>
        <v>#REF!</v>
      </c>
      <c r="V601" t="e">
        <f t="shared" si="204"/>
        <v>#REF!</v>
      </c>
      <c r="W601" t="e">
        <f t="shared" si="205"/>
        <v>#REF!</v>
      </c>
      <c r="X601" t="e">
        <f t="shared" si="206"/>
        <v>#REF!</v>
      </c>
      <c r="Y601" t="e">
        <f t="shared" si="207"/>
        <v>#REF!</v>
      </c>
      <c r="AA601" s="1">
        <f t="shared" si="208"/>
        <v>600</v>
      </c>
    </row>
    <row r="602" spans="1:27" x14ac:dyDescent="0.35">
      <c r="A602" s="184" t="str">
        <f>+Declarations!A602&amp;""</f>
        <v/>
      </c>
      <c r="B602" t="str">
        <f>IF(LEN($A602),IF(LEN(Declarations!$B602)&gt;0,Declarations!$B602,"#"&amp;$A602),"")</f>
        <v/>
      </c>
      <c r="C602" s="1" t="str">
        <f t="shared" si="190"/>
        <v>...</v>
      </c>
      <c r="D602" s="1" t="str">
        <f t="shared" si="209"/>
        <v/>
      </c>
      <c r="E602" s="15">
        <f t="shared" si="191"/>
        <v>0</v>
      </c>
      <c r="F602" s="1">
        <f t="shared" si="192"/>
        <v>0</v>
      </c>
      <c r="G602" s="1" t="str">
        <f t="shared" si="193"/>
        <v/>
      </c>
      <c r="H602" t="str">
        <f t="shared" si="194"/>
        <v/>
      </c>
      <c r="I602" s="1">
        <f t="shared" si="195"/>
        <v>0</v>
      </c>
      <c r="J602" s="1" t="str">
        <f>IF(LEN($A602)&gt;0,IF(LEN(Declarations!$F602)&gt;0,Declarations!$F602,conftype),"")</f>
        <v/>
      </c>
      <c r="M602" s="35" t="e">
        <f t="shared" si="189"/>
        <v>#REF!</v>
      </c>
      <c r="N602" s="35" t="e">
        <f t="shared" si="196"/>
        <v>#REF!</v>
      </c>
      <c r="O602" s="35" t="e">
        <f t="shared" si="197"/>
        <v>#REF!</v>
      </c>
      <c r="P602" s="35" t="e">
        <f t="shared" si="198"/>
        <v>#REF!</v>
      </c>
      <c r="Q602" s="214" t="e">
        <f t="shared" si="199"/>
        <v>#REF!</v>
      </c>
      <c r="R602" s="215" t="e">
        <f t="shared" si="200"/>
        <v>#REF!</v>
      </c>
      <c r="S602" s="214" t="e">
        <f t="shared" si="201"/>
        <v>#REF!</v>
      </c>
      <c r="T602" s="214" t="e">
        <f t="shared" si="202"/>
        <v>#REF!</v>
      </c>
      <c r="U602" t="e">
        <f t="shared" si="203"/>
        <v>#REF!</v>
      </c>
      <c r="V602" t="e">
        <f t="shared" si="204"/>
        <v>#REF!</v>
      </c>
      <c r="W602" t="e">
        <f t="shared" si="205"/>
        <v>#REF!</v>
      </c>
      <c r="X602" t="e">
        <f t="shared" si="206"/>
        <v>#REF!</v>
      </c>
      <c r="Y602" t="e">
        <f t="shared" si="207"/>
        <v>#REF!</v>
      </c>
      <c r="AA602" s="1">
        <f t="shared" si="208"/>
        <v>601</v>
      </c>
    </row>
    <row r="603" spans="1:27" x14ac:dyDescent="0.35">
      <c r="A603" s="184" t="str">
        <f>+Declarations!A603&amp;""</f>
        <v/>
      </c>
      <c r="B603" t="str">
        <f>IF(LEN($A603),IF(LEN(Declarations!$B603)&gt;0,Declarations!$B603,"#"&amp;$A603),"")</f>
        <v/>
      </c>
      <c r="C603" s="1" t="str">
        <f t="shared" si="190"/>
        <v>...</v>
      </c>
      <c r="D603" s="1" t="str">
        <f t="shared" si="209"/>
        <v/>
      </c>
      <c r="E603" s="15">
        <f t="shared" si="191"/>
        <v>0</v>
      </c>
      <c r="F603" s="1">
        <f t="shared" si="192"/>
        <v>0</v>
      </c>
      <c r="G603" s="1" t="str">
        <f t="shared" si="193"/>
        <v/>
      </c>
      <c r="H603" t="str">
        <f t="shared" si="194"/>
        <v/>
      </c>
      <c r="I603" s="1">
        <f t="shared" si="195"/>
        <v>0</v>
      </c>
      <c r="J603" s="1" t="str">
        <f>IF(LEN($A603)&gt;0,IF(LEN(Declarations!$F603)&gt;0,Declarations!$F603,conftype),"")</f>
        <v/>
      </c>
      <c r="M603" s="35" t="e">
        <f t="shared" si="189"/>
        <v>#REF!</v>
      </c>
      <c r="N603" s="35" t="e">
        <f t="shared" si="196"/>
        <v>#REF!</v>
      </c>
      <c r="O603" s="35" t="e">
        <f t="shared" si="197"/>
        <v>#REF!</v>
      </c>
      <c r="P603" s="35" t="e">
        <f t="shared" si="198"/>
        <v>#REF!</v>
      </c>
      <c r="Q603" s="214" t="e">
        <f t="shared" si="199"/>
        <v>#REF!</v>
      </c>
      <c r="R603" s="215" t="e">
        <f t="shared" si="200"/>
        <v>#REF!</v>
      </c>
      <c r="S603" s="214" t="e">
        <f t="shared" si="201"/>
        <v>#REF!</v>
      </c>
      <c r="T603" s="214" t="e">
        <f t="shared" si="202"/>
        <v>#REF!</v>
      </c>
      <c r="U603" t="e">
        <f t="shared" si="203"/>
        <v>#REF!</v>
      </c>
      <c r="V603" t="e">
        <f t="shared" si="204"/>
        <v>#REF!</v>
      </c>
      <c r="W603" t="e">
        <f t="shared" si="205"/>
        <v>#REF!</v>
      </c>
      <c r="X603" t="e">
        <f t="shared" si="206"/>
        <v>#REF!</v>
      </c>
      <c r="Y603" t="e">
        <f t="shared" si="207"/>
        <v>#REF!</v>
      </c>
      <c r="AA603" s="1">
        <f t="shared" si="208"/>
        <v>602</v>
      </c>
    </row>
    <row r="604" spans="1:27" x14ac:dyDescent="0.35">
      <c r="A604" s="184" t="str">
        <f>+Declarations!A604&amp;""</f>
        <v/>
      </c>
      <c r="B604" t="str">
        <f>IF(LEN($A604),IF(LEN(Declarations!$B604)&gt;0,Declarations!$B604,"#"&amp;$A604),"")</f>
        <v/>
      </c>
      <c r="C604" s="1" t="str">
        <f t="shared" si="190"/>
        <v>...</v>
      </c>
      <c r="D604" s="1" t="str">
        <f t="shared" si="209"/>
        <v/>
      </c>
      <c r="E604" s="15">
        <f t="shared" si="191"/>
        <v>0</v>
      </c>
      <c r="F604" s="1">
        <f t="shared" si="192"/>
        <v>0</v>
      </c>
      <c r="G604" s="1" t="str">
        <f t="shared" si="193"/>
        <v/>
      </c>
      <c r="H604" t="str">
        <f t="shared" si="194"/>
        <v/>
      </c>
      <c r="I604" s="1">
        <f t="shared" si="195"/>
        <v>0</v>
      </c>
      <c r="J604" s="1" t="str">
        <f>IF(LEN($A604)&gt;0,IF(LEN(Declarations!$F604)&gt;0,Declarations!$F604,conftype),"")</f>
        <v/>
      </c>
      <c r="M604" s="35" t="e">
        <f t="shared" si="189"/>
        <v>#REF!</v>
      </c>
      <c r="N604" s="35" t="e">
        <f t="shared" si="196"/>
        <v>#REF!</v>
      </c>
      <c r="O604" s="35" t="e">
        <f t="shared" si="197"/>
        <v>#REF!</v>
      </c>
      <c r="P604" s="35" t="e">
        <f t="shared" si="198"/>
        <v>#REF!</v>
      </c>
      <c r="Q604" s="214" t="e">
        <f t="shared" si="199"/>
        <v>#REF!</v>
      </c>
      <c r="R604" s="215" t="e">
        <f t="shared" si="200"/>
        <v>#REF!</v>
      </c>
      <c r="S604" s="214" t="e">
        <f t="shared" si="201"/>
        <v>#REF!</v>
      </c>
      <c r="T604" s="214" t="e">
        <f t="shared" si="202"/>
        <v>#REF!</v>
      </c>
      <c r="U604" t="e">
        <f t="shared" si="203"/>
        <v>#REF!</v>
      </c>
      <c r="V604" t="e">
        <f t="shared" si="204"/>
        <v>#REF!</v>
      </c>
      <c r="W604" t="e">
        <f t="shared" si="205"/>
        <v>#REF!</v>
      </c>
      <c r="X604" t="e">
        <f t="shared" si="206"/>
        <v>#REF!</v>
      </c>
      <c r="Y604" t="e">
        <f t="shared" si="207"/>
        <v>#REF!</v>
      </c>
      <c r="AA604" s="1">
        <f t="shared" si="208"/>
        <v>603</v>
      </c>
    </row>
    <row r="605" spans="1:27" x14ac:dyDescent="0.35">
      <c r="A605" s="184" t="str">
        <f>+Declarations!A605&amp;""</f>
        <v/>
      </c>
      <c r="B605" t="str">
        <f>IF(LEN($A605),IF(LEN(Declarations!$B605)&gt;0,Declarations!$B605,"#"&amp;$A605),"")</f>
        <v/>
      </c>
      <c r="C605" s="1" t="str">
        <f t="shared" si="190"/>
        <v>...</v>
      </c>
      <c r="D605" s="1" t="str">
        <f t="shared" si="209"/>
        <v/>
      </c>
      <c r="E605" s="15">
        <f t="shared" si="191"/>
        <v>0</v>
      </c>
      <c r="F605" s="1">
        <f t="shared" si="192"/>
        <v>0</v>
      </c>
      <c r="G605" s="1" t="str">
        <f t="shared" si="193"/>
        <v/>
      </c>
      <c r="H605" t="str">
        <f t="shared" si="194"/>
        <v/>
      </c>
      <c r="I605" s="1">
        <f t="shared" si="195"/>
        <v>0</v>
      </c>
      <c r="J605" s="1" t="str">
        <f>IF(LEN($A605)&gt;0,IF(LEN(Declarations!$F605)&gt;0,Declarations!$F605,conftype),"")</f>
        <v/>
      </c>
      <c r="M605" s="35" t="e">
        <f t="shared" si="189"/>
        <v>#REF!</v>
      </c>
      <c r="N605" s="35" t="e">
        <f t="shared" si="196"/>
        <v>#REF!</v>
      </c>
      <c r="O605" s="35" t="e">
        <f t="shared" si="197"/>
        <v>#REF!</v>
      </c>
      <c r="P605" s="35" t="e">
        <f t="shared" si="198"/>
        <v>#REF!</v>
      </c>
      <c r="Q605" s="214" t="e">
        <f t="shared" si="199"/>
        <v>#REF!</v>
      </c>
      <c r="R605" s="215" t="e">
        <f t="shared" si="200"/>
        <v>#REF!</v>
      </c>
      <c r="S605" s="214" t="e">
        <f t="shared" si="201"/>
        <v>#REF!</v>
      </c>
      <c r="T605" s="214" t="e">
        <f t="shared" si="202"/>
        <v>#REF!</v>
      </c>
      <c r="U605" t="e">
        <f t="shared" si="203"/>
        <v>#REF!</v>
      </c>
      <c r="V605" t="e">
        <f t="shared" si="204"/>
        <v>#REF!</v>
      </c>
      <c r="W605" t="e">
        <f t="shared" si="205"/>
        <v>#REF!</v>
      </c>
      <c r="X605" t="e">
        <f t="shared" si="206"/>
        <v>#REF!</v>
      </c>
      <c r="Y605" t="e">
        <f t="shared" si="207"/>
        <v>#REF!</v>
      </c>
      <c r="AA605" s="1">
        <f t="shared" si="208"/>
        <v>604</v>
      </c>
    </row>
    <row r="606" spans="1:27" x14ac:dyDescent="0.35">
      <c r="A606" s="184" t="str">
        <f>+Declarations!A606&amp;""</f>
        <v/>
      </c>
      <c r="B606" t="str">
        <f>IF(LEN($A606),IF(LEN(Declarations!$B606)&gt;0,Declarations!$B606,"#"&amp;$A606),"")</f>
        <v/>
      </c>
      <c r="C606" s="1" t="str">
        <f t="shared" si="190"/>
        <v>...</v>
      </c>
      <c r="D606" s="1" t="str">
        <f t="shared" si="209"/>
        <v/>
      </c>
      <c r="E606" s="15">
        <f t="shared" si="191"/>
        <v>0</v>
      </c>
      <c r="F606" s="1">
        <f t="shared" si="192"/>
        <v>0</v>
      </c>
      <c r="G606" s="1" t="str">
        <f t="shared" si="193"/>
        <v/>
      </c>
      <c r="H606" t="str">
        <f t="shared" si="194"/>
        <v/>
      </c>
      <c r="I606" s="1">
        <f t="shared" si="195"/>
        <v>0</v>
      </c>
      <c r="J606" s="1" t="str">
        <f>IF(LEN($A606)&gt;0,IF(LEN(Declarations!$F606)&gt;0,Declarations!$F606,conftype),"")</f>
        <v/>
      </c>
      <c r="M606" s="35" t="e">
        <f t="shared" si="189"/>
        <v>#REF!</v>
      </c>
      <c r="N606" s="35" t="e">
        <f t="shared" si="196"/>
        <v>#REF!</v>
      </c>
      <c r="O606" s="35" t="e">
        <f t="shared" si="197"/>
        <v>#REF!</v>
      </c>
      <c r="P606" s="35" t="e">
        <f t="shared" si="198"/>
        <v>#REF!</v>
      </c>
      <c r="Q606" s="214" t="e">
        <f t="shared" si="199"/>
        <v>#REF!</v>
      </c>
      <c r="R606" s="215" t="e">
        <f t="shared" si="200"/>
        <v>#REF!</v>
      </c>
      <c r="S606" s="214" t="e">
        <f t="shared" si="201"/>
        <v>#REF!</v>
      </c>
      <c r="T606" s="214" t="e">
        <f t="shared" si="202"/>
        <v>#REF!</v>
      </c>
      <c r="U606" t="e">
        <f t="shared" si="203"/>
        <v>#REF!</v>
      </c>
      <c r="V606" t="e">
        <f t="shared" si="204"/>
        <v>#REF!</v>
      </c>
      <c r="W606" t="e">
        <f t="shared" si="205"/>
        <v>#REF!</v>
      </c>
      <c r="X606" t="e">
        <f t="shared" si="206"/>
        <v>#REF!</v>
      </c>
      <c r="Y606" t="e">
        <f t="shared" si="207"/>
        <v>#REF!</v>
      </c>
      <c r="AA606" s="1">
        <f t="shared" si="208"/>
        <v>605</v>
      </c>
    </row>
    <row r="607" spans="1:27" x14ac:dyDescent="0.35">
      <c r="A607" s="184" t="str">
        <f>+Declarations!A607&amp;""</f>
        <v/>
      </c>
      <c r="B607" t="str">
        <f>IF(LEN($A607),IF(LEN(Declarations!$B607)&gt;0,Declarations!$B607,"#"&amp;$A607),"")</f>
        <v/>
      </c>
      <c r="C607" s="1" t="str">
        <f t="shared" si="190"/>
        <v>...</v>
      </c>
      <c r="D607" s="1" t="str">
        <f t="shared" si="209"/>
        <v/>
      </c>
      <c r="E607" s="15">
        <f t="shared" si="191"/>
        <v>0</v>
      </c>
      <c r="F607" s="1">
        <f t="shared" si="192"/>
        <v>0</v>
      </c>
      <c r="G607" s="1" t="str">
        <f t="shared" si="193"/>
        <v/>
      </c>
      <c r="H607" t="str">
        <f t="shared" si="194"/>
        <v/>
      </c>
      <c r="I607" s="1">
        <f t="shared" si="195"/>
        <v>0</v>
      </c>
      <c r="J607" s="1" t="str">
        <f>IF(LEN($A607)&gt;0,IF(LEN(Declarations!$F607)&gt;0,Declarations!$F607,conftype),"")</f>
        <v/>
      </c>
      <c r="M607" s="35" t="e">
        <f t="shared" si="189"/>
        <v>#REF!</v>
      </c>
      <c r="N607" s="35" t="e">
        <f t="shared" si="196"/>
        <v>#REF!</v>
      </c>
      <c r="O607" s="35" t="e">
        <f t="shared" si="197"/>
        <v>#REF!</v>
      </c>
      <c r="P607" s="35" t="e">
        <f t="shared" si="198"/>
        <v>#REF!</v>
      </c>
      <c r="Q607" s="214" t="e">
        <f t="shared" si="199"/>
        <v>#REF!</v>
      </c>
      <c r="R607" s="215" t="e">
        <f t="shared" si="200"/>
        <v>#REF!</v>
      </c>
      <c r="S607" s="214" t="e">
        <f t="shared" si="201"/>
        <v>#REF!</v>
      </c>
      <c r="T607" s="214" t="e">
        <f t="shared" si="202"/>
        <v>#REF!</v>
      </c>
      <c r="U607" t="e">
        <f t="shared" si="203"/>
        <v>#REF!</v>
      </c>
      <c r="V607" t="e">
        <f t="shared" si="204"/>
        <v>#REF!</v>
      </c>
      <c r="W607" t="e">
        <f t="shared" si="205"/>
        <v>#REF!</v>
      </c>
      <c r="X607" t="e">
        <f t="shared" si="206"/>
        <v>#REF!</v>
      </c>
      <c r="Y607" t="e">
        <f t="shared" si="207"/>
        <v>#REF!</v>
      </c>
      <c r="AA607" s="1">
        <f t="shared" si="208"/>
        <v>606</v>
      </c>
    </row>
    <row r="608" spans="1:27" x14ac:dyDescent="0.35">
      <c r="A608" s="184" t="str">
        <f>+Declarations!A608&amp;""</f>
        <v/>
      </c>
      <c r="B608" t="str">
        <f>IF(LEN($A608),IF(LEN(Declarations!$B608)&gt;0,Declarations!$B608,"#"&amp;$A608),"")</f>
        <v/>
      </c>
      <c r="C608" s="1" t="str">
        <f t="shared" si="190"/>
        <v>...</v>
      </c>
      <c r="D608" s="1" t="str">
        <f t="shared" si="209"/>
        <v/>
      </c>
      <c r="E608" s="15">
        <f t="shared" si="191"/>
        <v>0</v>
      </c>
      <c r="F608" s="1">
        <f t="shared" si="192"/>
        <v>0</v>
      </c>
      <c r="G608" s="1" t="str">
        <f t="shared" si="193"/>
        <v/>
      </c>
      <c r="H608" t="str">
        <f t="shared" si="194"/>
        <v/>
      </c>
      <c r="I608" s="1">
        <f t="shared" si="195"/>
        <v>0</v>
      </c>
      <c r="J608" s="1" t="str">
        <f>IF(LEN($A608)&gt;0,IF(LEN(Declarations!$F608)&gt;0,Declarations!$F608,conftype),"")</f>
        <v/>
      </c>
      <c r="M608" s="35" t="e">
        <f t="shared" si="189"/>
        <v>#REF!</v>
      </c>
      <c r="N608" s="35" t="e">
        <f t="shared" si="196"/>
        <v>#REF!</v>
      </c>
      <c r="O608" s="35" t="e">
        <f t="shared" si="197"/>
        <v>#REF!</v>
      </c>
      <c r="P608" s="35" t="e">
        <f t="shared" si="198"/>
        <v>#REF!</v>
      </c>
      <c r="Q608" s="214" t="e">
        <f t="shared" si="199"/>
        <v>#REF!</v>
      </c>
      <c r="R608" s="215" t="e">
        <f t="shared" si="200"/>
        <v>#REF!</v>
      </c>
      <c r="S608" s="214" t="e">
        <f t="shared" si="201"/>
        <v>#REF!</v>
      </c>
      <c r="T608" s="214" t="e">
        <f t="shared" si="202"/>
        <v>#REF!</v>
      </c>
      <c r="U608" t="e">
        <f t="shared" si="203"/>
        <v>#REF!</v>
      </c>
      <c r="V608" t="e">
        <f t="shared" si="204"/>
        <v>#REF!</v>
      </c>
      <c r="W608" t="e">
        <f t="shared" si="205"/>
        <v>#REF!</v>
      </c>
      <c r="X608" t="e">
        <f t="shared" si="206"/>
        <v>#REF!</v>
      </c>
      <c r="Y608" t="e">
        <f t="shared" si="207"/>
        <v>#REF!</v>
      </c>
      <c r="AA608" s="1">
        <f t="shared" si="208"/>
        <v>607</v>
      </c>
    </row>
    <row r="609" spans="1:27" x14ac:dyDescent="0.35">
      <c r="A609" s="184" t="str">
        <f>+Declarations!A609&amp;""</f>
        <v/>
      </c>
      <c r="B609" t="str">
        <f>IF(LEN($A609),IF(LEN(Declarations!$B609)&gt;0,Declarations!$B609,"#"&amp;$A609),"")</f>
        <v/>
      </c>
      <c r="C609" s="1" t="str">
        <f t="shared" si="190"/>
        <v>...</v>
      </c>
      <c r="D609" s="1" t="str">
        <f t="shared" si="209"/>
        <v/>
      </c>
      <c r="E609" s="15">
        <f t="shared" si="191"/>
        <v>0</v>
      </c>
      <c r="F609" s="1">
        <f t="shared" si="192"/>
        <v>0</v>
      </c>
      <c r="G609" s="1" t="str">
        <f t="shared" si="193"/>
        <v/>
      </c>
      <c r="H609" t="str">
        <f t="shared" si="194"/>
        <v/>
      </c>
      <c r="I609" s="1">
        <f t="shared" si="195"/>
        <v>0</v>
      </c>
      <c r="J609" s="1" t="str">
        <f>IF(LEN($A609)&gt;0,IF(LEN(Declarations!$F609)&gt;0,Declarations!$F609,conftype),"")</f>
        <v/>
      </c>
      <c r="M609" s="35" t="e">
        <f t="shared" si="189"/>
        <v>#REF!</v>
      </c>
      <c r="N609" s="35" t="e">
        <f t="shared" si="196"/>
        <v>#REF!</v>
      </c>
      <c r="O609" s="35" t="e">
        <f t="shared" si="197"/>
        <v>#REF!</v>
      </c>
      <c r="P609" s="35" t="e">
        <f t="shared" si="198"/>
        <v>#REF!</v>
      </c>
      <c r="Q609" s="214" t="e">
        <f t="shared" si="199"/>
        <v>#REF!</v>
      </c>
      <c r="R609" s="215" t="e">
        <f t="shared" si="200"/>
        <v>#REF!</v>
      </c>
      <c r="S609" s="214" t="e">
        <f t="shared" si="201"/>
        <v>#REF!</v>
      </c>
      <c r="T609" s="214" t="e">
        <f t="shared" si="202"/>
        <v>#REF!</v>
      </c>
      <c r="U609" t="e">
        <f t="shared" si="203"/>
        <v>#REF!</v>
      </c>
      <c r="V609" t="e">
        <f t="shared" si="204"/>
        <v>#REF!</v>
      </c>
      <c r="W609" t="e">
        <f t="shared" si="205"/>
        <v>#REF!</v>
      </c>
      <c r="X609" t="e">
        <f t="shared" si="206"/>
        <v>#REF!</v>
      </c>
      <c r="Y609" t="e">
        <f t="shared" si="207"/>
        <v>#REF!</v>
      </c>
      <c r="AA609" s="1">
        <f t="shared" si="208"/>
        <v>608</v>
      </c>
    </row>
    <row r="610" spans="1:27" x14ac:dyDescent="0.35">
      <c r="A610" s="184" t="str">
        <f>+Declarations!A610&amp;""</f>
        <v/>
      </c>
      <c r="B610" t="str">
        <f>IF(LEN($A610),IF(LEN(Declarations!$B610)&gt;0,Declarations!$B610,"#"&amp;$A610),"")</f>
        <v/>
      </c>
      <c r="C610" s="1" t="str">
        <f t="shared" si="190"/>
        <v>...</v>
      </c>
      <c r="D610" s="1" t="str">
        <f t="shared" si="209"/>
        <v/>
      </c>
      <c r="E610" s="15">
        <f t="shared" si="191"/>
        <v>0</v>
      </c>
      <c r="F610" s="1">
        <f t="shared" si="192"/>
        <v>0</v>
      </c>
      <c r="G610" s="1" t="str">
        <f t="shared" si="193"/>
        <v/>
      </c>
      <c r="H610" t="str">
        <f t="shared" si="194"/>
        <v/>
      </c>
      <c r="I610" s="1">
        <f t="shared" si="195"/>
        <v>0</v>
      </c>
      <c r="J610" s="1" t="str">
        <f>IF(LEN($A610)&gt;0,IF(LEN(Declarations!$F610)&gt;0,Declarations!$F610,conftype),"")</f>
        <v/>
      </c>
      <c r="M610" s="35" t="e">
        <f t="shared" si="189"/>
        <v>#REF!</v>
      </c>
      <c r="N610" s="35" t="e">
        <f t="shared" si="196"/>
        <v>#REF!</v>
      </c>
      <c r="O610" s="35" t="e">
        <f t="shared" si="197"/>
        <v>#REF!</v>
      </c>
      <c r="P610" s="35" t="e">
        <f t="shared" si="198"/>
        <v>#REF!</v>
      </c>
      <c r="Q610" s="214" t="e">
        <f t="shared" si="199"/>
        <v>#REF!</v>
      </c>
      <c r="R610" s="215" t="e">
        <f t="shared" si="200"/>
        <v>#REF!</v>
      </c>
      <c r="S610" s="214" t="e">
        <f t="shared" si="201"/>
        <v>#REF!</v>
      </c>
      <c r="T610" s="214" t="e">
        <f t="shared" si="202"/>
        <v>#REF!</v>
      </c>
      <c r="U610" t="e">
        <f t="shared" si="203"/>
        <v>#REF!</v>
      </c>
      <c r="V610" t="e">
        <f t="shared" si="204"/>
        <v>#REF!</v>
      </c>
      <c r="W610" t="e">
        <f t="shared" si="205"/>
        <v>#REF!</v>
      </c>
      <c r="X610" t="e">
        <f t="shared" si="206"/>
        <v>#REF!</v>
      </c>
      <c r="Y610" t="e">
        <f t="shared" si="207"/>
        <v>#REF!</v>
      </c>
      <c r="AA610" s="1">
        <f t="shared" si="208"/>
        <v>609</v>
      </c>
    </row>
    <row r="611" spans="1:27" x14ac:dyDescent="0.35">
      <c r="A611" s="184" t="str">
        <f>+Declarations!A611&amp;""</f>
        <v/>
      </c>
      <c r="B611" t="str">
        <f>IF(LEN($A611),IF(LEN(Declarations!$B611)&gt;0,Declarations!$B611,"#"&amp;$A611),"")</f>
        <v/>
      </c>
      <c r="C611" s="1" t="str">
        <f t="shared" si="190"/>
        <v>...</v>
      </c>
      <c r="D611" s="1" t="str">
        <f t="shared" si="209"/>
        <v/>
      </c>
      <c r="E611" s="15">
        <f t="shared" si="191"/>
        <v>0</v>
      </c>
      <c r="F611" s="1">
        <f t="shared" si="192"/>
        <v>0</v>
      </c>
      <c r="G611" s="1" t="str">
        <f t="shared" si="193"/>
        <v/>
      </c>
      <c r="H611" t="str">
        <f t="shared" si="194"/>
        <v/>
      </c>
      <c r="I611" s="1">
        <f t="shared" si="195"/>
        <v>0</v>
      </c>
      <c r="J611" s="1" t="str">
        <f>IF(LEN($A611)&gt;0,IF(LEN(Declarations!$F611)&gt;0,Declarations!$F611,conftype),"")</f>
        <v/>
      </c>
      <c r="M611" s="35" t="e">
        <f t="shared" si="189"/>
        <v>#REF!</v>
      </c>
      <c r="N611" s="35" t="e">
        <f t="shared" si="196"/>
        <v>#REF!</v>
      </c>
      <c r="O611" s="35" t="e">
        <f t="shared" si="197"/>
        <v>#REF!</v>
      </c>
      <c r="P611" s="35" t="e">
        <f t="shared" si="198"/>
        <v>#REF!</v>
      </c>
      <c r="Q611" s="214" t="e">
        <f t="shared" si="199"/>
        <v>#REF!</v>
      </c>
      <c r="R611" s="215" t="e">
        <f t="shared" si="200"/>
        <v>#REF!</v>
      </c>
      <c r="S611" s="214" t="e">
        <f t="shared" si="201"/>
        <v>#REF!</v>
      </c>
      <c r="T611" s="214" t="e">
        <f t="shared" si="202"/>
        <v>#REF!</v>
      </c>
      <c r="U611" t="e">
        <f t="shared" si="203"/>
        <v>#REF!</v>
      </c>
      <c r="V611" t="e">
        <f t="shared" si="204"/>
        <v>#REF!</v>
      </c>
      <c r="W611" t="e">
        <f t="shared" si="205"/>
        <v>#REF!</v>
      </c>
      <c r="X611" t="e">
        <f t="shared" si="206"/>
        <v>#REF!</v>
      </c>
      <c r="Y611" t="e">
        <f t="shared" si="207"/>
        <v>#REF!</v>
      </c>
      <c r="AA611" s="1">
        <f t="shared" si="208"/>
        <v>610</v>
      </c>
    </row>
    <row r="612" spans="1:27" x14ac:dyDescent="0.35">
      <c r="A612" s="184" t="str">
        <f>+Declarations!A612&amp;""</f>
        <v/>
      </c>
      <c r="B612" t="str">
        <f>IF(LEN($A612),IF(LEN(Declarations!$B612)&gt;0,Declarations!$B612,"#"&amp;$A612),"")</f>
        <v/>
      </c>
      <c r="C612" s="1" t="str">
        <f t="shared" si="190"/>
        <v>...</v>
      </c>
      <c r="D612" s="1" t="str">
        <f t="shared" si="209"/>
        <v/>
      </c>
      <c r="E612" s="15">
        <f t="shared" si="191"/>
        <v>0</v>
      </c>
      <c r="F612" s="1">
        <f t="shared" si="192"/>
        <v>0</v>
      </c>
      <c r="G612" s="1" t="str">
        <f t="shared" si="193"/>
        <v/>
      </c>
      <c r="H612" t="str">
        <f t="shared" si="194"/>
        <v/>
      </c>
      <c r="I612" s="1">
        <f t="shared" si="195"/>
        <v>0</v>
      </c>
      <c r="J612" s="1" t="str">
        <f>IF(LEN($A612)&gt;0,IF(LEN(Declarations!$F612)&gt;0,Declarations!$F612,conftype),"")</f>
        <v/>
      </c>
      <c r="M612" s="35" t="e">
        <f t="shared" si="189"/>
        <v>#REF!</v>
      </c>
      <c r="N612" s="35" t="e">
        <f t="shared" si="196"/>
        <v>#REF!</v>
      </c>
      <c r="O612" s="35" t="e">
        <f t="shared" si="197"/>
        <v>#REF!</v>
      </c>
      <c r="P612" s="35" t="e">
        <f t="shared" si="198"/>
        <v>#REF!</v>
      </c>
      <c r="Q612" s="214" t="e">
        <f t="shared" si="199"/>
        <v>#REF!</v>
      </c>
      <c r="R612" s="215" t="e">
        <f t="shared" si="200"/>
        <v>#REF!</v>
      </c>
      <c r="S612" s="214" t="e">
        <f t="shared" si="201"/>
        <v>#REF!</v>
      </c>
      <c r="T612" s="214" t="e">
        <f t="shared" si="202"/>
        <v>#REF!</v>
      </c>
      <c r="U612" t="e">
        <f t="shared" si="203"/>
        <v>#REF!</v>
      </c>
      <c r="V612" t="e">
        <f t="shared" si="204"/>
        <v>#REF!</v>
      </c>
      <c r="W612" t="e">
        <f t="shared" si="205"/>
        <v>#REF!</v>
      </c>
      <c r="X612" t="e">
        <f t="shared" si="206"/>
        <v>#REF!</v>
      </c>
      <c r="Y612" t="e">
        <f t="shared" si="207"/>
        <v>#REF!</v>
      </c>
      <c r="AA612" s="1">
        <f t="shared" si="208"/>
        <v>611</v>
      </c>
    </row>
    <row r="613" spans="1:27" x14ac:dyDescent="0.35">
      <c r="A613" s="184" t="str">
        <f>+Declarations!A613&amp;""</f>
        <v/>
      </c>
      <c r="B613" t="str">
        <f>IF(LEN($A613),IF(LEN(Declarations!$B613)&gt;0,Declarations!$B613,"#"&amp;$A613),"")</f>
        <v/>
      </c>
      <c r="C613" s="1" t="str">
        <f t="shared" si="190"/>
        <v>...</v>
      </c>
      <c r="D613" s="1" t="str">
        <f t="shared" si="209"/>
        <v/>
      </c>
      <c r="E613" s="15">
        <f t="shared" si="191"/>
        <v>0</v>
      </c>
      <c r="F613" s="1">
        <f t="shared" si="192"/>
        <v>0</v>
      </c>
      <c r="G613" s="1" t="str">
        <f t="shared" si="193"/>
        <v/>
      </c>
      <c r="H613" t="str">
        <f t="shared" si="194"/>
        <v/>
      </c>
      <c r="I613" s="1">
        <f t="shared" si="195"/>
        <v>0</v>
      </c>
      <c r="J613" s="1" t="str">
        <f>IF(LEN($A613)&gt;0,IF(LEN(Declarations!$F613)&gt;0,Declarations!$F613,conftype),"")</f>
        <v/>
      </c>
      <c r="M613" s="35" t="e">
        <f t="shared" si="189"/>
        <v>#REF!</v>
      </c>
      <c r="N613" s="35" t="e">
        <f t="shared" si="196"/>
        <v>#REF!</v>
      </c>
      <c r="O613" s="35" t="e">
        <f t="shared" si="197"/>
        <v>#REF!</v>
      </c>
      <c r="P613" s="35" t="e">
        <f t="shared" si="198"/>
        <v>#REF!</v>
      </c>
      <c r="Q613" s="214" t="e">
        <f t="shared" si="199"/>
        <v>#REF!</v>
      </c>
      <c r="R613" s="215" t="e">
        <f t="shared" si="200"/>
        <v>#REF!</v>
      </c>
      <c r="S613" s="214" t="e">
        <f t="shared" si="201"/>
        <v>#REF!</v>
      </c>
      <c r="T613" s="214" t="e">
        <f t="shared" si="202"/>
        <v>#REF!</v>
      </c>
      <c r="U613" t="e">
        <f t="shared" si="203"/>
        <v>#REF!</v>
      </c>
      <c r="V613" t="e">
        <f t="shared" si="204"/>
        <v>#REF!</v>
      </c>
      <c r="W613" t="e">
        <f t="shared" si="205"/>
        <v>#REF!</v>
      </c>
      <c r="X613" t="e">
        <f t="shared" si="206"/>
        <v>#REF!</v>
      </c>
      <c r="Y613" t="e">
        <f t="shared" si="207"/>
        <v>#REF!</v>
      </c>
      <c r="AA613" s="1">
        <f t="shared" si="208"/>
        <v>612</v>
      </c>
    </row>
    <row r="614" spans="1:27" x14ac:dyDescent="0.35">
      <c r="A614" s="184" t="str">
        <f>+Declarations!A614&amp;""</f>
        <v/>
      </c>
      <c r="B614" t="str">
        <f>IF(LEN($A614),IF(LEN(Declarations!$B614)&gt;0,Declarations!$B614,"#"&amp;$A614),"")</f>
        <v/>
      </c>
      <c r="C614" s="1" t="str">
        <f t="shared" si="190"/>
        <v>...</v>
      </c>
      <c r="D614" s="1" t="str">
        <f t="shared" si="209"/>
        <v/>
      </c>
      <c r="E614" s="15">
        <f t="shared" si="191"/>
        <v>0</v>
      </c>
      <c r="F614" s="1">
        <f t="shared" si="192"/>
        <v>0</v>
      </c>
      <c r="G614" s="1" t="str">
        <f t="shared" si="193"/>
        <v/>
      </c>
      <c r="H614" t="str">
        <f t="shared" si="194"/>
        <v/>
      </c>
      <c r="I614" s="1">
        <f t="shared" si="195"/>
        <v>0</v>
      </c>
      <c r="J614" s="1" t="str">
        <f>IF(LEN($A614)&gt;0,IF(LEN(Declarations!$F614)&gt;0,Declarations!$F614,conftype),"")</f>
        <v/>
      </c>
      <c r="M614" s="35" t="e">
        <f t="shared" si="189"/>
        <v>#REF!</v>
      </c>
      <c r="N614" s="35" t="e">
        <f t="shared" si="196"/>
        <v>#REF!</v>
      </c>
      <c r="O614" s="35" t="e">
        <f t="shared" si="197"/>
        <v>#REF!</v>
      </c>
      <c r="P614" s="35" t="e">
        <f t="shared" si="198"/>
        <v>#REF!</v>
      </c>
      <c r="Q614" s="214" t="e">
        <f t="shared" si="199"/>
        <v>#REF!</v>
      </c>
      <c r="R614" s="215" t="e">
        <f t="shared" si="200"/>
        <v>#REF!</v>
      </c>
      <c r="S614" s="214" t="e">
        <f t="shared" si="201"/>
        <v>#REF!</v>
      </c>
      <c r="T614" s="214" t="e">
        <f t="shared" si="202"/>
        <v>#REF!</v>
      </c>
      <c r="U614" t="e">
        <f t="shared" si="203"/>
        <v>#REF!</v>
      </c>
      <c r="V614" t="e">
        <f t="shared" si="204"/>
        <v>#REF!</v>
      </c>
      <c r="W614" t="e">
        <f t="shared" si="205"/>
        <v>#REF!</v>
      </c>
      <c r="X614" t="e">
        <f t="shared" si="206"/>
        <v>#REF!</v>
      </c>
      <c r="Y614" t="e">
        <f t="shared" si="207"/>
        <v>#REF!</v>
      </c>
      <c r="AA614" s="1">
        <f t="shared" si="208"/>
        <v>613</v>
      </c>
    </row>
    <row r="615" spans="1:27" x14ac:dyDescent="0.35">
      <c r="A615" s="184" t="str">
        <f>+Declarations!A615&amp;""</f>
        <v/>
      </c>
      <c r="B615" t="str">
        <f>IF(LEN($A615),IF(LEN(Declarations!$B615)&gt;0,Declarations!$B615,"#"&amp;$A615),"")</f>
        <v/>
      </c>
      <c r="C615" s="1" t="str">
        <f t="shared" si="190"/>
        <v>...</v>
      </c>
      <c r="D615" s="1" t="str">
        <f t="shared" si="209"/>
        <v/>
      </c>
      <c r="E615" s="15">
        <f t="shared" si="191"/>
        <v>0</v>
      </c>
      <c r="F615" s="1">
        <f t="shared" si="192"/>
        <v>0</v>
      </c>
      <c r="G615" s="1" t="str">
        <f t="shared" si="193"/>
        <v/>
      </c>
      <c r="H615" t="str">
        <f t="shared" si="194"/>
        <v/>
      </c>
      <c r="I615" s="1">
        <f t="shared" si="195"/>
        <v>0</v>
      </c>
      <c r="J615" s="1" t="str">
        <f>IF(LEN($A615)&gt;0,IF(LEN(Declarations!$F615)&gt;0,Declarations!$F615,conftype),"")</f>
        <v/>
      </c>
      <c r="M615" s="35" t="e">
        <f t="shared" si="189"/>
        <v>#REF!</v>
      </c>
      <c r="N615" s="35" t="e">
        <f t="shared" si="196"/>
        <v>#REF!</v>
      </c>
      <c r="O615" s="35" t="e">
        <f t="shared" si="197"/>
        <v>#REF!</v>
      </c>
      <c r="P615" s="35" t="e">
        <f t="shared" si="198"/>
        <v>#REF!</v>
      </c>
      <c r="Q615" s="214" t="e">
        <f t="shared" si="199"/>
        <v>#REF!</v>
      </c>
      <c r="R615" s="215" t="e">
        <f t="shared" si="200"/>
        <v>#REF!</v>
      </c>
      <c r="S615" s="214" t="e">
        <f t="shared" si="201"/>
        <v>#REF!</v>
      </c>
      <c r="T615" s="214" t="e">
        <f t="shared" si="202"/>
        <v>#REF!</v>
      </c>
      <c r="U615" t="e">
        <f t="shared" si="203"/>
        <v>#REF!</v>
      </c>
      <c r="V615" t="e">
        <f t="shared" si="204"/>
        <v>#REF!</v>
      </c>
      <c r="W615" t="e">
        <f t="shared" si="205"/>
        <v>#REF!</v>
      </c>
      <c r="X615" t="e">
        <f t="shared" si="206"/>
        <v>#REF!</v>
      </c>
      <c r="Y615" t="e">
        <f t="shared" si="207"/>
        <v>#REF!</v>
      </c>
      <c r="AA615" s="1">
        <f t="shared" si="208"/>
        <v>614</v>
      </c>
    </row>
    <row r="616" spans="1:27" x14ac:dyDescent="0.35">
      <c r="A616" s="184" t="str">
        <f>+Declarations!A616&amp;""</f>
        <v/>
      </c>
      <c r="B616" t="str">
        <f>IF(LEN($A616),IF(LEN(Declarations!$B616)&gt;0,Declarations!$B616,"#"&amp;$A616),"")</f>
        <v/>
      </c>
      <c r="C616" s="1" t="str">
        <f t="shared" si="190"/>
        <v>...</v>
      </c>
      <c r="D616" s="1" t="str">
        <f t="shared" si="209"/>
        <v/>
      </c>
      <c r="E616" s="15">
        <f t="shared" si="191"/>
        <v>0</v>
      </c>
      <c r="F616" s="1">
        <f t="shared" si="192"/>
        <v>0</v>
      </c>
      <c r="G616" s="1" t="str">
        <f t="shared" si="193"/>
        <v/>
      </c>
      <c r="H616" t="str">
        <f t="shared" si="194"/>
        <v/>
      </c>
      <c r="I616" s="1">
        <f t="shared" si="195"/>
        <v>0</v>
      </c>
      <c r="J616" s="1" t="str">
        <f>IF(LEN($A616)&gt;0,IF(LEN(Declarations!$F616)&gt;0,Declarations!$F616,conftype),"")</f>
        <v/>
      </c>
      <c r="M616" s="35" t="e">
        <f t="shared" si="189"/>
        <v>#REF!</v>
      </c>
      <c r="N616" s="35" t="e">
        <f t="shared" si="196"/>
        <v>#REF!</v>
      </c>
      <c r="O616" s="35" t="e">
        <f t="shared" si="197"/>
        <v>#REF!</v>
      </c>
      <c r="P616" s="35" t="e">
        <f t="shared" si="198"/>
        <v>#REF!</v>
      </c>
      <c r="Q616" s="214" t="e">
        <f t="shared" si="199"/>
        <v>#REF!</v>
      </c>
      <c r="R616" s="215" t="e">
        <f t="shared" si="200"/>
        <v>#REF!</v>
      </c>
      <c r="S616" s="214" t="e">
        <f t="shared" si="201"/>
        <v>#REF!</v>
      </c>
      <c r="T616" s="214" t="e">
        <f t="shared" si="202"/>
        <v>#REF!</v>
      </c>
      <c r="U616" t="e">
        <f t="shared" si="203"/>
        <v>#REF!</v>
      </c>
      <c r="V616" t="e">
        <f t="shared" si="204"/>
        <v>#REF!</v>
      </c>
      <c r="W616" t="e">
        <f t="shared" si="205"/>
        <v>#REF!</v>
      </c>
      <c r="X616" t="e">
        <f t="shared" si="206"/>
        <v>#REF!</v>
      </c>
      <c r="Y616" t="e">
        <f t="shared" si="207"/>
        <v>#REF!</v>
      </c>
      <c r="AA616" s="1">
        <f t="shared" si="208"/>
        <v>615</v>
      </c>
    </row>
    <row r="617" spans="1:27" x14ac:dyDescent="0.35">
      <c r="A617" s="184" t="str">
        <f>+Declarations!A617&amp;""</f>
        <v/>
      </c>
      <c r="B617" t="str">
        <f>IF(LEN($A617),IF(LEN(Declarations!$B617)&gt;0,Declarations!$B617,"#"&amp;$A617),"")</f>
        <v/>
      </c>
      <c r="C617" s="1" t="str">
        <f t="shared" si="190"/>
        <v>...</v>
      </c>
      <c r="D617" s="1" t="str">
        <f t="shared" si="209"/>
        <v/>
      </c>
      <c r="E617" s="15">
        <f t="shared" si="191"/>
        <v>0</v>
      </c>
      <c r="F617" s="1">
        <f t="shared" si="192"/>
        <v>0</v>
      </c>
      <c r="G617" s="1" t="str">
        <f t="shared" si="193"/>
        <v/>
      </c>
      <c r="H617" t="str">
        <f t="shared" si="194"/>
        <v/>
      </c>
      <c r="I617" s="1">
        <f t="shared" si="195"/>
        <v>0</v>
      </c>
      <c r="J617" s="1" t="str">
        <f>IF(LEN($A617)&gt;0,IF(LEN(Declarations!$F617)&gt;0,Declarations!$F617,conftype),"")</f>
        <v/>
      </c>
      <c r="M617" s="35" t="e">
        <f t="shared" si="189"/>
        <v>#REF!</v>
      </c>
      <c r="N617" s="35" t="e">
        <f t="shared" si="196"/>
        <v>#REF!</v>
      </c>
      <c r="O617" s="35" t="e">
        <f t="shared" si="197"/>
        <v>#REF!</v>
      </c>
      <c r="P617" s="35" t="e">
        <f t="shared" si="198"/>
        <v>#REF!</v>
      </c>
      <c r="Q617" s="214" t="e">
        <f t="shared" si="199"/>
        <v>#REF!</v>
      </c>
      <c r="R617" s="215" t="e">
        <f t="shared" si="200"/>
        <v>#REF!</v>
      </c>
      <c r="S617" s="214" t="e">
        <f t="shared" si="201"/>
        <v>#REF!</v>
      </c>
      <c r="T617" s="214" t="e">
        <f t="shared" si="202"/>
        <v>#REF!</v>
      </c>
      <c r="U617" t="e">
        <f t="shared" si="203"/>
        <v>#REF!</v>
      </c>
      <c r="V617" t="e">
        <f t="shared" si="204"/>
        <v>#REF!</v>
      </c>
      <c r="W617" t="e">
        <f t="shared" si="205"/>
        <v>#REF!</v>
      </c>
      <c r="X617" t="e">
        <f t="shared" si="206"/>
        <v>#REF!</v>
      </c>
      <c r="Y617" t="e">
        <f t="shared" si="207"/>
        <v>#REF!</v>
      </c>
      <c r="AA617" s="1">
        <f t="shared" si="208"/>
        <v>616</v>
      </c>
    </row>
    <row r="618" spans="1:27" x14ac:dyDescent="0.35">
      <c r="A618" s="184" t="str">
        <f>+Declarations!A618&amp;""</f>
        <v/>
      </c>
      <c r="B618" t="str">
        <f>IF(LEN($A618),IF(LEN(Declarations!$B618)&gt;0,Declarations!$B618,"#"&amp;$A618),"")</f>
        <v/>
      </c>
      <c r="C618" s="1" t="str">
        <f t="shared" si="190"/>
        <v>...</v>
      </c>
      <c r="D618" s="1" t="str">
        <f t="shared" si="209"/>
        <v/>
      </c>
      <c r="E618" s="15">
        <f t="shared" si="191"/>
        <v>0</v>
      </c>
      <c r="F618" s="1">
        <f t="shared" si="192"/>
        <v>0</v>
      </c>
      <c r="G618" s="1" t="str">
        <f t="shared" si="193"/>
        <v/>
      </c>
      <c r="H618" t="str">
        <f t="shared" si="194"/>
        <v/>
      </c>
      <c r="I618" s="1">
        <f t="shared" si="195"/>
        <v>0</v>
      </c>
      <c r="J618" s="1" t="str">
        <f>IF(LEN($A618)&gt;0,IF(LEN(Declarations!$F618)&gt;0,Declarations!$F618,conftype),"")</f>
        <v/>
      </c>
      <c r="M618" s="35" t="e">
        <f t="shared" si="189"/>
        <v>#REF!</v>
      </c>
      <c r="N618" s="35" t="e">
        <f t="shared" si="196"/>
        <v>#REF!</v>
      </c>
      <c r="O618" s="35" t="e">
        <f t="shared" si="197"/>
        <v>#REF!</v>
      </c>
      <c r="P618" s="35" t="e">
        <f t="shared" si="198"/>
        <v>#REF!</v>
      </c>
      <c r="Q618" s="214" t="e">
        <f t="shared" si="199"/>
        <v>#REF!</v>
      </c>
      <c r="R618" s="215" t="e">
        <f t="shared" si="200"/>
        <v>#REF!</v>
      </c>
      <c r="S618" s="214" t="e">
        <f t="shared" si="201"/>
        <v>#REF!</v>
      </c>
      <c r="T618" s="214" t="e">
        <f t="shared" si="202"/>
        <v>#REF!</v>
      </c>
      <c r="U618" t="e">
        <f t="shared" si="203"/>
        <v>#REF!</v>
      </c>
      <c r="V618" t="e">
        <f t="shared" si="204"/>
        <v>#REF!</v>
      </c>
      <c r="W618" t="e">
        <f t="shared" si="205"/>
        <v>#REF!</v>
      </c>
      <c r="X618" t="e">
        <f t="shared" si="206"/>
        <v>#REF!</v>
      </c>
      <c r="Y618" t="e">
        <f t="shared" si="207"/>
        <v>#REF!</v>
      </c>
      <c r="AA618" s="1">
        <f t="shared" si="208"/>
        <v>617</v>
      </c>
    </row>
    <row r="619" spans="1:27" x14ac:dyDescent="0.35">
      <c r="A619" s="184" t="str">
        <f>+Declarations!A619&amp;""</f>
        <v/>
      </c>
      <c r="B619" t="str">
        <f>IF(LEN($A619),IF(LEN(Declarations!$B619)&gt;0,Declarations!$B619,"#"&amp;$A619),"")</f>
        <v/>
      </c>
      <c r="C619" s="1" t="str">
        <f t="shared" si="190"/>
        <v>...</v>
      </c>
      <c r="D619" s="1" t="str">
        <f t="shared" si="209"/>
        <v/>
      </c>
      <c r="E619" s="15">
        <f t="shared" si="191"/>
        <v>0</v>
      </c>
      <c r="F619" s="1">
        <f t="shared" si="192"/>
        <v>0</v>
      </c>
      <c r="G619" s="1" t="str">
        <f t="shared" si="193"/>
        <v/>
      </c>
      <c r="H619" t="str">
        <f t="shared" si="194"/>
        <v/>
      </c>
      <c r="I619" s="1">
        <f t="shared" si="195"/>
        <v>0</v>
      </c>
      <c r="J619" s="1" t="str">
        <f>IF(LEN($A619)&gt;0,IF(LEN(Declarations!$F619)&gt;0,Declarations!$F619,conftype),"")</f>
        <v/>
      </c>
      <c r="M619" s="35" t="e">
        <f t="shared" si="189"/>
        <v>#REF!</v>
      </c>
      <c r="N619" s="35" t="e">
        <f t="shared" si="196"/>
        <v>#REF!</v>
      </c>
      <c r="O619" s="35" t="e">
        <f t="shared" si="197"/>
        <v>#REF!</v>
      </c>
      <c r="P619" s="35" t="e">
        <f t="shared" si="198"/>
        <v>#REF!</v>
      </c>
      <c r="Q619" s="214" t="e">
        <f t="shared" si="199"/>
        <v>#REF!</v>
      </c>
      <c r="R619" s="215" t="e">
        <f t="shared" si="200"/>
        <v>#REF!</v>
      </c>
      <c r="S619" s="214" t="e">
        <f t="shared" si="201"/>
        <v>#REF!</v>
      </c>
      <c r="T619" s="214" t="e">
        <f t="shared" si="202"/>
        <v>#REF!</v>
      </c>
      <c r="U619" t="e">
        <f t="shared" si="203"/>
        <v>#REF!</v>
      </c>
      <c r="V619" t="e">
        <f t="shared" si="204"/>
        <v>#REF!</v>
      </c>
      <c r="W619" t="e">
        <f t="shared" si="205"/>
        <v>#REF!</v>
      </c>
      <c r="X619" t="e">
        <f t="shared" si="206"/>
        <v>#REF!</v>
      </c>
      <c r="Y619" t="e">
        <f t="shared" si="207"/>
        <v>#REF!</v>
      </c>
      <c r="AA619" s="1">
        <f t="shared" si="208"/>
        <v>618</v>
      </c>
    </row>
    <row r="620" spans="1:27" x14ac:dyDescent="0.35">
      <c r="A620" s="184" t="str">
        <f>+Declarations!A620&amp;""</f>
        <v/>
      </c>
      <c r="B620" t="str">
        <f>IF(LEN($A620),IF(LEN(Declarations!$B620)&gt;0,Declarations!$B620,"#"&amp;$A620),"")</f>
        <v/>
      </c>
      <c r="C620" s="1" t="str">
        <f t="shared" si="190"/>
        <v>...</v>
      </c>
      <c r="D620" s="1" t="str">
        <f t="shared" si="209"/>
        <v/>
      </c>
      <c r="E620" s="15">
        <f t="shared" si="191"/>
        <v>0</v>
      </c>
      <c r="F620" s="1">
        <f t="shared" si="192"/>
        <v>0</v>
      </c>
      <c r="G620" s="1" t="str">
        <f t="shared" si="193"/>
        <v/>
      </c>
      <c r="H620" t="str">
        <f t="shared" si="194"/>
        <v/>
      </c>
      <c r="I620" s="1">
        <f t="shared" si="195"/>
        <v>0</v>
      </c>
      <c r="J620" s="1" t="str">
        <f>IF(LEN($A620)&gt;0,IF(LEN(Declarations!$F620)&gt;0,Declarations!$F620,conftype),"")</f>
        <v/>
      </c>
      <c r="M620" s="35" t="e">
        <f t="shared" si="189"/>
        <v>#REF!</v>
      </c>
      <c r="N620" s="35" t="e">
        <f t="shared" si="196"/>
        <v>#REF!</v>
      </c>
      <c r="O620" s="35" t="e">
        <f t="shared" si="197"/>
        <v>#REF!</v>
      </c>
      <c r="P620" s="35" t="e">
        <f t="shared" si="198"/>
        <v>#REF!</v>
      </c>
      <c r="Q620" s="214" t="e">
        <f t="shared" si="199"/>
        <v>#REF!</v>
      </c>
      <c r="R620" s="215" t="e">
        <f t="shared" si="200"/>
        <v>#REF!</v>
      </c>
      <c r="S620" s="214" t="e">
        <f t="shared" si="201"/>
        <v>#REF!</v>
      </c>
      <c r="T620" s="214" t="e">
        <f t="shared" si="202"/>
        <v>#REF!</v>
      </c>
      <c r="U620" t="e">
        <f t="shared" si="203"/>
        <v>#REF!</v>
      </c>
      <c r="V620" t="e">
        <f t="shared" si="204"/>
        <v>#REF!</v>
      </c>
      <c r="W620" t="e">
        <f t="shared" si="205"/>
        <v>#REF!</v>
      </c>
      <c r="X620" t="e">
        <f t="shared" si="206"/>
        <v>#REF!</v>
      </c>
      <c r="Y620" t="e">
        <f t="shared" si="207"/>
        <v>#REF!</v>
      </c>
      <c r="AA620" s="1">
        <f t="shared" si="208"/>
        <v>619</v>
      </c>
    </row>
    <row r="621" spans="1:27" x14ac:dyDescent="0.35">
      <c r="A621" s="184" t="str">
        <f>+Declarations!A621&amp;""</f>
        <v/>
      </c>
      <c r="B621" t="str">
        <f>IF(LEN($A621),IF(LEN(Declarations!$B621)&gt;0,Declarations!$B621,"#"&amp;$A621),"")</f>
        <v/>
      </c>
      <c r="C621" s="1" t="str">
        <f t="shared" si="190"/>
        <v>...</v>
      </c>
      <c r="D621" s="1" t="str">
        <f t="shared" si="209"/>
        <v/>
      </c>
      <c r="E621" s="15">
        <f t="shared" si="191"/>
        <v>0</v>
      </c>
      <c r="F621" s="1">
        <f t="shared" si="192"/>
        <v>0</v>
      </c>
      <c r="G621" s="1" t="str">
        <f t="shared" si="193"/>
        <v/>
      </c>
      <c r="H621" t="str">
        <f t="shared" si="194"/>
        <v/>
      </c>
      <c r="I621" s="1">
        <f t="shared" si="195"/>
        <v>0</v>
      </c>
      <c r="J621" s="1" t="str">
        <f>IF(LEN($A621)&gt;0,IF(LEN(Declarations!$F621)&gt;0,Declarations!$F621,conftype),"")</f>
        <v/>
      </c>
      <c r="M621" s="35" t="e">
        <f t="shared" si="189"/>
        <v>#REF!</v>
      </c>
      <c r="N621" s="35" t="e">
        <f t="shared" si="196"/>
        <v>#REF!</v>
      </c>
      <c r="O621" s="35" t="e">
        <f t="shared" si="197"/>
        <v>#REF!</v>
      </c>
      <c r="P621" s="35" t="e">
        <f t="shared" si="198"/>
        <v>#REF!</v>
      </c>
      <c r="Q621" s="214" t="e">
        <f t="shared" si="199"/>
        <v>#REF!</v>
      </c>
      <c r="R621" s="215" t="e">
        <f t="shared" si="200"/>
        <v>#REF!</v>
      </c>
      <c r="S621" s="214" t="e">
        <f t="shared" si="201"/>
        <v>#REF!</v>
      </c>
      <c r="T621" s="214" t="e">
        <f t="shared" si="202"/>
        <v>#REF!</v>
      </c>
      <c r="U621" t="e">
        <f t="shared" si="203"/>
        <v>#REF!</v>
      </c>
      <c r="V621" t="e">
        <f t="shared" si="204"/>
        <v>#REF!</v>
      </c>
      <c r="W621" t="e">
        <f t="shared" si="205"/>
        <v>#REF!</v>
      </c>
      <c r="X621" t="e">
        <f t="shared" si="206"/>
        <v>#REF!</v>
      </c>
      <c r="Y621" t="e">
        <f t="shared" si="207"/>
        <v>#REF!</v>
      </c>
      <c r="AA621" s="1">
        <f t="shared" si="208"/>
        <v>620</v>
      </c>
    </row>
    <row r="622" spans="1:27" x14ac:dyDescent="0.35">
      <c r="A622" s="184" t="str">
        <f>+Declarations!A622&amp;""</f>
        <v/>
      </c>
      <c r="B622" t="str">
        <f>IF(LEN($A622),IF(LEN(Declarations!$B622)&gt;0,Declarations!$B622,"#"&amp;$A622),"")</f>
        <v/>
      </c>
      <c r="C622" s="1" t="str">
        <f t="shared" si="190"/>
        <v>...</v>
      </c>
      <c r="D622" s="1" t="str">
        <f t="shared" si="209"/>
        <v/>
      </c>
      <c r="E622" s="15">
        <f t="shared" si="191"/>
        <v>0</v>
      </c>
      <c r="F622" s="1">
        <f t="shared" si="192"/>
        <v>0</v>
      </c>
      <c r="G622" s="1" t="str">
        <f t="shared" si="193"/>
        <v/>
      </c>
      <c r="H622" t="str">
        <f t="shared" si="194"/>
        <v/>
      </c>
      <c r="I622" s="1">
        <f t="shared" si="195"/>
        <v>0</v>
      </c>
      <c r="J622" s="1" t="str">
        <f>IF(LEN($A622)&gt;0,IF(LEN(Declarations!$F622)&gt;0,Declarations!$F622,conftype),"")</f>
        <v/>
      </c>
      <c r="M622" s="35" t="e">
        <f t="shared" si="189"/>
        <v>#REF!</v>
      </c>
      <c r="N622" s="35" t="e">
        <f t="shared" si="196"/>
        <v>#REF!</v>
      </c>
      <c r="O622" s="35" t="e">
        <f t="shared" si="197"/>
        <v>#REF!</v>
      </c>
      <c r="P622" s="35" t="e">
        <f t="shared" si="198"/>
        <v>#REF!</v>
      </c>
      <c r="Q622" s="214" t="e">
        <f t="shared" si="199"/>
        <v>#REF!</v>
      </c>
      <c r="R622" s="215" t="e">
        <f t="shared" si="200"/>
        <v>#REF!</v>
      </c>
      <c r="S622" s="214" t="e">
        <f t="shared" si="201"/>
        <v>#REF!</v>
      </c>
      <c r="T622" s="214" t="e">
        <f t="shared" si="202"/>
        <v>#REF!</v>
      </c>
      <c r="U622" t="e">
        <f t="shared" si="203"/>
        <v>#REF!</v>
      </c>
      <c r="V622" t="e">
        <f t="shared" si="204"/>
        <v>#REF!</v>
      </c>
      <c r="W622" t="e">
        <f t="shared" si="205"/>
        <v>#REF!</v>
      </c>
      <c r="X622" t="e">
        <f t="shared" si="206"/>
        <v>#REF!</v>
      </c>
      <c r="Y622" t="e">
        <f t="shared" si="207"/>
        <v>#REF!</v>
      </c>
      <c r="AA622" s="1">
        <f t="shared" si="208"/>
        <v>621</v>
      </c>
    </row>
    <row r="623" spans="1:27" x14ac:dyDescent="0.35">
      <c r="A623" s="184" t="str">
        <f>+Declarations!A623&amp;""</f>
        <v/>
      </c>
      <c r="B623" t="str">
        <f>IF(LEN($A623),IF(LEN(Declarations!$B623)&gt;0,Declarations!$B623,"#"&amp;$A623),"")</f>
        <v/>
      </c>
      <c r="C623" s="1" t="str">
        <f t="shared" si="190"/>
        <v>...</v>
      </c>
      <c r="D623" s="1" t="str">
        <f t="shared" si="209"/>
        <v/>
      </c>
      <c r="E623" s="15">
        <f t="shared" si="191"/>
        <v>0</v>
      </c>
      <c r="F623" s="1">
        <f t="shared" si="192"/>
        <v>0</v>
      </c>
      <c r="G623" s="1" t="str">
        <f t="shared" si="193"/>
        <v/>
      </c>
      <c r="H623" t="str">
        <f t="shared" si="194"/>
        <v/>
      </c>
      <c r="I623" s="1">
        <f t="shared" si="195"/>
        <v>0</v>
      </c>
      <c r="J623" s="1" t="str">
        <f>IF(LEN($A623)&gt;0,IF(LEN(Declarations!$F623)&gt;0,Declarations!$F623,conftype),"")</f>
        <v/>
      </c>
      <c r="M623" s="35" t="e">
        <f t="shared" ref="M623:M686" si="210">IF(ISNA(VLOOKUP($A623,SprintData,2,FALSE)),0,VLOOKUP($A623,SprintData,2,FALSE))</f>
        <v>#REF!</v>
      </c>
      <c r="N623" s="35" t="e">
        <f t="shared" si="196"/>
        <v>#REF!</v>
      </c>
      <c r="O623" s="35" t="e">
        <f t="shared" si="197"/>
        <v>#REF!</v>
      </c>
      <c r="P623" s="35" t="e">
        <f t="shared" si="198"/>
        <v>#REF!</v>
      </c>
      <c r="Q623" s="214" t="e">
        <f t="shared" si="199"/>
        <v>#REF!</v>
      </c>
      <c r="R623" s="215" t="e">
        <f t="shared" si="200"/>
        <v>#REF!</v>
      </c>
      <c r="S623" s="214" t="e">
        <f t="shared" si="201"/>
        <v>#REF!</v>
      </c>
      <c r="T623" s="214" t="e">
        <f t="shared" si="202"/>
        <v>#REF!</v>
      </c>
      <c r="U623" t="e">
        <f t="shared" si="203"/>
        <v>#REF!</v>
      </c>
      <c r="V623" t="e">
        <f t="shared" si="204"/>
        <v>#REF!</v>
      </c>
      <c r="W623" t="e">
        <f t="shared" si="205"/>
        <v>#REF!</v>
      </c>
      <c r="X623" t="e">
        <f t="shared" si="206"/>
        <v>#REF!</v>
      </c>
      <c r="Y623" t="e">
        <f t="shared" si="207"/>
        <v>#REF!</v>
      </c>
      <c r="AA623" s="1">
        <f t="shared" si="208"/>
        <v>622</v>
      </c>
    </row>
    <row r="624" spans="1:27" x14ac:dyDescent="0.35">
      <c r="A624" s="184" t="str">
        <f>+Declarations!A624&amp;""</f>
        <v/>
      </c>
      <c r="B624" t="str">
        <f>IF(LEN($A624),IF(LEN(Declarations!$B624)&gt;0,Declarations!$B624,"#"&amp;$A624),"")</f>
        <v/>
      </c>
      <c r="C624" s="1" t="str">
        <f t="shared" si="190"/>
        <v>...</v>
      </c>
      <c r="D624" s="1" t="str">
        <f t="shared" si="209"/>
        <v/>
      </c>
      <c r="E624" s="15">
        <f t="shared" si="191"/>
        <v>0</v>
      </c>
      <c r="F624" s="1">
        <f t="shared" si="192"/>
        <v>0</v>
      </c>
      <c r="G624" s="1" t="str">
        <f t="shared" si="193"/>
        <v/>
      </c>
      <c r="H624" t="str">
        <f t="shared" si="194"/>
        <v/>
      </c>
      <c r="I624" s="1">
        <f t="shared" si="195"/>
        <v>0</v>
      </c>
      <c r="J624" s="1" t="str">
        <f>IF(LEN($A624)&gt;0,IF(LEN(Declarations!$F624)&gt;0,Declarations!$F624,conftype),"")</f>
        <v/>
      </c>
      <c r="M624" s="35" t="e">
        <f t="shared" si="210"/>
        <v>#REF!</v>
      </c>
      <c r="N624" s="35" t="e">
        <f t="shared" si="196"/>
        <v>#REF!</v>
      </c>
      <c r="O624" s="35" t="e">
        <f t="shared" si="197"/>
        <v>#REF!</v>
      </c>
      <c r="P624" s="35" t="e">
        <f t="shared" si="198"/>
        <v>#REF!</v>
      </c>
      <c r="Q624" s="214" t="e">
        <f t="shared" si="199"/>
        <v>#REF!</v>
      </c>
      <c r="R624" s="215" t="e">
        <f t="shared" si="200"/>
        <v>#REF!</v>
      </c>
      <c r="S624" s="214" t="e">
        <f t="shared" si="201"/>
        <v>#REF!</v>
      </c>
      <c r="T624" s="214" t="e">
        <f t="shared" si="202"/>
        <v>#REF!</v>
      </c>
      <c r="U624" t="e">
        <f t="shared" si="203"/>
        <v>#REF!</v>
      </c>
      <c r="V624" t="e">
        <f t="shared" si="204"/>
        <v>#REF!</v>
      </c>
      <c r="W624" t="e">
        <f t="shared" si="205"/>
        <v>#REF!</v>
      </c>
      <c r="X624" t="e">
        <f t="shared" si="206"/>
        <v>#REF!</v>
      </c>
      <c r="Y624" t="e">
        <f t="shared" si="207"/>
        <v>#REF!</v>
      </c>
      <c r="AA624" s="1">
        <f t="shared" si="208"/>
        <v>623</v>
      </c>
    </row>
    <row r="625" spans="1:27" x14ac:dyDescent="0.35">
      <c r="A625" s="184" t="str">
        <f>+Declarations!A625&amp;""</f>
        <v/>
      </c>
      <c r="B625" t="str">
        <f>IF(LEN($A625),IF(LEN(Declarations!$B625)&gt;0,Declarations!$B625,"#"&amp;$A625),"")</f>
        <v/>
      </c>
      <c r="C625" s="1" t="str">
        <f t="shared" si="190"/>
        <v>...</v>
      </c>
      <c r="D625" s="1" t="str">
        <f t="shared" si="209"/>
        <v/>
      </c>
      <c r="E625" s="15">
        <f t="shared" si="191"/>
        <v>0</v>
      </c>
      <c r="F625" s="1">
        <f t="shared" si="192"/>
        <v>0</v>
      </c>
      <c r="G625" s="1" t="str">
        <f t="shared" si="193"/>
        <v/>
      </c>
      <c r="H625" t="str">
        <f t="shared" si="194"/>
        <v/>
      </c>
      <c r="I625" s="1">
        <f t="shared" si="195"/>
        <v>0</v>
      </c>
      <c r="J625" s="1" t="str">
        <f>IF(LEN($A625)&gt;0,IF(LEN(Declarations!$F625)&gt;0,Declarations!$F625,conftype),"")</f>
        <v/>
      </c>
      <c r="M625" s="35" t="e">
        <f t="shared" si="210"/>
        <v>#REF!</v>
      </c>
      <c r="N625" s="35" t="e">
        <f t="shared" si="196"/>
        <v>#REF!</v>
      </c>
      <c r="O625" s="35" t="e">
        <f t="shared" si="197"/>
        <v>#REF!</v>
      </c>
      <c r="P625" s="35" t="e">
        <f t="shared" si="198"/>
        <v>#REF!</v>
      </c>
      <c r="Q625" s="214" t="e">
        <f t="shared" si="199"/>
        <v>#REF!</v>
      </c>
      <c r="R625" s="215" t="e">
        <f t="shared" si="200"/>
        <v>#REF!</v>
      </c>
      <c r="S625" s="214" t="e">
        <f t="shared" si="201"/>
        <v>#REF!</v>
      </c>
      <c r="T625" s="214" t="e">
        <f t="shared" si="202"/>
        <v>#REF!</v>
      </c>
      <c r="U625" t="e">
        <f t="shared" si="203"/>
        <v>#REF!</v>
      </c>
      <c r="V625" t="e">
        <f t="shared" si="204"/>
        <v>#REF!</v>
      </c>
      <c r="W625" t="e">
        <f t="shared" si="205"/>
        <v>#REF!</v>
      </c>
      <c r="X625" t="e">
        <f t="shared" si="206"/>
        <v>#REF!</v>
      </c>
      <c r="Y625" t="e">
        <f t="shared" si="207"/>
        <v>#REF!</v>
      </c>
      <c r="AA625" s="1">
        <f t="shared" si="208"/>
        <v>624</v>
      </c>
    </row>
    <row r="626" spans="1:27" x14ac:dyDescent="0.35">
      <c r="A626" s="184" t="str">
        <f>+Declarations!A626&amp;""</f>
        <v/>
      </c>
      <c r="B626" t="str">
        <f>IF(LEN($A626),IF(LEN(Declarations!$B626)&gt;0,Declarations!$B626,"#"&amp;$A626),"")</f>
        <v/>
      </c>
      <c r="C626" s="1" t="str">
        <f t="shared" si="190"/>
        <v>...</v>
      </c>
      <c r="D626" s="1" t="str">
        <f t="shared" si="209"/>
        <v/>
      </c>
      <c r="E626" s="15">
        <f t="shared" si="191"/>
        <v>0</v>
      </c>
      <c r="F626" s="1">
        <f t="shared" si="192"/>
        <v>0</v>
      </c>
      <c r="G626" s="1" t="str">
        <f t="shared" si="193"/>
        <v/>
      </c>
      <c r="H626" t="str">
        <f t="shared" si="194"/>
        <v/>
      </c>
      <c r="I626" s="1">
        <f t="shared" si="195"/>
        <v>0</v>
      </c>
      <c r="J626" s="1" t="str">
        <f>IF(LEN($A626)&gt;0,IF(LEN(Declarations!$F626)&gt;0,Declarations!$F626,conftype),"")</f>
        <v/>
      </c>
      <c r="M626" s="35" t="e">
        <f t="shared" si="210"/>
        <v>#REF!</v>
      </c>
      <c r="N626" s="35" t="e">
        <f t="shared" si="196"/>
        <v>#REF!</v>
      </c>
      <c r="O626" s="35" t="e">
        <f t="shared" si="197"/>
        <v>#REF!</v>
      </c>
      <c r="P626" s="35" t="e">
        <f t="shared" si="198"/>
        <v>#REF!</v>
      </c>
      <c r="Q626" s="214" t="e">
        <f t="shared" si="199"/>
        <v>#REF!</v>
      </c>
      <c r="R626" s="215" t="e">
        <f t="shared" si="200"/>
        <v>#REF!</v>
      </c>
      <c r="S626" s="214" t="e">
        <f t="shared" si="201"/>
        <v>#REF!</v>
      </c>
      <c r="T626" s="214" t="e">
        <f t="shared" si="202"/>
        <v>#REF!</v>
      </c>
      <c r="U626" t="e">
        <f t="shared" si="203"/>
        <v>#REF!</v>
      </c>
      <c r="V626" t="e">
        <f t="shared" si="204"/>
        <v>#REF!</v>
      </c>
      <c r="W626" t="e">
        <f t="shared" si="205"/>
        <v>#REF!</v>
      </c>
      <c r="X626" t="e">
        <f t="shared" si="206"/>
        <v>#REF!</v>
      </c>
      <c r="Y626" t="e">
        <f t="shared" si="207"/>
        <v>#REF!</v>
      </c>
      <c r="AA626" s="1">
        <f t="shared" si="208"/>
        <v>625</v>
      </c>
    </row>
    <row r="627" spans="1:27" x14ac:dyDescent="0.35">
      <c r="A627" s="184" t="str">
        <f>+Declarations!A627&amp;""</f>
        <v/>
      </c>
      <c r="B627" t="str">
        <f>IF(LEN($A627),IF(LEN(Declarations!$B627)&gt;0,Declarations!$B627,"#"&amp;$A627),"")</f>
        <v/>
      </c>
      <c r="C627" s="1" t="str">
        <f t="shared" si="190"/>
        <v>...</v>
      </c>
      <c r="D627" s="1" t="str">
        <f t="shared" si="209"/>
        <v/>
      </c>
      <c r="E627" s="15">
        <f t="shared" si="191"/>
        <v>0</v>
      </c>
      <c r="F627" s="1">
        <f t="shared" si="192"/>
        <v>0</v>
      </c>
      <c r="G627" s="1" t="str">
        <f t="shared" si="193"/>
        <v/>
      </c>
      <c r="H627" t="str">
        <f t="shared" si="194"/>
        <v/>
      </c>
      <c r="I627" s="1">
        <f t="shared" si="195"/>
        <v>0</v>
      </c>
      <c r="J627" s="1" t="str">
        <f>IF(LEN($A627)&gt;0,IF(LEN(Declarations!$F627)&gt;0,Declarations!$F627,conftype),"")</f>
        <v/>
      </c>
      <c r="M627" s="35" t="e">
        <f t="shared" si="210"/>
        <v>#REF!</v>
      </c>
      <c r="N627" s="35" t="e">
        <f t="shared" si="196"/>
        <v>#REF!</v>
      </c>
      <c r="O627" s="35" t="e">
        <f t="shared" si="197"/>
        <v>#REF!</v>
      </c>
      <c r="P627" s="35" t="e">
        <f t="shared" si="198"/>
        <v>#REF!</v>
      </c>
      <c r="Q627" s="214" t="e">
        <f t="shared" si="199"/>
        <v>#REF!</v>
      </c>
      <c r="R627" s="215" t="e">
        <f t="shared" si="200"/>
        <v>#REF!</v>
      </c>
      <c r="S627" s="214" t="e">
        <f t="shared" si="201"/>
        <v>#REF!</v>
      </c>
      <c r="T627" s="214" t="e">
        <f t="shared" si="202"/>
        <v>#REF!</v>
      </c>
      <c r="U627" t="e">
        <f t="shared" si="203"/>
        <v>#REF!</v>
      </c>
      <c r="V627" t="e">
        <f t="shared" si="204"/>
        <v>#REF!</v>
      </c>
      <c r="W627" t="e">
        <f t="shared" si="205"/>
        <v>#REF!</v>
      </c>
      <c r="X627" t="e">
        <f t="shared" si="206"/>
        <v>#REF!</v>
      </c>
      <c r="Y627" t="e">
        <f t="shared" si="207"/>
        <v>#REF!</v>
      </c>
      <c r="AA627" s="1">
        <f t="shared" si="208"/>
        <v>626</v>
      </c>
    </row>
    <row r="628" spans="1:27" x14ac:dyDescent="0.35">
      <c r="A628" s="184" t="str">
        <f>+Declarations!A628&amp;""</f>
        <v/>
      </c>
      <c r="B628" t="str">
        <f>IF(LEN($A628),IF(LEN(Declarations!$B628)&gt;0,Declarations!$B628,"#"&amp;$A628),"")</f>
        <v/>
      </c>
      <c r="C628" s="1" t="str">
        <f t="shared" si="190"/>
        <v>...</v>
      </c>
      <c r="D628" s="1" t="str">
        <f t="shared" si="209"/>
        <v/>
      </c>
      <c r="E628" s="15">
        <f t="shared" si="191"/>
        <v>0</v>
      </c>
      <c r="F628" s="1">
        <f t="shared" si="192"/>
        <v>0</v>
      </c>
      <c r="G628" s="1" t="str">
        <f t="shared" si="193"/>
        <v/>
      </c>
      <c r="H628" t="str">
        <f t="shared" si="194"/>
        <v/>
      </c>
      <c r="I628" s="1">
        <f t="shared" si="195"/>
        <v>0</v>
      </c>
      <c r="J628" s="1" t="str">
        <f>IF(LEN($A628)&gt;0,IF(LEN(Declarations!$F628)&gt;0,Declarations!$F628,conftype),"")</f>
        <v/>
      </c>
      <c r="M628" s="35" t="e">
        <f t="shared" si="210"/>
        <v>#REF!</v>
      </c>
      <c r="N628" s="35" t="e">
        <f t="shared" si="196"/>
        <v>#REF!</v>
      </c>
      <c r="O628" s="35" t="e">
        <f t="shared" si="197"/>
        <v>#REF!</v>
      </c>
      <c r="P628" s="35" t="e">
        <f t="shared" si="198"/>
        <v>#REF!</v>
      </c>
      <c r="Q628" s="214" t="e">
        <f t="shared" si="199"/>
        <v>#REF!</v>
      </c>
      <c r="R628" s="215" t="e">
        <f t="shared" si="200"/>
        <v>#REF!</v>
      </c>
      <c r="S628" s="214" t="e">
        <f t="shared" si="201"/>
        <v>#REF!</v>
      </c>
      <c r="T628" s="214" t="e">
        <f t="shared" si="202"/>
        <v>#REF!</v>
      </c>
      <c r="U628" t="e">
        <f t="shared" si="203"/>
        <v>#REF!</v>
      </c>
      <c r="V628" t="e">
        <f t="shared" si="204"/>
        <v>#REF!</v>
      </c>
      <c r="W628" t="e">
        <f t="shared" si="205"/>
        <v>#REF!</v>
      </c>
      <c r="X628" t="e">
        <f t="shared" si="206"/>
        <v>#REF!</v>
      </c>
      <c r="Y628" t="e">
        <f t="shared" si="207"/>
        <v>#REF!</v>
      </c>
      <c r="AA628" s="1">
        <f t="shared" si="208"/>
        <v>627</v>
      </c>
    </row>
    <row r="629" spans="1:27" x14ac:dyDescent="0.35">
      <c r="A629" s="184" t="str">
        <f>+Declarations!A629&amp;""</f>
        <v/>
      </c>
      <c r="B629" t="str">
        <f>IF(LEN($A629),IF(LEN(Declarations!$B629)&gt;0,Declarations!$B629,"#"&amp;$A629),"")</f>
        <v/>
      </c>
      <c r="C629" s="1" t="str">
        <f t="shared" si="190"/>
        <v>...</v>
      </c>
      <c r="D629" s="1" t="str">
        <f t="shared" si="209"/>
        <v/>
      </c>
      <c r="E629" s="15">
        <f t="shared" si="191"/>
        <v>0</v>
      </c>
      <c r="F629" s="1">
        <f t="shared" si="192"/>
        <v>0</v>
      </c>
      <c r="G629" s="1" t="str">
        <f t="shared" si="193"/>
        <v/>
      </c>
      <c r="H629" t="str">
        <f t="shared" si="194"/>
        <v/>
      </c>
      <c r="I629" s="1">
        <f t="shared" si="195"/>
        <v>0</v>
      </c>
      <c r="J629" s="1" t="str">
        <f>IF(LEN($A629)&gt;0,IF(LEN(Declarations!$F629)&gt;0,Declarations!$F629,conftype),"")</f>
        <v/>
      </c>
      <c r="M629" s="35" t="e">
        <f t="shared" si="210"/>
        <v>#REF!</v>
      </c>
      <c r="N629" s="35" t="e">
        <f t="shared" si="196"/>
        <v>#REF!</v>
      </c>
      <c r="O629" s="35" t="e">
        <f t="shared" si="197"/>
        <v>#REF!</v>
      </c>
      <c r="P629" s="35" t="e">
        <f t="shared" si="198"/>
        <v>#REF!</v>
      </c>
      <c r="Q629" s="214" t="e">
        <f t="shared" si="199"/>
        <v>#REF!</v>
      </c>
      <c r="R629" s="215" t="e">
        <f t="shared" si="200"/>
        <v>#REF!</v>
      </c>
      <c r="S629" s="214" t="e">
        <f t="shared" si="201"/>
        <v>#REF!</v>
      </c>
      <c r="T629" s="214" t="e">
        <f t="shared" si="202"/>
        <v>#REF!</v>
      </c>
      <c r="U629" t="e">
        <f t="shared" si="203"/>
        <v>#REF!</v>
      </c>
      <c r="V629" t="e">
        <f t="shared" si="204"/>
        <v>#REF!</v>
      </c>
      <c r="W629" t="e">
        <f t="shared" si="205"/>
        <v>#REF!</v>
      </c>
      <c r="X629" t="e">
        <f t="shared" si="206"/>
        <v>#REF!</v>
      </c>
      <c r="Y629" t="e">
        <f t="shared" si="207"/>
        <v>#REF!</v>
      </c>
      <c r="AA629" s="1">
        <f t="shared" si="208"/>
        <v>628</v>
      </c>
    </row>
    <row r="630" spans="1:27" x14ac:dyDescent="0.35">
      <c r="A630" s="184" t="str">
        <f>+Declarations!A630&amp;""</f>
        <v/>
      </c>
      <c r="B630" t="str">
        <f>IF(LEN($A630),IF(LEN(Declarations!$B630)&gt;0,Declarations!$B630,"#"&amp;$A630),"")</f>
        <v/>
      </c>
      <c r="C630" s="1" t="str">
        <f t="shared" si="190"/>
        <v>...</v>
      </c>
      <c r="D630" s="1" t="str">
        <f t="shared" si="209"/>
        <v/>
      </c>
      <c r="E630" s="15">
        <f t="shared" si="191"/>
        <v>0</v>
      </c>
      <c r="F630" s="1">
        <f t="shared" si="192"/>
        <v>0</v>
      </c>
      <c r="G630" s="1" t="str">
        <f t="shared" si="193"/>
        <v/>
      </c>
      <c r="H630" t="str">
        <f t="shared" si="194"/>
        <v/>
      </c>
      <c r="I630" s="1">
        <f t="shared" si="195"/>
        <v>0</v>
      </c>
      <c r="J630" s="1" t="str">
        <f>IF(LEN($A630)&gt;0,IF(LEN(Declarations!$F630)&gt;0,Declarations!$F630,conftype),"")</f>
        <v/>
      </c>
      <c r="M630" s="35" t="e">
        <f t="shared" si="210"/>
        <v>#REF!</v>
      </c>
      <c r="N630" s="35" t="e">
        <f t="shared" si="196"/>
        <v>#REF!</v>
      </c>
      <c r="O630" s="35" t="e">
        <f t="shared" si="197"/>
        <v>#REF!</v>
      </c>
      <c r="P630" s="35" t="e">
        <f t="shared" si="198"/>
        <v>#REF!</v>
      </c>
      <c r="Q630" s="214" t="e">
        <f t="shared" si="199"/>
        <v>#REF!</v>
      </c>
      <c r="R630" s="215" t="e">
        <f t="shared" si="200"/>
        <v>#REF!</v>
      </c>
      <c r="S630" s="214" t="e">
        <f t="shared" si="201"/>
        <v>#REF!</v>
      </c>
      <c r="T630" s="214" t="e">
        <f t="shared" si="202"/>
        <v>#REF!</v>
      </c>
      <c r="U630" t="e">
        <f t="shared" si="203"/>
        <v>#REF!</v>
      </c>
      <c r="V630" t="e">
        <f t="shared" si="204"/>
        <v>#REF!</v>
      </c>
      <c r="W630" t="e">
        <f t="shared" si="205"/>
        <v>#REF!</v>
      </c>
      <c r="X630" t="e">
        <f t="shared" si="206"/>
        <v>#REF!</v>
      </c>
      <c r="Y630" t="e">
        <f t="shared" si="207"/>
        <v>#REF!</v>
      </c>
      <c r="AA630" s="1">
        <f t="shared" si="208"/>
        <v>629</v>
      </c>
    </row>
    <row r="631" spans="1:27" x14ac:dyDescent="0.35">
      <c r="A631" s="184" t="str">
        <f>+Declarations!A631&amp;""</f>
        <v/>
      </c>
      <c r="B631" t="str">
        <f>IF(LEN($A631),IF(LEN(Declarations!$B631)&gt;0,Declarations!$B631,"#"&amp;$A631),"")</f>
        <v/>
      </c>
      <c r="C631" s="1" t="str">
        <f t="shared" si="190"/>
        <v>...</v>
      </c>
      <c r="D631" s="1" t="str">
        <f t="shared" si="209"/>
        <v/>
      </c>
      <c r="E631" s="15">
        <f t="shared" si="191"/>
        <v>0</v>
      </c>
      <c r="F631" s="1">
        <f t="shared" si="192"/>
        <v>0</v>
      </c>
      <c r="G631" s="1" t="str">
        <f t="shared" si="193"/>
        <v/>
      </c>
      <c r="H631" t="str">
        <f t="shared" si="194"/>
        <v/>
      </c>
      <c r="I631" s="1">
        <f t="shared" si="195"/>
        <v>0</v>
      </c>
      <c r="J631" s="1" t="str">
        <f>IF(LEN($A631)&gt;0,IF(LEN(Declarations!$F631)&gt;0,Declarations!$F631,conftype),"")</f>
        <v/>
      </c>
      <c r="M631" s="35" t="e">
        <f t="shared" si="210"/>
        <v>#REF!</v>
      </c>
      <c r="N631" s="35" t="e">
        <f t="shared" si="196"/>
        <v>#REF!</v>
      </c>
      <c r="O631" s="35" t="e">
        <f t="shared" si="197"/>
        <v>#REF!</v>
      </c>
      <c r="P631" s="35" t="e">
        <f t="shared" si="198"/>
        <v>#REF!</v>
      </c>
      <c r="Q631" s="214" t="e">
        <f t="shared" si="199"/>
        <v>#REF!</v>
      </c>
      <c r="R631" s="215" t="e">
        <f t="shared" si="200"/>
        <v>#REF!</v>
      </c>
      <c r="S631" s="214" t="e">
        <f t="shared" si="201"/>
        <v>#REF!</v>
      </c>
      <c r="T631" s="214" t="e">
        <f t="shared" si="202"/>
        <v>#REF!</v>
      </c>
      <c r="U631" t="e">
        <f t="shared" si="203"/>
        <v>#REF!</v>
      </c>
      <c r="V631" t="e">
        <f t="shared" si="204"/>
        <v>#REF!</v>
      </c>
      <c r="W631" t="e">
        <f t="shared" si="205"/>
        <v>#REF!</v>
      </c>
      <c r="X631" t="e">
        <f t="shared" si="206"/>
        <v>#REF!</v>
      </c>
      <c r="Y631" t="e">
        <f t="shared" si="207"/>
        <v>#REF!</v>
      </c>
      <c r="AA631" s="1">
        <f t="shared" si="208"/>
        <v>630</v>
      </c>
    </row>
    <row r="632" spans="1:27" x14ac:dyDescent="0.35">
      <c r="A632" s="184" t="str">
        <f>+Declarations!A632&amp;""</f>
        <v/>
      </c>
      <c r="B632" t="str">
        <f>IF(LEN($A632),IF(LEN(Declarations!$B632)&gt;0,Declarations!$B632,"#"&amp;$A632),"")</f>
        <v/>
      </c>
      <c r="C632" s="1" t="str">
        <f t="shared" si="190"/>
        <v>...</v>
      </c>
      <c r="D632" s="1" t="str">
        <f t="shared" si="209"/>
        <v/>
      </c>
      <c r="E632" s="15">
        <f t="shared" si="191"/>
        <v>0</v>
      </c>
      <c r="F632" s="1">
        <f t="shared" si="192"/>
        <v>0</v>
      </c>
      <c r="G632" s="1" t="str">
        <f t="shared" si="193"/>
        <v/>
      </c>
      <c r="H632" t="str">
        <f t="shared" si="194"/>
        <v/>
      </c>
      <c r="I632" s="1">
        <f t="shared" si="195"/>
        <v>0</v>
      </c>
      <c r="J632" s="1" t="str">
        <f>IF(LEN($A632)&gt;0,IF(LEN(Declarations!$F632)&gt;0,Declarations!$F632,conftype),"")</f>
        <v/>
      </c>
      <c r="M632" s="35" t="e">
        <f t="shared" si="210"/>
        <v>#REF!</v>
      </c>
      <c r="N632" s="35" t="e">
        <f t="shared" si="196"/>
        <v>#REF!</v>
      </c>
      <c r="O632" s="35" t="e">
        <f t="shared" si="197"/>
        <v>#REF!</v>
      </c>
      <c r="P632" s="35" t="e">
        <f t="shared" si="198"/>
        <v>#REF!</v>
      </c>
      <c r="Q632" s="214" t="e">
        <f t="shared" si="199"/>
        <v>#REF!</v>
      </c>
      <c r="R632" s="215" t="e">
        <f t="shared" si="200"/>
        <v>#REF!</v>
      </c>
      <c r="S632" s="214" t="e">
        <f t="shared" si="201"/>
        <v>#REF!</v>
      </c>
      <c r="T632" s="214" t="e">
        <f t="shared" si="202"/>
        <v>#REF!</v>
      </c>
      <c r="U632" t="e">
        <f t="shared" si="203"/>
        <v>#REF!</v>
      </c>
      <c r="V632" t="e">
        <f t="shared" si="204"/>
        <v>#REF!</v>
      </c>
      <c r="W632" t="e">
        <f t="shared" si="205"/>
        <v>#REF!</v>
      </c>
      <c r="X632" t="e">
        <f t="shared" si="206"/>
        <v>#REF!</v>
      </c>
      <c r="Y632" t="e">
        <f t="shared" si="207"/>
        <v>#REF!</v>
      </c>
      <c r="AA632" s="1">
        <f t="shared" si="208"/>
        <v>631</v>
      </c>
    </row>
    <row r="633" spans="1:27" x14ac:dyDescent="0.35">
      <c r="A633" s="184" t="str">
        <f>+Declarations!A633&amp;""</f>
        <v/>
      </c>
      <c r="B633" t="str">
        <f>IF(LEN($A633),IF(LEN(Declarations!$B633)&gt;0,Declarations!$B633,"#"&amp;$A633),"")</f>
        <v/>
      </c>
      <c r="C633" s="1" t="str">
        <f t="shared" si="190"/>
        <v>...</v>
      </c>
      <c r="D633" s="1" t="str">
        <f t="shared" si="209"/>
        <v/>
      </c>
      <c r="E633" s="15">
        <f t="shared" si="191"/>
        <v>0</v>
      </c>
      <c r="F633" s="1">
        <f t="shared" si="192"/>
        <v>0</v>
      </c>
      <c r="G633" s="1" t="str">
        <f t="shared" si="193"/>
        <v/>
      </c>
      <c r="H633" t="str">
        <f t="shared" si="194"/>
        <v/>
      </c>
      <c r="I633" s="1">
        <f t="shared" si="195"/>
        <v>0</v>
      </c>
      <c r="J633" s="1" t="str">
        <f>IF(LEN($A633)&gt;0,IF(LEN(Declarations!$F633)&gt;0,Declarations!$F633,conftype),"")</f>
        <v/>
      </c>
      <c r="M633" s="35" t="e">
        <f t="shared" si="210"/>
        <v>#REF!</v>
      </c>
      <c r="N633" s="35" t="e">
        <f t="shared" si="196"/>
        <v>#REF!</v>
      </c>
      <c r="O633" s="35" t="e">
        <f t="shared" si="197"/>
        <v>#REF!</v>
      </c>
      <c r="P633" s="35" t="e">
        <f t="shared" si="198"/>
        <v>#REF!</v>
      </c>
      <c r="Q633" s="214" t="e">
        <f t="shared" si="199"/>
        <v>#REF!</v>
      </c>
      <c r="R633" s="215" t="e">
        <f t="shared" si="200"/>
        <v>#REF!</v>
      </c>
      <c r="S633" s="214" t="e">
        <f t="shared" si="201"/>
        <v>#REF!</v>
      </c>
      <c r="T633" s="214" t="e">
        <f t="shared" si="202"/>
        <v>#REF!</v>
      </c>
      <c r="U633" t="e">
        <f t="shared" si="203"/>
        <v>#REF!</v>
      </c>
      <c r="V633" t="e">
        <f t="shared" si="204"/>
        <v>#REF!</v>
      </c>
      <c r="W633" t="e">
        <f t="shared" si="205"/>
        <v>#REF!</v>
      </c>
      <c r="X633" t="e">
        <f t="shared" si="206"/>
        <v>#REF!</v>
      </c>
      <c r="Y633" t="e">
        <f t="shared" si="207"/>
        <v>#REF!</v>
      </c>
      <c r="AA633" s="1">
        <f t="shared" si="208"/>
        <v>632</v>
      </c>
    </row>
    <row r="634" spans="1:27" x14ac:dyDescent="0.35">
      <c r="A634" s="184" t="str">
        <f>+Declarations!A634&amp;""</f>
        <v/>
      </c>
      <c r="B634" t="str">
        <f>IF(LEN($A634),IF(LEN(Declarations!$B634)&gt;0,Declarations!$B634,"#"&amp;$A634),"")</f>
        <v/>
      </c>
      <c r="C634" s="1" t="str">
        <f t="shared" si="190"/>
        <v>...</v>
      </c>
      <c r="D634" s="1" t="str">
        <f t="shared" si="209"/>
        <v/>
      </c>
      <c r="E634" s="15">
        <f t="shared" si="191"/>
        <v>0</v>
      </c>
      <c r="F634" s="1">
        <f t="shared" si="192"/>
        <v>0</v>
      </c>
      <c r="G634" s="1" t="str">
        <f t="shared" si="193"/>
        <v/>
      </c>
      <c r="H634" t="str">
        <f t="shared" si="194"/>
        <v/>
      </c>
      <c r="I634" s="1">
        <f t="shared" si="195"/>
        <v>0</v>
      </c>
      <c r="J634" s="1" t="str">
        <f>IF(LEN($A634)&gt;0,IF(LEN(Declarations!$F634)&gt;0,Declarations!$F634,conftype),"")</f>
        <v/>
      </c>
      <c r="M634" s="35" t="e">
        <f t="shared" si="210"/>
        <v>#REF!</v>
      </c>
      <c r="N634" s="35" t="e">
        <f t="shared" si="196"/>
        <v>#REF!</v>
      </c>
      <c r="O634" s="35" t="e">
        <f t="shared" si="197"/>
        <v>#REF!</v>
      </c>
      <c r="P634" s="35" t="e">
        <f t="shared" si="198"/>
        <v>#REF!</v>
      </c>
      <c r="Q634" s="214" t="e">
        <f t="shared" si="199"/>
        <v>#REF!</v>
      </c>
      <c r="R634" s="215" t="e">
        <f t="shared" si="200"/>
        <v>#REF!</v>
      </c>
      <c r="S634" s="214" t="e">
        <f t="shared" si="201"/>
        <v>#REF!</v>
      </c>
      <c r="T634" s="214" t="e">
        <f t="shared" si="202"/>
        <v>#REF!</v>
      </c>
      <c r="U634" t="e">
        <f t="shared" si="203"/>
        <v>#REF!</v>
      </c>
      <c r="V634" t="e">
        <f t="shared" si="204"/>
        <v>#REF!</v>
      </c>
      <c r="W634" t="e">
        <f t="shared" si="205"/>
        <v>#REF!</v>
      </c>
      <c r="X634" t="e">
        <f t="shared" si="206"/>
        <v>#REF!</v>
      </c>
      <c r="Y634" t="e">
        <f t="shared" si="207"/>
        <v>#REF!</v>
      </c>
      <c r="AA634" s="1">
        <f t="shared" si="208"/>
        <v>633</v>
      </c>
    </row>
    <row r="635" spans="1:27" x14ac:dyDescent="0.35">
      <c r="A635" s="184" t="str">
        <f>+Declarations!A635&amp;""</f>
        <v/>
      </c>
      <c r="B635" t="str">
        <f>IF(LEN($A635),IF(LEN(Declarations!$B635)&gt;0,Declarations!$B635,"#"&amp;$A635),"")</f>
        <v/>
      </c>
      <c r="C635" s="1" t="str">
        <f t="shared" si="190"/>
        <v>...</v>
      </c>
      <c r="D635" s="1" t="str">
        <f t="shared" si="209"/>
        <v/>
      </c>
      <c r="E635" s="15">
        <f t="shared" si="191"/>
        <v>0</v>
      </c>
      <c r="F635" s="1">
        <f t="shared" si="192"/>
        <v>0</v>
      </c>
      <c r="G635" s="1" t="str">
        <f t="shared" si="193"/>
        <v/>
      </c>
      <c r="H635" t="str">
        <f t="shared" si="194"/>
        <v/>
      </c>
      <c r="I635" s="1">
        <f t="shared" si="195"/>
        <v>0</v>
      </c>
      <c r="J635" s="1" t="str">
        <f>IF(LEN($A635)&gt;0,IF(LEN(Declarations!$F635)&gt;0,Declarations!$F635,conftype),"")</f>
        <v/>
      </c>
      <c r="M635" s="35" t="e">
        <f t="shared" si="210"/>
        <v>#REF!</v>
      </c>
      <c r="N635" s="35" t="e">
        <f t="shared" si="196"/>
        <v>#REF!</v>
      </c>
      <c r="O635" s="35" t="e">
        <f t="shared" si="197"/>
        <v>#REF!</v>
      </c>
      <c r="P635" s="35" t="e">
        <f t="shared" si="198"/>
        <v>#REF!</v>
      </c>
      <c r="Q635" s="214" t="e">
        <f t="shared" si="199"/>
        <v>#REF!</v>
      </c>
      <c r="R635" s="215" t="e">
        <f t="shared" si="200"/>
        <v>#REF!</v>
      </c>
      <c r="S635" s="214" t="e">
        <f t="shared" si="201"/>
        <v>#REF!</v>
      </c>
      <c r="T635" s="214" t="e">
        <f t="shared" si="202"/>
        <v>#REF!</v>
      </c>
      <c r="U635" t="e">
        <f t="shared" si="203"/>
        <v>#REF!</v>
      </c>
      <c r="V635" t="e">
        <f t="shared" si="204"/>
        <v>#REF!</v>
      </c>
      <c r="W635" t="e">
        <f t="shared" si="205"/>
        <v>#REF!</v>
      </c>
      <c r="X635" t="e">
        <f t="shared" si="206"/>
        <v>#REF!</v>
      </c>
      <c r="Y635" t="e">
        <f t="shared" si="207"/>
        <v>#REF!</v>
      </c>
      <c r="AA635" s="1">
        <f t="shared" si="208"/>
        <v>634</v>
      </c>
    </row>
    <row r="636" spans="1:27" x14ac:dyDescent="0.35">
      <c r="A636" s="184" t="str">
        <f>+Declarations!A636&amp;""</f>
        <v/>
      </c>
      <c r="B636" t="str">
        <f>IF(LEN($A636),IF(LEN(Declarations!$B636)&gt;0,Declarations!$B636,"#"&amp;$A636),"")</f>
        <v/>
      </c>
      <c r="C636" s="1" t="str">
        <f t="shared" si="190"/>
        <v>...</v>
      </c>
      <c r="D636" s="1" t="str">
        <f t="shared" si="209"/>
        <v/>
      </c>
      <c r="E636" s="15">
        <f t="shared" si="191"/>
        <v>0</v>
      </c>
      <c r="F636" s="1">
        <f t="shared" si="192"/>
        <v>0</v>
      </c>
      <c r="G636" s="1" t="str">
        <f t="shared" si="193"/>
        <v/>
      </c>
      <c r="H636" t="str">
        <f t="shared" si="194"/>
        <v/>
      </c>
      <c r="I636" s="1">
        <f t="shared" si="195"/>
        <v>0</v>
      </c>
      <c r="J636" s="1" t="str">
        <f>IF(LEN($A636)&gt;0,IF(LEN(Declarations!$F636)&gt;0,Declarations!$F636,conftype),"")</f>
        <v/>
      </c>
      <c r="M636" s="35" t="e">
        <f t="shared" si="210"/>
        <v>#REF!</v>
      </c>
      <c r="N636" s="35" t="e">
        <f t="shared" si="196"/>
        <v>#REF!</v>
      </c>
      <c r="O636" s="35" t="e">
        <f t="shared" si="197"/>
        <v>#REF!</v>
      </c>
      <c r="P636" s="35" t="e">
        <f t="shared" si="198"/>
        <v>#REF!</v>
      </c>
      <c r="Q636" s="214" t="e">
        <f t="shared" si="199"/>
        <v>#REF!</v>
      </c>
      <c r="R636" s="215" t="e">
        <f t="shared" si="200"/>
        <v>#REF!</v>
      </c>
      <c r="S636" s="214" t="e">
        <f t="shared" si="201"/>
        <v>#REF!</v>
      </c>
      <c r="T636" s="214" t="e">
        <f t="shared" si="202"/>
        <v>#REF!</v>
      </c>
      <c r="U636" t="e">
        <f t="shared" si="203"/>
        <v>#REF!</v>
      </c>
      <c r="V636" t="e">
        <f t="shared" si="204"/>
        <v>#REF!</v>
      </c>
      <c r="W636" t="e">
        <f t="shared" si="205"/>
        <v>#REF!</v>
      </c>
      <c r="X636" t="e">
        <f t="shared" si="206"/>
        <v>#REF!</v>
      </c>
      <c r="Y636" t="e">
        <f t="shared" si="207"/>
        <v>#REF!</v>
      </c>
      <c r="AA636" s="1">
        <f t="shared" si="208"/>
        <v>635</v>
      </c>
    </row>
    <row r="637" spans="1:27" x14ac:dyDescent="0.35">
      <c r="A637" s="184" t="str">
        <f>+Declarations!A637&amp;""</f>
        <v/>
      </c>
      <c r="B637" t="str">
        <f>IF(LEN($A637),IF(LEN(Declarations!$B637)&gt;0,Declarations!$B637,"#"&amp;$A637),"")</f>
        <v/>
      </c>
      <c r="C637" s="1" t="str">
        <f t="shared" si="190"/>
        <v>...</v>
      </c>
      <c r="D637" s="1" t="str">
        <f t="shared" si="209"/>
        <v/>
      </c>
      <c r="E637" s="15">
        <f t="shared" si="191"/>
        <v>0</v>
      </c>
      <c r="F637" s="1">
        <f t="shared" si="192"/>
        <v>0</v>
      </c>
      <c r="G637" s="1" t="str">
        <f t="shared" si="193"/>
        <v/>
      </c>
      <c r="H637" t="str">
        <f t="shared" si="194"/>
        <v/>
      </c>
      <c r="I637" s="1">
        <f t="shared" si="195"/>
        <v>0</v>
      </c>
      <c r="J637" s="1" t="str">
        <f>IF(LEN($A637)&gt;0,IF(LEN(Declarations!$F637)&gt;0,Declarations!$F637,conftype),"")</f>
        <v/>
      </c>
      <c r="M637" s="35" t="e">
        <f t="shared" si="210"/>
        <v>#REF!</v>
      </c>
      <c r="N637" s="35" t="e">
        <f t="shared" si="196"/>
        <v>#REF!</v>
      </c>
      <c r="O637" s="35" t="e">
        <f t="shared" si="197"/>
        <v>#REF!</v>
      </c>
      <c r="P637" s="35" t="e">
        <f t="shared" si="198"/>
        <v>#REF!</v>
      </c>
      <c r="Q637" s="214" t="e">
        <f t="shared" si="199"/>
        <v>#REF!</v>
      </c>
      <c r="R637" s="215" t="e">
        <f t="shared" si="200"/>
        <v>#REF!</v>
      </c>
      <c r="S637" s="214" t="e">
        <f t="shared" si="201"/>
        <v>#REF!</v>
      </c>
      <c r="T637" s="214" t="e">
        <f t="shared" si="202"/>
        <v>#REF!</v>
      </c>
      <c r="U637" t="e">
        <f t="shared" si="203"/>
        <v>#REF!</v>
      </c>
      <c r="V637" t="e">
        <f t="shared" si="204"/>
        <v>#REF!</v>
      </c>
      <c r="W637" t="e">
        <f t="shared" si="205"/>
        <v>#REF!</v>
      </c>
      <c r="X637" t="e">
        <f t="shared" si="206"/>
        <v>#REF!</v>
      </c>
      <c r="Y637" t="e">
        <f t="shared" si="207"/>
        <v>#REF!</v>
      </c>
      <c r="AA637" s="1">
        <f t="shared" si="208"/>
        <v>636</v>
      </c>
    </row>
    <row r="638" spans="1:27" x14ac:dyDescent="0.35">
      <c r="A638" s="184" t="str">
        <f>+Declarations!A638&amp;""</f>
        <v/>
      </c>
      <c r="B638" t="str">
        <f>IF(LEN($A638),IF(LEN(Declarations!$B638)&gt;0,Declarations!$B638,"#"&amp;$A638),"")</f>
        <v/>
      </c>
      <c r="C638" s="1" t="str">
        <f t="shared" si="190"/>
        <v>...</v>
      </c>
      <c r="D638" s="1" t="str">
        <f t="shared" si="209"/>
        <v/>
      </c>
      <c r="E638" s="15">
        <f t="shared" si="191"/>
        <v>0</v>
      </c>
      <c r="F638" s="1">
        <f t="shared" si="192"/>
        <v>0</v>
      </c>
      <c r="G638" s="1" t="str">
        <f t="shared" si="193"/>
        <v/>
      </c>
      <c r="H638" t="str">
        <f t="shared" si="194"/>
        <v/>
      </c>
      <c r="I638" s="1">
        <f t="shared" si="195"/>
        <v>0</v>
      </c>
      <c r="J638" s="1" t="str">
        <f>IF(LEN($A638)&gt;0,IF(LEN(Declarations!$F638)&gt;0,Declarations!$F638,conftype),"")</f>
        <v/>
      </c>
      <c r="M638" s="35" t="e">
        <f t="shared" si="210"/>
        <v>#REF!</v>
      </c>
      <c r="N638" s="35" t="e">
        <f t="shared" si="196"/>
        <v>#REF!</v>
      </c>
      <c r="O638" s="35" t="e">
        <f t="shared" si="197"/>
        <v>#REF!</v>
      </c>
      <c r="P638" s="35" t="e">
        <f t="shared" si="198"/>
        <v>#REF!</v>
      </c>
      <c r="Q638" s="214" t="e">
        <f t="shared" si="199"/>
        <v>#REF!</v>
      </c>
      <c r="R638" s="215" t="e">
        <f t="shared" si="200"/>
        <v>#REF!</v>
      </c>
      <c r="S638" s="214" t="e">
        <f t="shared" si="201"/>
        <v>#REF!</v>
      </c>
      <c r="T638" s="214" t="e">
        <f t="shared" si="202"/>
        <v>#REF!</v>
      </c>
      <c r="U638" t="e">
        <f t="shared" si="203"/>
        <v>#REF!</v>
      </c>
      <c r="V638" t="e">
        <f t="shared" si="204"/>
        <v>#REF!</v>
      </c>
      <c r="W638" t="e">
        <f t="shared" si="205"/>
        <v>#REF!</v>
      </c>
      <c r="X638" t="e">
        <f t="shared" si="206"/>
        <v>#REF!</v>
      </c>
      <c r="Y638" t="e">
        <f t="shared" si="207"/>
        <v>#REF!</v>
      </c>
      <c r="AA638" s="1">
        <f t="shared" si="208"/>
        <v>637</v>
      </c>
    </row>
    <row r="639" spans="1:27" x14ac:dyDescent="0.35">
      <c r="A639" s="184" t="str">
        <f>+Declarations!A639&amp;""</f>
        <v/>
      </c>
      <c r="B639" t="str">
        <f>IF(LEN($A639),IF(LEN(Declarations!$B639)&gt;0,Declarations!$B639,"#"&amp;$A639),"")</f>
        <v/>
      </c>
      <c r="C639" s="1" t="str">
        <f t="shared" si="190"/>
        <v>...</v>
      </c>
      <c r="D639" s="1" t="str">
        <f t="shared" si="209"/>
        <v/>
      </c>
      <c r="E639" s="15">
        <f t="shared" si="191"/>
        <v>0</v>
      </c>
      <c r="F639" s="1">
        <f t="shared" si="192"/>
        <v>0</v>
      </c>
      <c r="G639" s="1" t="str">
        <f t="shared" si="193"/>
        <v/>
      </c>
      <c r="H639" t="str">
        <f t="shared" si="194"/>
        <v/>
      </c>
      <c r="I639" s="1">
        <f t="shared" si="195"/>
        <v>0</v>
      </c>
      <c r="J639" s="1" t="str">
        <f>IF(LEN($A639)&gt;0,IF(LEN(Declarations!$F639)&gt;0,Declarations!$F639,conftype),"")</f>
        <v/>
      </c>
      <c r="M639" s="35" t="e">
        <f t="shared" si="210"/>
        <v>#REF!</v>
      </c>
      <c r="N639" s="35" t="e">
        <f t="shared" si="196"/>
        <v>#REF!</v>
      </c>
      <c r="O639" s="35" t="e">
        <f t="shared" si="197"/>
        <v>#REF!</v>
      </c>
      <c r="P639" s="35" t="e">
        <f t="shared" si="198"/>
        <v>#REF!</v>
      </c>
      <c r="Q639" s="214" t="e">
        <f t="shared" si="199"/>
        <v>#REF!</v>
      </c>
      <c r="R639" s="215" t="e">
        <f t="shared" si="200"/>
        <v>#REF!</v>
      </c>
      <c r="S639" s="214" t="e">
        <f t="shared" si="201"/>
        <v>#REF!</v>
      </c>
      <c r="T639" s="214" t="e">
        <f t="shared" si="202"/>
        <v>#REF!</v>
      </c>
      <c r="U639" t="e">
        <f t="shared" si="203"/>
        <v>#REF!</v>
      </c>
      <c r="V639" t="e">
        <f t="shared" si="204"/>
        <v>#REF!</v>
      </c>
      <c r="W639" t="e">
        <f t="shared" si="205"/>
        <v>#REF!</v>
      </c>
      <c r="X639" t="e">
        <f t="shared" si="206"/>
        <v>#REF!</v>
      </c>
      <c r="Y639" t="e">
        <f t="shared" si="207"/>
        <v>#REF!</v>
      </c>
      <c r="AA639" s="1">
        <f t="shared" si="208"/>
        <v>638</v>
      </c>
    </row>
    <row r="640" spans="1:27" x14ac:dyDescent="0.35">
      <c r="A640" s="184" t="str">
        <f>+Declarations!A640&amp;""</f>
        <v/>
      </c>
      <c r="B640" t="str">
        <f>IF(LEN($A640),IF(LEN(Declarations!$B640)&gt;0,Declarations!$B640,"#"&amp;$A640),"")</f>
        <v/>
      </c>
      <c r="C640" s="1" t="str">
        <f t="shared" si="190"/>
        <v>...</v>
      </c>
      <c r="D640" s="1" t="str">
        <f t="shared" si="209"/>
        <v/>
      </c>
      <c r="E640" s="15">
        <f t="shared" si="191"/>
        <v>0</v>
      </c>
      <c r="F640" s="1">
        <f t="shared" si="192"/>
        <v>0</v>
      </c>
      <c r="G640" s="1" t="str">
        <f t="shared" si="193"/>
        <v/>
      </c>
      <c r="H640" t="str">
        <f t="shared" si="194"/>
        <v/>
      </c>
      <c r="I640" s="1">
        <f t="shared" si="195"/>
        <v>0</v>
      </c>
      <c r="J640" s="1" t="str">
        <f>IF(LEN($A640)&gt;0,IF(LEN(Declarations!$F640)&gt;0,Declarations!$F640,conftype),"")</f>
        <v/>
      </c>
      <c r="M640" s="35" t="e">
        <f t="shared" si="210"/>
        <v>#REF!</v>
      </c>
      <c r="N640" s="35" t="e">
        <f t="shared" si="196"/>
        <v>#REF!</v>
      </c>
      <c r="O640" s="35" t="e">
        <f t="shared" si="197"/>
        <v>#REF!</v>
      </c>
      <c r="P640" s="35" t="e">
        <f t="shared" si="198"/>
        <v>#REF!</v>
      </c>
      <c r="Q640" s="214" t="e">
        <f t="shared" si="199"/>
        <v>#REF!</v>
      </c>
      <c r="R640" s="215" t="e">
        <f t="shared" si="200"/>
        <v>#REF!</v>
      </c>
      <c r="S640" s="214" t="e">
        <f t="shared" si="201"/>
        <v>#REF!</v>
      </c>
      <c r="T640" s="214" t="e">
        <f t="shared" si="202"/>
        <v>#REF!</v>
      </c>
      <c r="U640" t="e">
        <f t="shared" si="203"/>
        <v>#REF!</v>
      </c>
      <c r="V640" t="e">
        <f t="shared" si="204"/>
        <v>#REF!</v>
      </c>
      <c r="W640" t="e">
        <f t="shared" si="205"/>
        <v>#REF!</v>
      </c>
      <c r="X640" t="e">
        <f t="shared" si="206"/>
        <v>#REF!</v>
      </c>
      <c r="Y640" t="e">
        <f t="shared" si="207"/>
        <v>#REF!</v>
      </c>
      <c r="AA640" s="1">
        <f t="shared" si="208"/>
        <v>639</v>
      </c>
    </row>
    <row r="641" spans="1:27" x14ac:dyDescent="0.35">
      <c r="A641" s="184" t="str">
        <f>+Declarations!A641&amp;""</f>
        <v/>
      </c>
      <c r="B641" t="str">
        <f>IF(LEN($A641),IF(LEN(Declarations!$B641)&gt;0,Declarations!$B641,"#"&amp;$A641),"")</f>
        <v/>
      </c>
      <c r="C641" s="1" t="str">
        <f t="shared" si="190"/>
        <v>...</v>
      </c>
      <c r="D641" s="1" t="str">
        <f t="shared" si="209"/>
        <v/>
      </c>
      <c r="E641" s="15">
        <f t="shared" si="191"/>
        <v>0</v>
      </c>
      <c r="F641" s="1">
        <f t="shared" si="192"/>
        <v>0</v>
      </c>
      <c r="G641" s="1" t="str">
        <f t="shared" si="193"/>
        <v/>
      </c>
      <c r="H641" t="str">
        <f t="shared" si="194"/>
        <v/>
      </c>
      <c r="I641" s="1">
        <f t="shared" si="195"/>
        <v>0</v>
      </c>
      <c r="J641" s="1" t="str">
        <f>IF(LEN($A641)&gt;0,IF(LEN(Declarations!$F641)&gt;0,Declarations!$F641,conftype),"")</f>
        <v/>
      </c>
      <c r="M641" s="35" t="e">
        <f t="shared" si="210"/>
        <v>#REF!</v>
      </c>
      <c r="N641" s="35" t="e">
        <f t="shared" si="196"/>
        <v>#REF!</v>
      </c>
      <c r="O641" s="35" t="e">
        <f t="shared" si="197"/>
        <v>#REF!</v>
      </c>
      <c r="P641" s="35" t="e">
        <f t="shared" si="198"/>
        <v>#REF!</v>
      </c>
      <c r="Q641" s="214" t="e">
        <f t="shared" si="199"/>
        <v>#REF!</v>
      </c>
      <c r="R641" s="215" t="e">
        <f t="shared" si="200"/>
        <v>#REF!</v>
      </c>
      <c r="S641" s="214" t="e">
        <f t="shared" si="201"/>
        <v>#REF!</v>
      </c>
      <c r="T641" s="214" t="e">
        <f t="shared" si="202"/>
        <v>#REF!</v>
      </c>
      <c r="U641" t="e">
        <f t="shared" si="203"/>
        <v>#REF!</v>
      </c>
      <c r="V641" t="e">
        <f t="shared" si="204"/>
        <v>#REF!</v>
      </c>
      <c r="W641" t="e">
        <f t="shared" si="205"/>
        <v>#REF!</v>
      </c>
      <c r="X641" t="e">
        <f t="shared" si="206"/>
        <v>#REF!</v>
      </c>
      <c r="Y641" t="e">
        <f t="shared" si="207"/>
        <v>#REF!</v>
      </c>
      <c r="AA641" s="1">
        <f t="shared" si="208"/>
        <v>640</v>
      </c>
    </row>
    <row r="642" spans="1:27" x14ac:dyDescent="0.35">
      <c r="A642" s="184" t="str">
        <f>+Declarations!A642&amp;""</f>
        <v/>
      </c>
      <c r="B642" t="str">
        <f>IF(LEN($A642),IF(LEN(Declarations!$B642)&gt;0,Declarations!$B642,"#"&amp;$A642),"")</f>
        <v/>
      </c>
      <c r="C642" s="1" t="str">
        <f t="shared" ref="C642:C705" si="211">IF(LEN(INDEX(DECLARATIONS,$AA642,3))&gt;0,INDEX(DECLARATIONS,$AA642,3),"...")</f>
        <v>...</v>
      </c>
      <c r="D642" s="1" t="str">
        <f t="shared" si="209"/>
        <v/>
      </c>
      <c r="E642" s="15">
        <f t="shared" ref="E642:E705" si="212">IF(ISNA($AA642),0,INDEX(DECLARATIONS,$AA642,5))</f>
        <v>0</v>
      </c>
      <c r="F642" s="1">
        <f t="shared" ref="F642:F705" si="213">IF(ISNA($AA642),0,INDEX(DECLARATIONS,$AA642,7))</f>
        <v>0</v>
      </c>
      <c r="G642" s="1" t="str">
        <f t="shared" ref="G642:G705" si="214">UPPER(IF(ISNA($AA642),"",INDEX(DECLARATIONS,$AA642,4)))</f>
        <v/>
      </c>
      <c r="H642" t="str">
        <f t="shared" ref="H642:H705" si="215">IF(AND(A642&gt;0,ISTEXT(B642)),IF(SECNAME="YES",LEFT(B642&amp;" ",FIND(" ",B642&amp;" ")+2)&amp;IF(F642&gt;0," ("&amp;F642&amp;")",""), B642&amp;IF(F642&gt;0," ("&amp;F642&amp;")","")),"#"&amp;$A642)</f>
        <v/>
      </c>
      <c r="I642" s="1">
        <f t="shared" ref="I642:I705" si="216">IF(LEN($A642)&gt;0,IF(LEN($J642)&gt;0,MATCH(J642,MatchNames,0),EventIndex),0)</f>
        <v>0</v>
      </c>
      <c r="J642" s="1" t="str">
        <f>IF(LEN($A642)&gt;0,IF(LEN(Declarations!$F642)&gt;0,Declarations!$F642,conftype),"")</f>
        <v/>
      </c>
      <c r="M642" s="35" t="e">
        <f t="shared" si="210"/>
        <v>#REF!</v>
      </c>
      <c r="N642" s="35" t="e">
        <f t="shared" ref="N642:N705" si="217">IF(ISNA(VLOOKUP($A642,JumpData,2,FALSE)),0,VLOOKUP($A642,JumpData,2,FALSE))</f>
        <v>#REF!</v>
      </c>
      <c r="O642" s="35" t="e">
        <f t="shared" ref="O642:O705" si="218">IF(ISNA(VLOOKUP($A642,RunData,2,FALSE)),0,VLOOKUP($A642,RunData,2,FALSE))</f>
        <v>#REF!</v>
      </c>
      <c r="P642" s="35" t="e">
        <f t="shared" ref="P642:P705" si="219">IF(ISNA(VLOOKUP($A642,ThrowData,2,FALSE)),0,VLOOKUP($A642,ThrowData,2,FALSE))</f>
        <v>#REF!</v>
      </c>
      <c r="Q642" s="214" t="e">
        <f t="shared" ref="Q642:Q705" si="220">IF(ISNA(VLOOKUP($A642,SprintData,4,FALSE)),0,VLOOKUP($A642,SprintData,4,FALSE))+V642</f>
        <v>#REF!</v>
      </c>
      <c r="R642" s="215" t="e">
        <f t="shared" ref="R642:R705" si="221">IF(ISNA(VLOOKUP($A642,JumpData,4,FALSE)),0,VLOOKUP($A642,JumpData,4,FALSE))+W642</f>
        <v>#REF!</v>
      </c>
      <c r="S642" s="214" t="e">
        <f t="shared" ref="S642:S705" si="222">IF(ISNA(VLOOKUP($A642,RunData,4,FALSE)),0,VLOOKUP($A642,RunData,4,FALSE))+X642</f>
        <v>#REF!</v>
      </c>
      <c r="T642" s="214" t="e">
        <f t="shared" ref="T642:T705" si="223">IF(ISNA(VLOOKUP($A642,ThrowData,4,FALSE)),0,VLOOKUP($A642,ThrowData,4,FALSE))+Y642</f>
        <v>#REF!</v>
      </c>
      <c r="U642" t="e">
        <f t="shared" ref="U642:U705" si="224">+Q642+R642+S642+T642</f>
        <v>#REF!</v>
      </c>
      <c r="V642" t="e">
        <f t="shared" ref="V642:V705" si="225">IF(AND($F642&gt;0,NOT(M642),Flexing),FlexPC,0)</f>
        <v>#REF!</v>
      </c>
      <c r="W642" t="e">
        <f t="shared" ref="W642:W705" si="226">IF(AND($F642&gt;0,NOT(N642),Flexing),FlexPC,0)</f>
        <v>#REF!</v>
      </c>
      <c r="X642" t="e">
        <f t="shared" ref="X642:X705" si="227">IF(AND($F642&gt;0,NOT(O642),Flexing),FlexPC,0)</f>
        <v>#REF!</v>
      </c>
      <c r="Y642" t="e">
        <f t="shared" ref="Y642:Y705" si="228">IF(AND($F642&gt;0,NOT(P642),Flexing),FlexPC,0)</f>
        <v>#REF!</v>
      </c>
      <c r="AA642" s="1">
        <f t="shared" si="208"/>
        <v>641</v>
      </c>
    </row>
    <row r="643" spans="1:27" x14ac:dyDescent="0.35">
      <c r="A643" s="184" t="str">
        <f>+Declarations!A643&amp;""</f>
        <v/>
      </c>
      <c r="B643" t="str">
        <f>IF(LEN($A643),IF(LEN(Declarations!$B643)&gt;0,Declarations!$B643,"#"&amp;$A643),"")</f>
        <v/>
      </c>
      <c r="C643" s="1" t="str">
        <f t="shared" si="211"/>
        <v>...</v>
      </c>
      <c r="D643" s="1" t="str">
        <f t="shared" si="209"/>
        <v/>
      </c>
      <c r="E643" s="15">
        <f t="shared" si="212"/>
        <v>0</v>
      </c>
      <c r="F643" s="1">
        <f t="shared" si="213"/>
        <v>0</v>
      </c>
      <c r="G643" s="1" t="str">
        <f t="shared" si="214"/>
        <v/>
      </c>
      <c r="H643" t="str">
        <f t="shared" si="215"/>
        <v/>
      </c>
      <c r="I643" s="1">
        <f t="shared" si="216"/>
        <v>0</v>
      </c>
      <c r="J643" s="1" t="str">
        <f>IF(LEN($A643)&gt;0,IF(LEN(Declarations!$F643)&gt;0,Declarations!$F643,conftype),"")</f>
        <v/>
      </c>
      <c r="M643" s="35" t="e">
        <f t="shared" si="210"/>
        <v>#REF!</v>
      </c>
      <c r="N643" s="35" t="e">
        <f t="shared" si="217"/>
        <v>#REF!</v>
      </c>
      <c r="O643" s="35" t="e">
        <f t="shared" si="218"/>
        <v>#REF!</v>
      </c>
      <c r="P643" s="35" t="e">
        <f t="shared" si="219"/>
        <v>#REF!</v>
      </c>
      <c r="Q643" s="214" t="e">
        <f t="shared" si="220"/>
        <v>#REF!</v>
      </c>
      <c r="R643" s="215" t="e">
        <f t="shared" si="221"/>
        <v>#REF!</v>
      </c>
      <c r="S643" s="214" t="e">
        <f t="shared" si="222"/>
        <v>#REF!</v>
      </c>
      <c r="T643" s="214" t="e">
        <f t="shared" si="223"/>
        <v>#REF!</v>
      </c>
      <c r="U643" t="e">
        <f t="shared" si="224"/>
        <v>#REF!</v>
      </c>
      <c r="V643" t="e">
        <f t="shared" si="225"/>
        <v>#REF!</v>
      </c>
      <c r="W643" t="e">
        <f t="shared" si="226"/>
        <v>#REF!</v>
      </c>
      <c r="X643" t="e">
        <f t="shared" si="227"/>
        <v>#REF!</v>
      </c>
      <c r="Y643" t="e">
        <f t="shared" si="228"/>
        <v>#REF!</v>
      </c>
      <c r="AA643" s="1">
        <f t="shared" ref="AA643:AA706" si="229">ROW()-1</f>
        <v>642</v>
      </c>
    </row>
    <row r="644" spans="1:27" x14ac:dyDescent="0.35">
      <c r="A644" s="184" t="str">
        <f>+Declarations!A644&amp;""</f>
        <v/>
      </c>
      <c r="B644" t="str">
        <f>IF(LEN($A644),IF(LEN(Declarations!$B644)&gt;0,Declarations!$B644,"#"&amp;$A644),"")</f>
        <v/>
      </c>
      <c r="C644" s="1" t="str">
        <f t="shared" si="211"/>
        <v>...</v>
      </c>
      <c r="D644" s="1" t="str">
        <f t="shared" si="209"/>
        <v/>
      </c>
      <c r="E644" s="15">
        <f t="shared" si="212"/>
        <v>0</v>
      </c>
      <c r="F644" s="1">
        <f t="shared" si="213"/>
        <v>0</v>
      </c>
      <c r="G644" s="1" t="str">
        <f t="shared" si="214"/>
        <v/>
      </c>
      <c r="H644" t="str">
        <f t="shared" si="215"/>
        <v/>
      </c>
      <c r="I644" s="1">
        <f t="shared" si="216"/>
        <v>0</v>
      </c>
      <c r="J644" s="1" t="str">
        <f>IF(LEN($A644)&gt;0,IF(LEN(Declarations!$F644)&gt;0,Declarations!$F644,conftype),"")</f>
        <v/>
      </c>
      <c r="M644" s="35" t="e">
        <f t="shared" si="210"/>
        <v>#REF!</v>
      </c>
      <c r="N644" s="35" t="e">
        <f t="shared" si="217"/>
        <v>#REF!</v>
      </c>
      <c r="O644" s="35" t="e">
        <f t="shared" si="218"/>
        <v>#REF!</v>
      </c>
      <c r="P644" s="35" t="e">
        <f t="shared" si="219"/>
        <v>#REF!</v>
      </c>
      <c r="Q644" s="214" t="e">
        <f t="shared" si="220"/>
        <v>#REF!</v>
      </c>
      <c r="R644" s="215" t="e">
        <f t="shared" si="221"/>
        <v>#REF!</v>
      </c>
      <c r="S644" s="214" t="e">
        <f t="shared" si="222"/>
        <v>#REF!</v>
      </c>
      <c r="T644" s="214" t="e">
        <f t="shared" si="223"/>
        <v>#REF!</v>
      </c>
      <c r="U644" t="e">
        <f t="shared" si="224"/>
        <v>#REF!</v>
      </c>
      <c r="V644" t="e">
        <f t="shared" si="225"/>
        <v>#REF!</v>
      </c>
      <c r="W644" t="e">
        <f t="shared" si="226"/>
        <v>#REF!</v>
      </c>
      <c r="X644" t="e">
        <f t="shared" si="227"/>
        <v>#REF!</v>
      </c>
      <c r="Y644" t="e">
        <f t="shared" si="228"/>
        <v>#REF!</v>
      </c>
      <c r="AA644" s="1">
        <f t="shared" si="229"/>
        <v>643</v>
      </c>
    </row>
    <row r="645" spans="1:27" x14ac:dyDescent="0.35">
      <c r="A645" s="184" t="str">
        <f>+Declarations!A645&amp;""</f>
        <v/>
      </c>
      <c r="B645" t="str">
        <f>IF(LEN($A645),IF(LEN(Declarations!$B645)&gt;0,Declarations!$B645,"#"&amp;$A645),"")</f>
        <v/>
      </c>
      <c r="C645" s="1" t="str">
        <f t="shared" si="211"/>
        <v>...</v>
      </c>
      <c r="D645" s="1" t="str">
        <f t="shared" si="209"/>
        <v/>
      </c>
      <c r="E645" s="15">
        <f t="shared" si="212"/>
        <v>0</v>
      </c>
      <c r="F645" s="1">
        <f t="shared" si="213"/>
        <v>0</v>
      </c>
      <c r="G645" s="1" t="str">
        <f t="shared" si="214"/>
        <v/>
      </c>
      <c r="H645" t="str">
        <f t="shared" si="215"/>
        <v/>
      </c>
      <c r="I645" s="1">
        <f t="shared" si="216"/>
        <v>0</v>
      </c>
      <c r="J645" s="1" t="str">
        <f>IF(LEN($A645)&gt;0,IF(LEN(Declarations!$F645)&gt;0,Declarations!$F645,conftype),"")</f>
        <v/>
      </c>
      <c r="M645" s="35" t="e">
        <f t="shared" si="210"/>
        <v>#REF!</v>
      </c>
      <c r="N645" s="35" t="e">
        <f t="shared" si="217"/>
        <v>#REF!</v>
      </c>
      <c r="O645" s="35" t="e">
        <f t="shared" si="218"/>
        <v>#REF!</v>
      </c>
      <c r="P645" s="35" t="e">
        <f t="shared" si="219"/>
        <v>#REF!</v>
      </c>
      <c r="Q645" s="214" t="e">
        <f t="shared" si="220"/>
        <v>#REF!</v>
      </c>
      <c r="R645" s="215" t="e">
        <f t="shared" si="221"/>
        <v>#REF!</v>
      </c>
      <c r="S645" s="214" t="e">
        <f t="shared" si="222"/>
        <v>#REF!</v>
      </c>
      <c r="T645" s="214" t="e">
        <f t="shared" si="223"/>
        <v>#REF!</v>
      </c>
      <c r="U645" t="e">
        <f t="shared" si="224"/>
        <v>#REF!</v>
      </c>
      <c r="V645" t="e">
        <f t="shared" si="225"/>
        <v>#REF!</v>
      </c>
      <c r="W645" t="e">
        <f t="shared" si="226"/>
        <v>#REF!</v>
      </c>
      <c r="X645" t="e">
        <f t="shared" si="227"/>
        <v>#REF!</v>
      </c>
      <c r="Y645" t="e">
        <f t="shared" si="228"/>
        <v>#REF!</v>
      </c>
      <c r="AA645" s="1">
        <f t="shared" si="229"/>
        <v>644</v>
      </c>
    </row>
    <row r="646" spans="1:27" x14ac:dyDescent="0.35">
      <c r="A646" s="184" t="str">
        <f>+Declarations!A646&amp;""</f>
        <v/>
      </c>
      <c r="B646" t="str">
        <f>IF(LEN($A646),IF(LEN(Declarations!$B646)&gt;0,Declarations!$B646,"#"&amp;$A646),"")</f>
        <v/>
      </c>
      <c r="C646" s="1" t="str">
        <f t="shared" si="211"/>
        <v>...</v>
      </c>
      <c r="D646" s="1" t="str">
        <f t="shared" si="209"/>
        <v/>
      </c>
      <c r="E646" s="15">
        <f t="shared" si="212"/>
        <v>0</v>
      </c>
      <c r="F646" s="1">
        <f t="shared" si="213"/>
        <v>0</v>
      </c>
      <c r="G646" s="1" t="str">
        <f t="shared" si="214"/>
        <v/>
      </c>
      <c r="H646" t="str">
        <f t="shared" si="215"/>
        <v/>
      </c>
      <c r="I646" s="1">
        <f t="shared" si="216"/>
        <v>0</v>
      </c>
      <c r="J646" s="1" t="str">
        <f>IF(LEN($A646)&gt;0,IF(LEN(Declarations!$F646)&gt;0,Declarations!$F646,conftype),"")</f>
        <v/>
      </c>
      <c r="M646" s="35" t="e">
        <f t="shared" si="210"/>
        <v>#REF!</v>
      </c>
      <c r="N646" s="35" t="e">
        <f t="shared" si="217"/>
        <v>#REF!</v>
      </c>
      <c r="O646" s="35" t="e">
        <f t="shared" si="218"/>
        <v>#REF!</v>
      </c>
      <c r="P646" s="35" t="e">
        <f t="shared" si="219"/>
        <v>#REF!</v>
      </c>
      <c r="Q646" s="214" t="e">
        <f t="shared" si="220"/>
        <v>#REF!</v>
      </c>
      <c r="R646" s="215" t="e">
        <f t="shared" si="221"/>
        <v>#REF!</v>
      </c>
      <c r="S646" s="214" t="e">
        <f t="shared" si="222"/>
        <v>#REF!</v>
      </c>
      <c r="T646" s="214" t="e">
        <f t="shared" si="223"/>
        <v>#REF!</v>
      </c>
      <c r="U646" t="e">
        <f t="shared" si="224"/>
        <v>#REF!</v>
      </c>
      <c r="V646" t="e">
        <f t="shared" si="225"/>
        <v>#REF!</v>
      </c>
      <c r="W646" t="e">
        <f t="shared" si="226"/>
        <v>#REF!</v>
      </c>
      <c r="X646" t="e">
        <f t="shared" si="227"/>
        <v>#REF!</v>
      </c>
      <c r="Y646" t="e">
        <f t="shared" si="228"/>
        <v>#REF!</v>
      </c>
      <c r="AA646" s="1">
        <f t="shared" si="229"/>
        <v>645</v>
      </c>
    </row>
    <row r="647" spans="1:27" x14ac:dyDescent="0.35">
      <c r="A647" s="184" t="str">
        <f>+Declarations!A647&amp;""</f>
        <v/>
      </c>
      <c r="B647" t="str">
        <f>IF(LEN($A647),IF(LEN(Declarations!$B647)&gt;0,Declarations!$B647,"#"&amp;$A647),"")</f>
        <v/>
      </c>
      <c r="C647" s="1" t="str">
        <f t="shared" si="211"/>
        <v>...</v>
      </c>
      <c r="D647" s="1" t="str">
        <f t="shared" ref="D647:D710" si="230">IF(OR(G647="G",G647="F"),"F",IF(OR(G647="B",G647="M"),"M",""))</f>
        <v/>
      </c>
      <c r="E647" s="15">
        <f t="shared" si="212"/>
        <v>0</v>
      </c>
      <c r="F647" s="1">
        <f t="shared" si="213"/>
        <v>0</v>
      </c>
      <c r="G647" s="1" t="str">
        <f t="shared" si="214"/>
        <v/>
      </c>
      <c r="H647" t="str">
        <f t="shared" si="215"/>
        <v/>
      </c>
      <c r="I647" s="1">
        <f t="shared" si="216"/>
        <v>0</v>
      </c>
      <c r="J647" s="1" t="str">
        <f>IF(LEN($A647)&gt;0,IF(LEN(Declarations!$F647)&gt;0,Declarations!$F647,conftype),"")</f>
        <v/>
      </c>
      <c r="M647" s="35" t="e">
        <f t="shared" si="210"/>
        <v>#REF!</v>
      </c>
      <c r="N647" s="35" t="e">
        <f t="shared" si="217"/>
        <v>#REF!</v>
      </c>
      <c r="O647" s="35" t="e">
        <f t="shared" si="218"/>
        <v>#REF!</v>
      </c>
      <c r="P647" s="35" t="e">
        <f t="shared" si="219"/>
        <v>#REF!</v>
      </c>
      <c r="Q647" s="214" t="e">
        <f t="shared" si="220"/>
        <v>#REF!</v>
      </c>
      <c r="R647" s="215" t="e">
        <f t="shared" si="221"/>
        <v>#REF!</v>
      </c>
      <c r="S647" s="214" t="e">
        <f t="shared" si="222"/>
        <v>#REF!</v>
      </c>
      <c r="T647" s="214" t="e">
        <f t="shared" si="223"/>
        <v>#REF!</v>
      </c>
      <c r="U647" t="e">
        <f t="shared" si="224"/>
        <v>#REF!</v>
      </c>
      <c r="V647" t="e">
        <f t="shared" si="225"/>
        <v>#REF!</v>
      </c>
      <c r="W647" t="e">
        <f t="shared" si="226"/>
        <v>#REF!</v>
      </c>
      <c r="X647" t="e">
        <f t="shared" si="227"/>
        <v>#REF!</v>
      </c>
      <c r="Y647" t="e">
        <f t="shared" si="228"/>
        <v>#REF!</v>
      </c>
      <c r="AA647" s="1">
        <f t="shared" si="229"/>
        <v>646</v>
      </c>
    </row>
    <row r="648" spans="1:27" x14ac:dyDescent="0.35">
      <c r="A648" s="184" t="str">
        <f>+Declarations!A648&amp;""</f>
        <v/>
      </c>
      <c r="B648" t="str">
        <f>IF(LEN($A648),IF(LEN(Declarations!$B648)&gt;0,Declarations!$B648,"#"&amp;$A648),"")</f>
        <v/>
      </c>
      <c r="C648" s="1" t="str">
        <f t="shared" si="211"/>
        <v>...</v>
      </c>
      <c r="D648" s="1" t="str">
        <f t="shared" si="230"/>
        <v/>
      </c>
      <c r="E648" s="15">
        <f t="shared" si="212"/>
        <v>0</v>
      </c>
      <c r="F648" s="1">
        <f t="shared" si="213"/>
        <v>0</v>
      </c>
      <c r="G648" s="1" t="str">
        <f t="shared" si="214"/>
        <v/>
      </c>
      <c r="H648" t="str">
        <f t="shared" si="215"/>
        <v/>
      </c>
      <c r="I648" s="1">
        <f t="shared" si="216"/>
        <v>0</v>
      </c>
      <c r="J648" s="1" t="str">
        <f>IF(LEN($A648)&gt;0,IF(LEN(Declarations!$F648)&gt;0,Declarations!$F648,conftype),"")</f>
        <v/>
      </c>
      <c r="M648" s="35" t="e">
        <f t="shared" si="210"/>
        <v>#REF!</v>
      </c>
      <c r="N648" s="35" t="e">
        <f t="shared" si="217"/>
        <v>#REF!</v>
      </c>
      <c r="O648" s="35" t="e">
        <f t="shared" si="218"/>
        <v>#REF!</v>
      </c>
      <c r="P648" s="35" t="e">
        <f t="shared" si="219"/>
        <v>#REF!</v>
      </c>
      <c r="Q648" s="214" t="e">
        <f t="shared" si="220"/>
        <v>#REF!</v>
      </c>
      <c r="R648" s="215" t="e">
        <f t="shared" si="221"/>
        <v>#REF!</v>
      </c>
      <c r="S648" s="214" t="e">
        <f t="shared" si="222"/>
        <v>#REF!</v>
      </c>
      <c r="T648" s="214" t="e">
        <f t="shared" si="223"/>
        <v>#REF!</v>
      </c>
      <c r="U648" t="e">
        <f t="shared" si="224"/>
        <v>#REF!</v>
      </c>
      <c r="V648" t="e">
        <f t="shared" si="225"/>
        <v>#REF!</v>
      </c>
      <c r="W648" t="e">
        <f t="shared" si="226"/>
        <v>#REF!</v>
      </c>
      <c r="X648" t="e">
        <f t="shared" si="227"/>
        <v>#REF!</v>
      </c>
      <c r="Y648" t="e">
        <f t="shared" si="228"/>
        <v>#REF!</v>
      </c>
      <c r="AA648" s="1">
        <f t="shared" si="229"/>
        <v>647</v>
      </c>
    </row>
    <row r="649" spans="1:27" x14ac:dyDescent="0.35">
      <c r="A649" s="184" t="str">
        <f>+Declarations!A649&amp;""</f>
        <v/>
      </c>
      <c r="B649" t="str">
        <f>IF(LEN($A649),IF(LEN(Declarations!$B649)&gt;0,Declarations!$B649,"#"&amp;$A649),"")</f>
        <v/>
      </c>
      <c r="C649" s="1" t="str">
        <f t="shared" si="211"/>
        <v>...</v>
      </c>
      <c r="D649" s="1" t="str">
        <f t="shared" si="230"/>
        <v/>
      </c>
      <c r="E649" s="15">
        <f t="shared" si="212"/>
        <v>0</v>
      </c>
      <c r="F649" s="1">
        <f t="shared" si="213"/>
        <v>0</v>
      </c>
      <c r="G649" s="1" t="str">
        <f t="shared" si="214"/>
        <v/>
      </c>
      <c r="H649" t="str">
        <f t="shared" si="215"/>
        <v/>
      </c>
      <c r="I649" s="1">
        <f t="shared" si="216"/>
        <v>0</v>
      </c>
      <c r="J649" s="1" t="str">
        <f>IF(LEN($A649)&gt;0,IF(LEN(Declarations!$F649)&gt;0,Declarations!$F649,conftype),"")</f>
        <v/>
      </c>
      <c r="M649" s="35" t="e">
        <f t="shared" si="210"/>
        <v>#REF!</v>
      </c>
      <c r="N649" s="35" t="e">
        <f t="shared" si="217"/>
        <v>#REF!</v>
      </c>
      <c r="O649" s="35" t="e">
        <f t="shared" si="218"/>
        <v>#REF!</v>
      </c>
      <c r="P649" s="35" t="e">
        <f t="shared" si="219"/>
        <v>#REF!</v>
      </c>
      <c r="Q649" s="214" t="e">
        <f t="shared" si="220"/>
        <v>#REF!</v>
      </c>
      <c r="R649" s="215" t="e">
        <f t="shared" si="221"/>
        <v>#REF!</v>
      </c>
      <c r="S649" s="214" t="e">
        <f t="shared" si="222"/>
        <v>#REF!</v>
      </c>
      <c r="T649" s="214" t="e">
        <f t="shared" si="223"/>
        <v>#REF!</v>
      </c>
      <c r="U649" t="e">
        <f t="shared" si="224"/>
        <v>#REF!</v>
      </c>
      <c r="V649" t="e">
        <f t="shared" si="225"/>
        <v>#REF!</v>
      </c>
      <c r="W649" t="e">
        <f t="shared" si="226"/>
        <v>#REF!</v>
      </c>
      <c r="X649" t="e">
        <f t="shared" si="227"/>
        <v>#REF!</v>
      </c>
      <c r="Y649" t="e">
        <f t="shared" si="228"/>
        <v>#REF!</v>
      </c>
      <c r="AA649" s="1">
        <f t="shared" si="229"/>
        <v>648</v>
      </c>
    </row>
    <row r="650" spans="1:27" x14ac:dyDescent="0.35">
      <c r="A650" s="184" t="str">
        <f>+Declarations!A650&amp;""</f>
        <v/>
      </c>
      <c r="B650" t="str">
        <f>IF(LEN($A650),IF(LEN(Declarations!$B650)&gt;0,Declarations!$B650,"#"&amp;$A650),"")</f>
        <v/>
      </c>
      <c r="C650" s="1" t="str">
        <f t="shared" si="211"/>
        <v>...</v>
      </c>
      <c r="D650" s="1" t="str">
        <f t="shared" si="230"/>
        <v/>
      </c>
      <c r="E650" s="15">
        <f t="shared" si="212"/>
        <v>0</v>
      </c>
      <c r="F650" s="1">
        <f t="shared" si="213"/>
        <v>0</v>
      </c>
      <c r="G650" s="1" t="str">
        <f t="shared" si="214"/>
        <v/>
      </c>
      <c r="H650" t="str">
        <f t="shared" si="215"/>
        <v/>
      </c>
      <c r="I650" s="1">
        <f t="shared" si="216"/>
        <v>0</v>
      </c>
      <c r="J650" s="1" t="str">
        <f>IF(LEN($A650)&gt;0,IF(LEN(Declarations!$F650)&gt;0,Declarations!$F650,conftype),"")</f>
        <v/>
      </c>
      <c r="M650" s="35" t="e">
        <f t="shared" si="210"/>
        <v>#REF!</v>
      </c>
      <c r="N650" s="35" t="e">
        <f t="shared" si="217"/>
        <v>#REF!</v>
      </c>
      <c r="O650" s="35" t="e">
        <f t="shared" si="218"/>
        <v>#REF!</v>
      </c>
      <c r="P650" s="35" t="e">
        <f t="shared" si="219"/>
        <v>#REF!</v>
      </c>
      <c r="Q650" s="214" t="e">
        <f t="shared" si="220"/>
        <v>#REF!</v>
      </c>
      <c r="R650" s="215" t="e">
        <f t="shared" si="221"/>
        <v>#REF!</v>
      </c>
      <c r="S650" s="214" t="e">
        <f t="shared" si="222"/>
        <v>#REF!</v>
      </c>
      <c r="T650" s="214" t="e">
        <f t="shared" si="223"/>
        <v>#REF!</v>
      </c>
      <c r="U650" t="e">
        <f t="shared" si="224"/>
        <v>#REF!</v>
      </c>
      <c r="V650" t="e">
        <f t="shared" si="225"/>
        <v>#REF!</v>
      </c>
      <c r="W650" t="e">
        <f t="shared" si="226"/>
        <v>#REF!</v>
      </c>
      <c r="X650" t="e">
        <f t="shared" si="227"/>
        <v>#REF!</v>
      </c>
      <c r="Y650" t="e">
        <f t="shared" si="228"/>
        <v>#REF!</v>
      </c>
      <c r="AA650" s="1">
        <f t="shared" si="229"/>
        <v>649</v>
      </c>
    </row>
    <row r="651" spans="1:27" x14ac:dyDescent="0.35">
      <c r="A651" s="184" t="str">
        <f>+Declarations!A651&amp;""</f>
        <v/>
      </c>
      <c r="B651" t="str">
        <f>IF(LEN($A651),IF(LEN(Declarations!$B651)&gt;0,Declarations!$B651,"#"&amp;$A651),"")</f>
        <v/>
      </c>
      <c r="C651" s="1" t="str">
        <f t="shared" si="211"/>
        <v>...</v>
      </c>
      <c r="D651" s="1" t="str">
        <f t="shared" si="230"/>
        <v/>
      </c>
      <c r="E651" s="15">
        <f t="shared" si="212"/>
        <v>0</v>
      </c>
      <c r="F651" s="1">
        <f t="shared" si="213"/>
        <v>0</v>
      </c>
      <c r="G651" s="1" t="str">
        <f t="shared" si="214"/>
        <v/>
      </c>
      <c r="H651" t="str">
        <f t="shared" si="215"/>
        <v/>
      </c>
      <c r="I651" s="1">
        <f t="shared" si="216"/>
        <v>0</v>
      </c>
      <c r="J651" s="1" t="str">
        <f>IF(LEN($A651)&gt;0,IF(LEN(Declarations!$F651)&gt;0,Declarations!$F651,conftype),"")</f>
        <v/>
      </c>
      <c r="M651" s="35" t="e">
        <f t="shared" si="210"/>
        <v>#REF!</v>
      </c>
      <c r="N651" s="35" t="e">
        <f t="shared" si="217"/>
        <v>#REF!</v>
      </c>
      <c r="O651" s="35" t="e">
        <f t="shared" si="218"/>
        <v>#REF!</v>
      </c>
      <c r="P651" s="35" t="e">
        <f t="shared" si="219"/>
        <v>#REF!</v>
      </c>
      <c r="Q651" s="214" t="e">
        <f t="shared" si="220"/>
        <v>#REF!</v>
      </c>
      <c r="R651" s="215" t="e">
        <f t="shared" si="221"/>
        <v>#REF!</v>
      </c>
      <c r="S651" s="214" t="e">
        <f t="shared" si="222"/>
        <v>#REF!</v>
      </c>
      <c r="T651" s="214" t="e">
        <f t="shared" si="223"/>
        <v>#REF!</v>
      </c>
      <c r="U651" t="e">
        <f t="shared" si="224"/>
        <v>#REF!</v>
      </c>
      <c r="V651" t="e">
        <f t="shared" si="225"/>
        <v>#REF!</v>
      </c>
      <c r="W651" t="e">
        <f t="shared" si="226"/>
        <v>#REF!</v>
      </c>
      <c r="X651" t="e">
        <f t="shared" si="227"/>
        <v>#REF!</v>
      </c>
      <c r="Y651" t="e">
        <f t="shared" si="228"/>
        <v>#REF!</v>
      </c>
      <c r="AA651" s="1">
        <f t="shared" si="229"/>
        <v>650</v>
      </c>
    </row>
    <row r="652" spans="1:27" x14ac:dyDescent="0.35">
      <c r="A652" s="184" t="str">
        <f>+Declarations!A652&amp;""</f>
        <v/>
      </c>
      <c r="B652" t="str">
        <f>IF(LEN($A652),IF(LEN(Declarations!$B652)&gt;0,Declarations!$B652,"#"&amp;$A652),"")</f>
        <v/>
      </c>
      <c r="C652" s="1" t="str">
        <f t="shared" si="211"/>
        <v>...</v>
      </c>
      <c r="D652" s="1" t="str">
        <f t="shared" si="230"/>
        <v/>
      </c>
      <c r="E652" s="15">
        <f t="shared" si="212"/>
        <v>0</v>
      </c>
      <c r="F652" s="1">
        <f t="shared" si="213"/>
        <v>0</v>
      </c>
      <c r="G652" s="1" t="str">
        <f t="shared" si="214"/>
        <v/>
      </c>
      <c r="H652" t="str">
        <f t="shared" si="215"/>
        <v/>
      </c>
      <c r="I652" s="1">
        <f t="shared" si="216"/>
        <v>0</v>
      </c>
      <c r="J652" s="1" t="str">
        <f>IF(LEN($A652)&gt;0,IF(LEN(Declarations!$F652)&gt;0,Declarations!$F652,conftype),"")</f>
        <v/>
      </c>
      <c r="M652" s="35" t="e">
        <f t="shared" si="210"/>
        <v>#REF!</v>
      </c>
      <c r="N652" s="35" t="e">
        <f t="shared" si="217"/>
        <v>#REF!</v>
      </c>
      <c r="O652" s="35" t="e">
        <f t="shared" si="218"/>
        <v>#REF!</v>
      </c>
      <c r="P652" s="35" t="e">
        <f t="shared" si="219"/>
        <v>#REF!</v>
      </c>
      <c r="Q652" s="214" t="e">
        <f t="shared" si="220"/>
        <v>#REF!</v>
      </c>
      <c r="R652" s="215" t="e">
        <f t="shared" si="221"/>
        <v>#REF!</v>
      </c>
      <c r="S652" s="214" t="e">
        <f t="shared" si="222"/>
        <v>#REF!</v>
      </c>
      <c r="T652" s="214" t="e">
        <f t="shared" si="223"/>
        <v>#REF!</v>
      </c>
      <c r="U652" t="e">
        <f t="shared" si="224"/>
        <v>#REF!</v>
      </c>
      <c r="V652" t="e">
        <f t="shared" si="225"/>
        <v>#REF!</v>
      </c>
      <c r="W652" t="e">
        <f t="shared" si="226"/>
        <v>#REF!</v>
      </c>
      <c r="X652" t="e">
        <f t="shared" si="227"/>
        <v>#REF!</v>
      </c>
      <c r="Y652" t="e">
        <f t="shared" si="228"/>
        <v>#REF!</v>
      </c>
      <c r="AA652" s="1">
        <f t="shared" si="229"/>
        <v>651</v>
      </c>
    </row>
    <row r="653" spans="1:27" x14ac:dyDescent="0.35">
      <c r="A653" s="184" t="str">
        <f>+Declarations!A653&amp;""</f>
        <v/>
      </c>
      <c r="B653" t="str">
        <f>IF(LEN($A653),IF(LEN(Declarations!$B653)&gt;0,Declarations!$B653,"#"&amp;$A653),"")</f>
        <v/>
      </c>
      <c r="C653" s="1" t="str">
        <f t="shared" si="211"/>
        <v>...</v>
      </c>
      <c r="D653" s="1" t="str">
        <f t="shared" si="230"/>
        <v/>
      </c>
      <c r="E653" s="15">
        <f t="shared" si="212"/>
        <v>0</v>
      </c>
      <c r="F653" s="1">
        <f t="shared" si="213"/>
        <v>0</v>
      </c>
      <c r="G653" s="1" t="str">
        <f t="shared" si="214"/>
        <v/>
      </c>
      <c r="H653" t="str">
        <f t="shared" si="215"/>
        <v/>
      </c>
      <c r="I653" s="1">
        <f t="shared" si="216"/>
        <v>0</v>
      </c>
      <c r="J653" s="1" t="str">
        <f>IF(LEN($A653)&gt;0,IF(LEN(Declarations!$F653)&gt;0,Declarations!$F653,conftype),"")</f>
        <v/>
      </c>
      <c r="M653" s="35" t="e">
        <f t="shared" si="210"/>
        <v>#REF!</v>
      </c>
      <c r="N653" s="35" t="e">
        <f t="shared" si="217"/>
        <v>#REF!</v>
      </c>
      <c r="O653" s="35" t="e">
        <f t="shared" si="218"/>
        <v>#REF!</v>
      </c>
      <c r="P653" s="35" t="e">
        <f t="shared" si="219"/>
        <v>#REF!</v>
      </c>
      <c r="Q653" s="214" t="e">
        <f t="shared" si="220"/>
        <v>#REF!</v>
      </c>
      <c r="R653" s="215" t="e">
        <f t="shared" si="221"/>
        <v>#REF!</v>
      </c>
      <c r="S653" s="214" t="e">
        <f t="shared" si="222"/>
        <v>#REF!</v>
      </c>
      <c r="T653" s="214" t="e">
        <f t="shared" si="223"/>
        <v>#REF!</v>
      </c>
      <c r="U653" t="e">
        <f t="shared" si="224"/>
        <v>#REF!</v>
      </c>
      <c r="V653" t="e">
        <f t="shared" si="225"/>
        <v>#REF!</v>
      </c>
      <c r="W653" t="e">
        <f t="shared" si="226"/>
        <v>#REF!</v>
      </c>
      <c r="X653" t="e">
        <f t="shared" si="227"/>
        <v>#REF!</v>
      </c>
      <c r="Y653" t="e">
        <f t="shared" si="228"/>
        <v>#REF!</v>
      </c>
      <c r="AA653" s="1">
        <f t="shared" si="229"/>
        <v>652</v>
      </c>
    </row>
    <row r="654" spans="1:27" x14ac:dyDescent="0.35">
      <c r="A654" s="184" t="str">
        <f>+Declarations!A654&amp;""</f>
        <v/>
      </c>
      <c r="B654" t="str">
        <f>IF(LEN($A654),IF(LEN(Declarations!$B654)&gt;0,Declarations!$B654,"#"&amp;$A654),"")</f>
        <v/>
      </c>
      <c r="C654" s="1" t="str">
        <f t="shared" si="211"/>
        <v>...</v>
      </c>
      <c r="D654" s="1" t="str">
        <f t="shared" si="230"/>
        <v/>
      </c>
      <c r="E654" s="15">
        <f t="shared" si="212"/>
        <v>0</v>
      </c>
      <c r="F654" s="1">
        <f t="shared" si="213"/>
        <v>0</v>
      </c>
      <c r="G654" s="1" t="str">
        <f t="shared" si="214"/>
        <v/>
      </c>
      <c r="H654" t="str">
        <f t="shared" si="215"/>
        <v/>
      </c>
      <c r="I654" s="1">
        <f t="shared" si="216"/>
        <v>0</v>
      </c>
      <c r="J654" s="1" t="str">
        <f>IF(LEN($A654)&gt;0,IF(LEN(Declarations!$F654)&gt;0,Declarations!$F654,conftype),"")</f>
        <v/>
      </c>
      <c r="M654" s="35" t="e">
        <f t="shared" si="210"/>
        <v>#REF!</v>
      </c>
      <c r="N654" s="35" t="e">
        <f t="shared" si="217"/>
        <v>#REF!</v>
      </c>
      <c r="O654" s="35" t="e">
        <f t="shared" si="218"/>
        <v>#REF!</v>
      </c>
      <c r="P654" s="35" t="e">
        <f t="shared" si="219"/>
        <v>#REF!</v>
      </c>
      <c r="Q654" s="214" t="e">
        <f t="shared" si="220"/>
        <v>#REF!</v>
      </c>
      <c r="R654" s="215" t="e">
        <f t="shared" si="221"/>
        <v>#REF!</v>
      </c>
      <c r="S654" s="214" t="e">
        <f t="shared" si="222"/>
        <v>#REF!</v>
      </c>
      <c r="T654" s="214" t="e">
        <f t="shared" si="223"/>
        <v>#REF!</v>
      </c>
      <c r="U654" t="e">
        <f t="shared" si="224"/>
        <v>#REF!</v>
      </c>
      <c r="V654" t="e">
        <f t="shared" si="225"/>
        <v>#REF!</v>
      </c>
      <c r="W654" t="e">
        <f t="shared" si="226"/>
        <v>#REF!</v>
      </c>
      <c r="X654" t="e">
        <f t="shared" si="227"/>
        <v>#REF!</v>
      </c>
      <c r="Y654" t="e">
        <f t="shared" si="228"/>
        <v>#REF!</v>
      </c>
      <c r="AA654" s="1">
        <f t="shared" si="229"/>
        <v>653</v>
      </c>
    </row>
    <row r="655" spans="1:27" x14ac:dyDescent="0.35">
      <c r="A655" s="184" t="str">
        <f>+Declarations!A655&amp;""</f>
        <v/>
      </c>
      <c r="B655" t="str">
        <f>IF(LEN($A655),IF(LEN(Declarations!$B655)&gt;0,Declarations!$B655,"#"&amp;$A655),"")</f>
        <v/>
      </c>
      <c r="C655" s="1" t="str">
        <f t="shared" si="211"/>
        <v>...</v>
      </c>
      <c r="D655" s="1" t="str">
        <f t="shared" si="230"/>
        <v/>
      </c>
      <c r="E655" s="15">
        <f t="shared" si="212"/>
        <v>0</v>
      </c>
      <c r="F655" s="1">
        <f t="shared" si="213"/>
        <v>0</v>
      </c>
      <c r="G655" s="1" t="str">
        <f t="shared" si="214"/>
        <v/>
      </c>
      <c r="H655" t="str">
        <f t="shared" si="215"/>
        <v/>
      </c>
      <c r="I655" s="1">
        <f t="shared" si="216"/>
        <v>0</v>
      </c>
      <c r="J655" s="1" t="str">
        <f>IF(LEN($A655)&gt;0,IF(LEN(Declarations!$F655)&gt;0,Declarations!$F655,conftype),"")</f>
        <v/>
      </c>
      <c r="M655" s="35" t="e">
        <f t="shared" si="210"/>
        <v>#REF!</v>
      </c>
      <c r="N655" s="35" t="e">
        <f t="shared" si="217"/>
        <v>#REF!</v>
      </c>
      <c r="O655" s="35" t="e">
        <f t="shared" si="218"/>
        <v>#REF!</v>
      </c>
      <c r="P655" s="35" t="e">
        <f t="shared" si="219"/>
        <v>#REF!</v>
      </c>
      <c r="Q655" s="214" t="e">
        <f t="shared" si="220"/>
        <v>#REF!</v>
      </c>
      <c r="R655" s="215" t="e">
        <f t="shared" si="221"/>
        <v>#REF!</v>
      </c>
      <c r="S655" s="214" t="e">
        <f t="shared" si="222"/>
        <v>#REF!</v>
      </c>
      <c r="T655" s="214" t="e">
        <f t="shared" si="223"/>
        <v>#REF!</v>
      </c>
      <c r="U655" t="e">
        <f t="shared" si="224"/>
        <v>#REF!</v>
      </c>
      <c r="V655" t="e">
        <f t="shared" si="225"/>
        <v>#REF!</v>
      </c>
      <c r="W655" t="e">
        <f t="shared" si="226"/>
        <v>#REF!</v>
      </c>
      <c r="X655" t="e">
        <f t="shared" si="227"/>
        <v>#REF!</v>
      </c>
      <c r="Y655" t="e">
        <f t="shared" si="228"/>
        <v>#REF!</v>
      </c>
      <c r="AA655" s="1">
        <f t="shared" si="229"/>
        <v>654</v>
      </c>
    </row>
    <row r="656" spans="1:27" x14ac:dyDescent="0.35">
      <c r="A656" s="184" t="str">
        <f>+Declarations!A656&amp;""</f>
        <v/>
      </c>
      <c r="B656" t="str">
        <f>IF(LEN($A656),IF(LEN(Declarations!$B656)&gt;0,Declarations!$B656,"#"&amp;$A656),"")</f>
        <v/>
      </c>
      <c r="C656" s="1" t="str">
        <f t="shared" si="211"/>
        <v>...</v>
      </c>
      <c r="D656" s="1" t="str">
        <f t="shared" si="230"/>
        <v/>
      </c>
      <c r="E656" s="15">
        <f t="shared" si="212"/>
        <v>0</v>
      </c>
      <c r="F656" s="1">
        <f t="shared" si="213"/>
        <v>0</v>
      </c>
      <c r="G656" s="1" t="str">
        <f t="shared" si="214"/>
        <v/>
      </c>
      <c r="H656" t="str">
        <f t="shared" si="215"/>
        <v/>
      </c>
      <c r="I656" s="1">
        <f t="shared" si="216"/>
        <v>0</v>
      </c>
      <c r="J656" s="1" t="str">
        <f>IF(LEN($A656)&gt;0,IF(LEN(Declarations!$F656)&gt;0,Declarations!$F656,conftype),"")</f>
        <v/>
      </c>
      <c r="M656" s="35" t="e">
        <f t="shared" si="210"/>
        <v>#REF!</v>
      </c>
      <c r="N656" s="35" t="e">
        <f t="shared" si="217"/>
        <v>#REF!</v>
      </c>
      <c r="O656" s="35" t="e">
        <f t="shared" si="218"/>
        <v>#REF!</v>
      </c>
      <c r="P656" s="35" t="e">
        <f t="shared" si="219"/>
        <v>#REF!</v>
      </c>
      <c r="Q656" s="214" t="e">
        <f t="shared" si="220"/>
        <v>#REF!</v>
      </c>
      <c r="R656" s="215" t="e">
        <f t="shared" si="221"/>
        <v>#REF!</v>
      </c>
      <c r="S656" s="214" t="e">
        <f t="shared" si="222"/>
        <v>#REF!</v>
      </c>
      <c r="T656" s="214" t="e">
        <f t="shared" si="223"/>
        <v>#REF!</v>
      </c>
      <c r="U656" t="e">
        <f t="shared" si="224"/>
        <v>#REF!</v>
      </c>
      <c r="V656" t="e">
        <f t="shared" si="225"/>
        <v>#REF!</v>
      </c>
      <c r="W656" t="e">
        <f t="shared" si="226"/>
        <v>#REF!</v>
      </c>
      <c r="X656" t="e">
        <f t="shared" si="227"/>
        <v>#REF!</v>
      </c>
      <c r="Y656" t="e">
        <f t="shared" si="228"/>
        <v>#REF!</v>
      </c>
      <c r="AA656" s="1">
        <f t="shared" si="229"/>
        <v>655</v>
      </c>
    </row>
    <row r="657" spans="1:27" x14ac:dyDescent="0.35">
      <c r="A657" s="184" t="str">
        <f>+Declarations!A657&amp;""</f>
        <v/>
      </c>
      <c r="B657" t="str">
        <f>IF(LEN($A657),IF(LEN(Declarations!$B657)&gt;0,Declarations!$B657,"#"&amp;$A657),"")</f>
        <v/>
      </c>
      <c r="C657" s="1" t="str">
        <f t="shared" si="211"/>
        <v>...</v>
      </c>
      <c r="D657" s="1" t="str">
        <f t="shared" si="230"/>
        <v/>
      </c>
      <c r="E657" s="15">
        <f t="shared" si="212"/>
        <v>0</v>
      </c>
      <c r="F657" s="1">
        <f t="shared" si="213"/>
        <v>0</v>
      </c>
      <c r="G657" s="1" t="str">
        <f t="shared" si="214"/>
        <v/>
      </c>
      <c r="H657" t="str">
        <f t="shared" si="215"/>
        <v/>
      </c>
      <c r="I657" s="1">
        <f t="shared" si="216"/>
        <v>0</v>
      </c>
      <c r="J657" s="1" t="str">
        <f>IF(LEN($A657)&gt;0,IF(LEN(Declarations!$F657)&gt;0,Declarations!$F657,conftype),"")</f>
        <v/>
      </c>
      <c r="M657" s="35" t="e">
        <f t="shared" si="210"/>
        <v>#REF!</v>
      </c>
      <c r="N657" s="35" t="e">
        <f t="shared" si="217"/>
        <v>#REF!</v>
      </c>
      <c r="O657" s="35" t="e">
        <f t="shared" si="218"/>
        <v>#REF!</v>
      </c>
      <c r="P657" s="35" t="e">
        <f t="shared" si="219"/>
        <v>#REF!</v>
      </c>
      <c r="Q657" s="214" t="e">
        <f t="shared" si="220"/>
        <v>#REF!</v>
      </c>
      <c r="R657" s="215" t="e">
        <f t="shared" si="221"/>
        <v>#REF!</v>
      </c>
      <c r="S657" s="214" t="e">
        <f t="shared" si="222"/>
        <v>#REF!</v>
      </c>
      <c r="T657" s="214" t="e">
        <f t="shared" si="223"/>
        <v>#REF!</v>
      </c>
      <c r="U657" t="e">
        <f t="shared" si="224"/>
        <v>#REF!</v>
      </c>
      <c r="V657" t="e">
        <f t="shared" si="225"/>
        <v>#REF!</v>
      </c>
      <c r="W657" t="e">
        <f t="shared" si="226"/>
        <v>#REF!</v>
      </c>
      <c r="X657" t="e">
        <f t="shared" si="227"/>
        <v>#REF!</v>
      </c>
      <c r="Y657" t="e">
        <f t="shared" si="228"/>
        <v>#REF!</v>
      </c>
      <c r="AA657" s="1">
        <f t="shared" si="229"/>
        <v>656</v>
      </c>
    </row>
    <row r="658" spans="1:27" x14ac:dyDescent="0.35">
      <c r="A658" s="184" t="str">
        <f>+Declarations!A658&amp;""</f>
        <v/>
      </c>
      <c r="B658" t="str">
        <f>IF(LEN($A658),IF(LEN(Declarations!$B658)&gt;0,Declarations!$B658,"#"&amp;$A658),"")</f>
        <v/>
      </c>
      <c r="C658" s="1" t="str">
        <f t="shared" si="211"/>
        <v>...</v>
      </c>
      <c r="D658" s="1" t="str">
        <f t="shared" si="230"/>
        <v/>
      </c>
      <c r="E658" s="15">
        <f t="shared" si="212"/>
        <v>0</v>
      </c>
      <c r="F658" s="1">
        <f t="shared" si="213"/>
        <v>0</v>
      </c>
      <c r="G658" s="1" t="str">
        <f t="shared" si="214"/>
        <v/>
      </c>
      <c r="H658" t="str">
        <f t="shared" si="215"/>
        <v/>
      </c>
      <c r="I658" s="1">
        <f t="shared" si="216"/>
        <v>0</v>
      </c>
      <c r="J658" s="1" t="str">
        <f>IF(LEN($A658)&gt;0,IF(LEN(Declarations!$F658)&gt;0,Declarations!$F658,conftype),"")</f>
        <v/>
      </c>
      <c r="M658" s="35" t="e">
        <f t="shared" si="210"/>
        <v>#REF!</v>
      </c>
      <c r="N658" s="35" t="e">
        <f t="shared" si="217"/>
        <v>#REF!</v>
      </c>
      <c r="O658" s="35" t="e">
        <f t="shared" si="218"/>
        <v>#REF!</v>
      </c>
      <c r="P658" s="35" t="e">
        <f t="shared" si="219"/>
        <v>#REF!</v>
      </c>
      <c r="Q658" s="214" t="e">
        <f t="shared" si="220"/>
        <v>#REF!</v>
      </c>
      <c r="R658" s="215" t="e">
        <f t="shared" si="221"/>
        <v>#REF!</v>
      </c>
      <c r="S658" s="214" t="e">
        <f t="shared" si="222"/>
        <v>#REF!</v>
      </c>
      <c r="T658" s="214" t="e">
        <f t="shared" si="223"/>
        <v>#REF!</v>
      </c>
      <c r="U658" t="e">
        <f t="shared" si="224"/>
        <v>#REF!</v>
      </c>
      <c r="V658" t="e">
        <f t="shared" si="225"/>
        <v>#REF!</v>
      </c>
      <c r="W658" t="e">
        <f t="shared" si="226"/>
        <v>#REF!</v>
      </c>
      <c r="X658" t="e">
        <f t="shared" si="227"/>
        <v>#REF!</v>
      </c>
      <c r="Y658" t="e">
        <f t="shared" si="228"/>
        <v>#REF!</v>
      </c>
      <c r="AA658" s="1">
        <f t="shared" si="229"/>
        <v>657</v>
      </c>
    </row>
    <row r="659" spans="1:27" x14ac:dyDescent="0.35">
      <c r="A659" s="184" t="str">
        <f>+Declarations!A659&amp;""</f>
        <v/>
      </c>
      <c r="B659" t="str">
        <f>IF(LEN($A659),IF(LEN(Declarations!$B659)&gt;0,Declarations!$B659,"#"&amp;$A659),"")</f>
        <v/>
      </c>
      <c r="C659" s="1" t="str">
        <f t="shared" si="211"/>
        <v>...</v>
      </c>
      <c r="D659" s="1" t="str">
        <f t="shared" si="230"/>
        <v/>
      </c>
      <c r="E659" s="15">
        <f t="shared" si="212"/>
        <v>0</v>
      </c>
      <c r="F659" s="1">
        <f t="shared" si="213"/>
        <v>0</v>
      </c>
      <c r="G659" s="1" t="str">
        <f t="shared" si="214"/>
        <v/>
      </c>
      <c r="H659" t="str">
        <f t="shared" si="215"/>
        <v/>
      </c>
      <c r="I659" s="1">
        <f t="shared" si="216"/>
        <v>0</v>
      </c>
      <c r="J659" s="1" t="str">
        <f>IF(LEN($A659)&gt;0,IF(LEN(Declarations!$F659)&gt;0,Declarations!$F659,conftype),"")</f>
        <v/>
      </c>
      <c r="M659" s="35" t="e">
        <f t="shared" si="210"/>
        <v>#REF!</v>
      </c>
      <c r="N659" s="35" t="e">
        <f t="shared" si="217"/>
        <v>#REF!</v>
      </c>
      <c r="O659" s="35" t="e">
        <f t="shared" si="218"/>
        <v>#REF!</v>
      </c>
      <c r="P659" s="35" t="e">
        <f t="shared" si="219"/>
        <v>#REF!</v>
      </c>
      <c r="Q659" s="214" t="e">
        <f t="shared" si="220"/>
        <v>#REF!</v>
      </c>
      <c r="R659" s="215" t="e">
        <f t="shared" si="221"/>
        <v>#REF!</v>
      </c>
      <c r="S659" s="214" t="e">
        <f t="shared" si="222"/>
        <v>#REF!</v>
      </c>
      <c r="T659" s="214" t="e">
        <f t="shared" si="223"/>
        <v>#REF!</v>
      </c>
      <c r="U659" t="e">
        <f t="shared" si="224"/>
        <v>#REF!</v>
      </c>
      <c r="V659" t="e">
        <f t="shared" si="225"/>
        <v>#REF!</v>
      </c>
      <c r="W659" t="e">
        <f t="shared" si="226"/>
        <v>#REF!</v>
      </c>
      <c r="X659" t="e">
        <f t="shared" si="227"/>
        <v>#REF!</v>
      </c>
      <c r="Y659" t="e">
        <f t="shared" si="228"/>
        <v>#REF!</v>
      </c>
      <c r="AA659" s="1">
        <f t="shared" si="229"/>
        <v>658</v>
      </c>
    </row>
    <row r="660" spans="1:27" x14ac:dyDescent="0.35">
      <c r="A660" s="184" t="str">
        <f>+Declarations!A660&amp;""</f>
        <v/>
      </c>
      <c r="B660" t="str">
        <f>IF(LEN($A660),IF(LEN(Declarations!$B660)&gt;0,Declarations!$B660,"#"&amp;$A660),"")</f>
        <v/>
      </c>
      <c r="C660" s="1" t="str">
        <f t="shared" si="211"/>
        <v>...</v>
      </c>
      <c r="D660" s="1" t="str">
        <f t="shared" si="230"/>
        <v/>
      </c>
      <c r="E660" s="15">
        <f t="shared" si="212"/>
        <v>0</v>
      </c>
      <c r="F660" s="1">
        <f t="shared" si="213"/>
        <v>0</v>
      </c>
      <c r="G660" s="1" t="str">
        <f t="shared" si="214"/>
        <v/>
      </c>
      <c r="H660" t="str">
        <f t="shared" si="215"/>
        <v/>
      </c>
      <c r="I660" s="1">
        <f t="shared" si="216"/>
        <v>0</v>
      </c>
      <c r="J660" s="1" t="str">
        <f>IF(LEN($A660)&gt;0,IF(LEN(Declarations!$F660)&gt;0,Declarations!$F660,conftype),"")</f>
        <v/>
      </c>
      <c r="M660" s="35" t="e">
        <f t="shared" si="210"/>
        <v>#REF!</v>
      </c>
      <c r="N660" s="35" t="e">
        <f t="shared" si="217"/>
        <v>#REF!</v>
      </c>
      <c r="O660" s="35" t="e">
        <f t="shared" si="218"/>
        <v>#REF!</v>
      </c>
      <c r="P660" s="35" t="e">
        <f t="shared" si="219"/>
        <v>#REF!</v>
      </c>
      <c r="Q660" s="214" t="e">
        <f t="shared" si="220"/>
        <v>#REF!</v>
      </c>
      <c r="R660" s="215" t="e">
        <f t="shared" si="221"/>
        <v>#REF!</v>
      </c>
      <c r="S660" s="214" t="e">
        <f t="shared" si="222"/>
        <v>#REF!</v>
      </c>
      <c r="T660" s="214" t="e">
        <f t="shared" si="223"/>
        <v>#REF!</v>
      </c>
      <c r="U660" t="e">
        <f t="shared" si="224"/>
        <v>#REF!</v>
      </c>
      <c r="V660" t="e">
        <f t="shared" si="225"/>
        <v>#REF!</v>
      </c>
      <c r="W660" t="e">
        <f t="shared" si="226"/>
        <v>#REF!</v>
      </c>
      <c r="X660" t="e">
        <f t="shared" si="227"/>
        <v>#REF!</v>
      </c>
      <c r="Y660" t="e">
        <f t="shared" si="228"/>
        <v>#REF!</v>
      </c>
      <c r="AA660" s="1">
        <f t="shared" si="229"/>
        <v>659</v>
      </c>
    </row>
    <row r="661" spans="1:27" x14ac:dyDescent="0.35">
      <c r="A661" s="184" t="str">
        <f>+Declarations!A661&amp;""</f>
        <v/>
      </c>
      <c r="B661" t="str">
        <f>IF(LEN($A661),IF(LEN(Declarations!$B661)&gt;0,Declarations!$B661,"#"&amp;$A661),"")</f>
        <v/>
      </c>
      <c r="C661" s="1" t="str">
        <f t="shared" si="211"/>
        <v>...</v>
      </c>
      <c r="D661" s="1" t="str">
        <f t="shared" si="230"/>
        <v/>
      </c>
      <c r="E661" s="15">
        <f t="shared" si="212"/>
        <v>0</v>
      </c>
      <c r="F661" s="1">
        <f t="shared" si="213"/>
        <v>0</v>
      </c>
      <c r="G661" s="1" t="str">
        <f t="shared" si="214"/>
        <v/>
      </c>
      <c r="H661" t="str">
        <f t="shared" si="215"/>
        <v/>
      </c>
      <c r="I661" s="1">
        <f t="shared" si="216"/>
        <v>0</v>
      </c>
      <c r="J661" s="1" t="str">
        <f>IF(LEN($A661)&gt;0,IF(LEN(Declarations!$F661)&gt;0,Declarations!$F661,conftype),"")</f>
        <v/>
      </c>
      <c r="M661" s="35" t="e">
        <f t="shared" si="210"/>
        <v>#REF!</v>
      </c>
      <c r="N661" s="35" t="e">
        <f t="shared" si="217"/>
        <v>#REF!</v>
      </c>
      <c r="O661" s="35" t="e">
        <f t="shared" si="218"/>
        <v>#REF!</v>
      </c>
      <c r="P661" s="35" t="e">
        <f t="shared" si="219"/>
        <v>#REF!</v>
      </c>
      <c r="Q661" s="214" t="e">
        <f t="shared" si="220"/>
        <v>#REF!</v>
      </c>
      <c r="R661" s="215" t="e">
        <f t="shared" si="221"/>
        <v>#REF!</v>
      </c>
      <c r="S661" s="214" t="e">
        <f t="shared" si="222"/>
        <v>#REF!</v>
      </c>
      <c r="T661" s="214" t="e">
        <f t="shared" si="223"/>
        <v>#REF!</v>
      </c>
      <c r="U661" t="e">
        <f t="shared" si="224"/>
        <v>#REF!</v>
      </c>
      <c r="V661" t="e">
        <f t="shared" si="225"/>
        <v>#REF!</v>
      </c>
      <c r="W661" t="e">
        <f t="shared" si="226"/>
        <v>#REF!</v>
      </c>
      <c r="X661" t="e">
        <f t="shared" si="227"/>
        <v>#REF!</v>
      </c>
      <c r="Y661" t="e">
        <f t="shared" si="228"/>
        <v>#REF!</v>
      </c>
      <c r="AA661" s="1">
        <f t="shared" si="229"/>
        <v>660</v>
      </c>
    </row>
    <row r="662" spans="1:27" x14ac:dyDescent="0.35">
      <c r="A662" s="184" t="str">
        <f>+Declarations!A662&amp;""</f>
        <v/>
      </c>
      <c r="B662" t="str">
        <f>IF(LEN($A662),IF(LEN(Declarations!$B662)&gt;0,Declarations!$B662,"#"&amp;$A662),"")</f>
        <v/>
      </c>
      <c r="C662" s="1" t="str">
        <f t="shared" si="211"/>
        <v>...</v>
      </c>
      <c r="D662" s="1" t="str">
        <f t="shared" si="230"/>
        <v/>
      </c>
      <c r="E662" s="15">
        <f t="shared" si="212"/>
        <v>0</v>
      </c>
      <c r="F662" s="1">
        <f t="shared" si="213"/>
        <v>0</v>
      </c>
      <c r="G662" s="1" t="str">
        <f t="shared" si="214"/>
        <v/>
      </c>
      <c r="H662" t="str">
        <f t="shared" si="215"/>
        <v/>
      </c>
      <c r="I662" s="1">
        <f t="shared" si="216"/>
        <v>0</v>
      </c>
      <c r="J662" s="1" t="str">
        <f>IF(LEN($A662)&gt;0,IF(LEN(Declarations!$F662)&gt;0,Declarations!$F662,conftype),"")</f>
        <v/>
      </c>
      <c r="M662" s="35" t="e">
        <f t="shared" si="210"/>
        <v>#REF!</v>
      </c>
      <c r="N662" s="35" t="e">
        <f t="shared" si="217"/>
        <v>#REF!</v>
      </c>
      <c r="O662" s="35" t="e">
        <f t="shared" si="218"/>
        <v>#REF!</v>
      </c>
      <c r="P662" s="35" t="e">
        <f t="shared" si="219"/>
        <v>#REF!</v>
      </c>
      <c r="Q662" s="214" t="e">
        <f t="shared" si="220"/>
        <v>#REF!</v>
      </c>
      <c r="R662" s="215" t="e">
        <f t="shared" si="221"/>
        <v>#REF!</v>
      </c>
      <c r="S662" s="214" t="e">
        <f t="shared" si="222"/>
        <v>#REF!</v>
      </c>
      <c r="T662" s="214" t="e">
        <f t="shared" si="223"/>
        <v>#REF!</v>
      </c>
      <c r="U662" t="e">
        <f t="shared" si="224"/>
        <v>#REF!</v>
      </c>
      <c r="V662" t="e">
        <f t="shared" si="225"/>
        <v>#REF!</v>
      </c>
      <c r="W662" t="e">
        <f t="shared" si="226"/>
        <v>#REF!</v>
      </c>
      <c r="X662" t="e">
        <f t="shared" si="227"/>
        <v>#REF!</v>
      </c>
      <c r="Y662" t="e">
        <f t="shared" si="228"/>
        <v>#REF!</v>
      </c>
      <c r="AA662" s="1">
        <f t="shared" si="229"/>
        <v>661</v>
      </c>
    </row>
    <row r="663" spans="1:27" x14ac:dyDescent="0.35">
      <c r="A663" s="184" t="str">
        <f>+Declarations!A663&amp;""</f>
        <v/>
      </c>
      <c r="B663" t="str">
        <f>IF(LEN($A663),IF(LEN(Declarations!$B663)&gt;0,Declarations!$B663,"#"&amp;$A663),"")</f>
        <v/>
      </c>
      <c r="C663" s="1" t="str">
        <f t="shared" si="211"/>
        <v>...</v>
      </c>
      <c r="D663" s="1" t="str">
        <f t="shared" si="230"/>
        <v/>
      </c>
      <c r="E663" s="15">
        <f t="shared" si="212"/>
        <v>0</v>
      </c>
      <c r="F663" s="1">
        <f t="shared" si="213"/>
        <v>0</v>
      </c>
      <c r="G663" s="1" t="str">
        <f t="shared" si="214"/>
        <v/>
      </c>
      <c r="H663" t="str">
        <f t="shared" si="215"/>
        <v/>
      </c>
      <c r="I663" s="1">
        <f t="shared" si="216"/>
        <v>0</v>
      </c>
      <c r="J663" s="1" t="str">
        <f>IF(LEN($A663)&gt;0,IF(LEN(Declarations!$F663)&gt;0,Declarations!$F663,conftype),"")</f>
        <v/>
      </c>
      <c r="M663" s="35" t="e">
        <f t="shared" si="210"/>
        <v>#REF!</v>
      </c>
      <c r="N663" s="35" t="e">
        <f t="shared" si="217"/>
        <v>#REF!</v>
      </c>
      <c r="O663" s="35" t="e">
        <f t="shared" si="218"/>
        <v>#REF!</v>
      </c>
      <c r="P663" s="35" t="e">
        <f t="shared" si="219"/>
        <v>#REF!</v>
      </c>
      <c r="Q663" s="214" t="e">
        <f t="shared" si="220"/>
        <v>#REF!</v>
      </c>
      <c r="R663" s="215" t="e">
        <f t="shared" si="221"/>
        <v>#REF!</v>
      </c>
      <c r="S663" s="214" t="e">
        <f t="shared" si="222"/>
        <v>#REF!</v>
      </c>
      <c r="T663" s="214" t="e">
        <f t="shared" si="223"/>
        <v>#REF!</v>
      </c>
      <c r="U663" t="e">
        <f t="shared" si="224"/>
        <v>#REF!</v>
      </c>
      <c r="V663" t="e">
        <f t="shared" si="225"/>
        <v>#REF!</v>
      </c>
      <c r="W663" t="e">
        <f t="shared" si="226"/>
        <v>#REF!</v>
      </c>
      <c r="X663" t="e">
        <f t="shared" si="227"/>
        <v>#REF!</v>
      </c>
      <c r="Y663" t="e">
        <f t="shared" si="228"/>
        <v>#REF!</v>
      </c>
      <c r="AA663" s="1">
        <f t="shared" si="229"/>
        <v>662</v>
      </c>
    </row>
    <row r="664" spans="1:27" x14ac:dyDescent="0.35">
      <c r="A664" s="184" t="str">
        <f>+Declarations!A664&amp;""</f>
        <v/>
      </c>
      <c r="B664" t="str">
        <f>IF(LEN($A664),IF(LEN(Declarations!$B664)&gt;0,Declarations!$B664,"#"&amp;$A664),"")</f>
        <v/>
      </c>
      <c r="C664" s="1" t="str">
        <f t="shared" si="211"/>
        <v>...</v>
      </c>
      <c r="D664" s="1" t="str">
        <f t="shared" si="230"/>
        <v/>
      </c>
      <c r="E664" s="15">
        <f t="shared" si="212"/>
        <v>0</v>
      </c>
      <c r="F664" s="1">
        <f t="shared" si="213"/>
        <v>0</v>
      </c>
      <c r="G664" s="1" t="str">
        <f t="shared" si="214"/>
        <v/>
      </c>
      <c r="H664" t="str">
        <f t="shared" si="215"/>
        <v/>
      </c>
      <c r="I664" s="1">
        <f t="shared" si="216"/>
        <v>0</v>
      </c>
      <c r="J664" s="1" t="str">
        <f>IF(LEN($A664)&gt;0,IF(LEN(Declarations!$F664)&gt;0,Declarations!$F664,conftype),"")</f>
        <v/>
      </c>
      <c r="M664" s="35" t="e">
        <f t="shared" si="210"/>
        <v>#REF!</v>
      </c>
      <c r="N664" s="35" t="e">
        <f t="shared" si="217"/>
        <v>#REF!</v>
      </c>
      <c r="O664" s="35" t="e">
        <f t="shared" si="218"/>
        <v>#REF!</v>
      </c>
      <c r="P664" s="35" t="e">
        <f t="shared" si="219"/>
        <v>#REF!</v>
      </c>
      <c r="Q664" s="214" t="e">
        <f t="shared" si="220"/>
        <v>#REF!</v>
      </c>
      <c r="R664" s="215" t="e">
        <f t="shared" si="221"/>
        <v>#REF!</v>
      </c>
      <c r="S664" s="214" t="e">
        <f t="shared" si="222"/>
        <v>#REF!</v>
      </c>
      <c r="T664" s="214" t="e">
        <f t="shared" si="223"/>
        <v>#REF!</v>
      </c>
      <c r="U664" t="e">
        <f t="shared" si="224"/>
        <v>#REF!</v>
      </c>
      <c r="V664" t="e">
        <f t="shared" si="225"/>
        <v>#REF!</v>
      </c>
      <c r="W664" t="e">
        <f t="shared" si="226"/>
        <v>#REF!</v>
      </c>
      <c r="X664" t="e">
        <f t="shared" si="227"/>
        <v>#REF!</v>
      </c>
      <c r="Y664" t="e">
        <f t="shared" si="228"/>
        <v>#REF!</v>
      </c>
      <c r="AA664" s="1">
        <f t="shared" si="229"/>
        <v>663</v>
      </c>
    </row>
    <row r="665" spans="1:27" x14ac:dyDescent="0.35">
      <c r="A665" s="184" t="str">
        <f>+Declarations!A665&amp;""</f>
        <v/>
      </c>
      <c r="B665" t="str">
        <f>IF(LEN($A665),IF(LEN(Declarations!$B665)&gt;0,Declarations!$B665,"#"&amp;$A665),"")</f>
        <v/>
      </c>
      <c r="C665" s="1" t="str">
        <f t="shared" si="211"/>
        <v>...</v>
      </c>
      <c r="D665" s="1" t="str">
        <f t="shared" si="230"/>
        <v/>
      </c>
      <c r="E665" s="15">
        <f t="shared" si="212"/>
        <v>0</v>
      </c>
      <c r="F665" s="1">
        <f t="shared" si="213"/>
        <v>0</v>
      </c>
      <c r="G665" s="1" t="str">
        <f t="shared" si="214"/>
        <v/>
      </c>
      <c r="H665" t="str">
        <f t="shared" si="215"/>
        <v/>
      </c>
      <c r="I665" s="1">
        <f t="shared" si="216"/>
        <v>0</v>
      </c>
      <c r="J665" s="1" t="str">
        <f>IF(LEN($A665)&gt;0,IF(LEN(Declarations!$F665)&gt;0,Declarations!$F665,conftype),"")</f>
        <v/>
      </c>
      <c r="M665" s="35" t="e">
        <f t="shared" si="210"/>
        <v>#REF!</v>
      </c>
      <c r="N665" s="35" t="e">
        <f t="shared" si="217"/>
        <v>#REF!</v>
      </c>
      <c r="O665" s="35" t="e">
        <f t="shared" si="218"/>
        <v>#REF!</v>
      </c>
      <c r="P665" s="35" t="e">
        <f t="shared" si="219"/>
        <v>#REF!</v>
      </c>
      <c r="Q665" s="214" t="e">
        <f t="shared" si="220"/>
        <v>#REF!</v>
      </c>
      <c r="R665" s="215" t="e">
        <f t="shared" si="221"/>
        <v>#REF!</v>
      </c>
      <c r="S665" s="214" t="e">
        <f t="shared" si="222"/>
        <v>#REF!</v>
      </c>
      <c r="T665" s="214" t="e">
        <f t="shared" si="223"/>
        <v>#REF!</v>
      </c>
      <c r="U665" t="e">
        <f t="shared" si="224"/>
        <v>#REF!</v>
      </c>
      <c r="V665" t="e">
        <f t="shared" si="225"/>
        <v>#REF!</v>
      </c>
      <c r="W665" t="e">
        <f t="shared" si="226"/>
        <v>#REF!</v>
      </c>
      <c r="X665" t="e">
        <f t="shared" si="227"/>
        <v>#REF!</v>
      </c>
      <c r="Y665" t="e">
        <f t="shared" si="228"/>
        <v>#REF!</v>
      </c>
      <c r="AA665" s="1">
        <f t="shared" si="229"/>
        <v>664</v>
      </c>
    </row>
    <row r="666" spans="1:27" x14ac:dyDescent="0.35">
      <c r="A666" s="184" t="str">
        <f>+Declarations!A666&amp;""</f>
        <v/>
      </c>
      <c r="B666" t="str">
        <f>IF(LEN($A666),IF(LEN(Declarations!$B666)&gt;0,Declarations!$B666,"#"&amp;$A666),"")</f>
        <v/>
      </c>
      <c r="C666" s="1" t="str">
        <f t="shared" si="211"/>
        <v>...</v>
      </c>
      <c r="D666" s="1" t="str">
        <f t="shared" si="230"/>
        <v/>
      </c>
      <c r="E666" s="15">
        <f t="shared" si="212"/>
        <v>0</v>
      </c>
      <c r="F666" s="1">
        <f t="shared" si="213"/>
        <v>0</v>
      </c>
      <c r="G666" s="1" t="str">
        <f t="shared" si="214"/>
        <v/>
      </c>
      <c r="H666" t="str">
        <f t="shared" si="215"/>
        <v/>
      </c>
      <c r="I666" s="1">
        <f t="shared" si="216"/>
        <v>0</v>
      </c>
      <c r="J666" s="1" t="str">
        <f>IF(LEN($A666)&gt;0,IF(LEN(Declarations!$F666)&gt;0,Declarations!$F666,conftype),"")</f>
        <v/>
      </c>
      <c r="M666" s="35" t="e">
        <f t="shared" si="210"/>
        <v>#REF!</v>
      </c>
      <c r="N666" s="35" t="e">
        <f t="shared" si="217"/>
        <v>#REF!</v>
      </c>
      <c r="O666" s="35" t="e">
        <f t="shared" si="218"/>
        <v>#REF!</v>
      </c>
      <c r="P666" s="35" t="e">
        <f t="shared" si="219"/>
        <v>#REF!</v>
      </c>
      <c r="Q666" s="214" t="e">
        <f t="shared" si="220"/>
        <v>#REF!</v>
      </c>
      <c r="R666" s="215" t="e">
        <f t="shared" si="221"/>
        <v>#REF!</v>
      </c>
      <c r="S666" s="214" t="e">
        <f t="shared" si="222"/>
        <v>#REF!</v>
      </c>
      <c r="T666" s="214" t="e">
        <f t="shared" si="223"/>
        <v>#REF!</v>
      </c>
      <c r="U666" t="e">
        <f t="shared" si="224"/>
        <v>#REF!</v>
      </c>
      <c r="V666" t="e">
        <f t="shared" si="225"/>
        <v>#REF!</v>
      </c>
      <c r="W666" t="e">
        <f t="shared" si="226"/>
        <v>#REF!</v>
      </c>
      <c r="X666" t="e">
        <f t="shared" si="227"/>
        <v>#REF!</v>
      </c>
      <c r="Y666" t="e">
        <f t="shared" si="228"/>
        <v>#REF!</v>
      </c>
      <c r="AA666" s="1">
        <f t="shared" si="229"/>
        <v>665</v>
      </c>
    </row>
    <row r="667" spans="1:27" x14ac:dyDescent="0.35">
      <c r="A667" s="184" t="str">
        <f>+Declarations!A667&amp;""</f>
        <v/>
      </c>
      <c r="B667" t="str">
        <f>IF(LEN($A667),IF(LEN(Declarations!$B667)&gt;0,Declarations!$B667,"#"&amp;$A667),"")</f>
        <v/>
      </c>
      <c r="C667" s="1" t="str">
        <f t="shared" si="211"/>
        <v>...</v>
      </c>
      <c r="D667" s="1" t="str">
        <f t="shared" si="230"/>
        <v/>
      </c>
      <c r="E667" s="15">
        <f t="shared" si="212"/>
        <v>0</v>
      </c>
      <c r="F667" s="1">
        <f t="shared" si="213"/>
        <v>0</v>
      </c>
      <c r="G667" s="1" t="str">
        <f t="shared" si="214"/>
        <v/>
      </c>
      <c r="H667" t="str">
        <f t="shared" si="215"/>
        <v/>
      </c>
      <c r="I667" s="1">
        <f t="shared" si="216"/>
        <v>0</v>
      </c>
      <c r="J667" s="1" t="str">
        <f>IF(LEN($A667)&gt;0,IF(LEN(Declarations!$F667)&gt;0,Declarations!$F667,conftype),"")</f>
        <v/>
      </c>
      <c r="M667" s="35" t="e">
        <f t="shared" si="210"/>
        <v>#REF!</v>
      </c>
      <c r="N667" s="35" t="e">
        <f t="shared" si="217"/>
        <v>#REF!</v>
      </c>
      <c r="O667" s="35" t="e">
        <f t="shared" si="218"/>
        <v>#REF!</v>
      </c>
      <c r="P667" s="35" t="e">
        <f t="shared" si="219"/>
        <v>#REF!</v>
      </c>
      <c r="Q667" s="214" t="e">
        <f t="shared" si="220"/>
        <v>#REF!</v>
      </c>
      <c r="R667" s="215" t="e">
        <f t="shared" si="221"/>
        <v>#REF!</v>
      </c>
      <c r="S667" s="214" t="e">
        <f t="shared" si="222"/>
        <v>#REF!</v>
      </c>
      <c r="T667" s="214" t="e">
        <f t="shared" si="223"/>
        <v>#REF!</v>
      </c>
      <c r="U667" t="e">
        <f t="shared" si="224"/>
        <v>#REF!</v>
      </c>
      <c r="V667" t="e">
        <f t="shared" si="225"/>
        <v>#REF!</v>
      </c>
      <c r="W667" t="e">
        <f t="shared" si="226"/>
        <v>#REF!</v>
      </c>
      <c r="X667" t="e">
        <f t="shared" si="227"/>
        <v>#REF!</v>
      </c>
      <c r="Y667" t="e">
        <f t="shared" si="228"/>
        <v>#REF!</v>
      </c>
      <c r="AA667" s="1">
        <f t="shared" si="229"/>
        <v>666</v>
      </c>
    </row>
    <row r="668" spans="1:27" x14ac:dyDescent="0.35">
      <c r="A668" s="184" t="str">
        <f>+Declarations!A668&amp;""</f>
        <v/>
      </c>
      <c r="B668" t="str">
        <f>IF(LEN($A668),IF(LEN(Declarations!$B668)&gt;0,Declarations!$B668,"#"&amp;$A668),"")</f>
        <v/>
      </c>
      <c r="C668" s="1" t="str">
        <f t="shared" si="211"/>
        <v>...</v>
      </c>
      <c r="D668" s="1" t="str">
        <f t="shared" si="230"/>
        <v/>
      </c>
      <c r="E668" s="15">
        <f t="shared" si="212"/>
        <v>0</v>
      </c>
      <c r="F668" s="1">
        <f t="shared" si="213"/>
        <v>0</v>
      </c>
      <c r="G668" s="1" t="str">
        <f t="shared" si="214"/>
        <v/>
      </c>
      <c r="H668" t="str">
        <f t="shared" si="215"/>
        <v/>
      </c>
      <c r="I668" s="1">
        <f t="shared" si="216"/>
        <v>0</v>
      </c>
      <c r="J668" s="1" t="str">
        <f>IF(LEN($A668)&gt;0,IF(LEN(Declarations!$F668)&gt;0,Declarations!$F668,conftype),"")</f>
        <v/>
      </c>
      <c r="M668" s="35" t="e">
        <f t="shared" si="210"/>
        <v>#REF!</v>
      </c>
      <c r="N668" s="35" t="e">
        <f t="shared" si="217"/>
        <v>#REF!</v>
      </c>
      <c r="O668" s="35" t="e">
        <f t="shared" si="218"/>
        <v>#REF!</v>
      </c>
      <c r="P668" s="35" t="e">
        <f t="shared" si="219"/>
        <v>#REF!</v>
      </c>
      <c r="Q668" s="214" t="e">
        <f t="shared" si="220"/>
        <v>#REF!</v>
      </c>
      <c r="R668" s="215" t="e">
        <f t="shared" si="221"/>
        <v>#REF!</v>
      </c>
      <c r="S668" s="214" t="e">
        <f t="shared" si="222"/>
        <v>#REF!</v>
      </c>
      <c r="T668" s="214" t="e">
        <f t="shared" si="223"/>
        <v>#REF!</v>
      </c>
      <c r="U668" t="e">
        <f t="shared" si="224"/>
        <v>#REF!</v>
      </c>
      <c r="V668" t="e">
        <f t="shared" si="225"/>
        <v>#REF!</v>
      </c>
      <c r="W668" t="e">
        <f t="shared" si="226"/>
        <v>#REF!</v>
      </c>
      <c r="X668" t="e">
        <f t="shared" si="227"/>
        <v>#REF!</v>
      </c>
      <c r="Y668" t="e">
        <f t="shared" si="228"/>
        <v>#REF!</v>
      </c>
      <c r="AA668" s="1">
        <f t="shared" si="229"/>
        <v>667</v>
      </c>
    </row>
    <row r="669" spans="1:27" x14ac:dyDescent="0.35">
      <c r="A669" s="184" t="str">
        <f>+Declarations!A669&amp;""</f>
        <v/>
      </c>
      <c r="B669" t="str">
        <f>IF(LEN($A669),IF(LEN(Declarations!$B669)&gt;0,Declarations!$B669,"#"&amp;$A669),"")</f>
        <v/>
      </c>
      <c r="C669" s="1" t="str">
        <f t="shared" si="211"/>
        <v>...</v>
      </c>
      <c r="D669" s="1" t="str">
        <f t="shared" si="230"/>
        <v/>
      </c>
      <c r="E669" s="15">
        <f t="shared" si="212"/>
        <v>0</v>
      </c>
      <c r="F669" s="1">
        <f t="shared" si="213"/>
        <v>0</v>
      </c>
      <c r="G669" s="1" t="str">
        <f t="shared" si="214"/>
        <v/>
      </c>
      <c r="H669" t="str">
        <f t="shared" si="215"/>
        <v/>
      </c>
      <c r="I669" s="1">
        <f t="shared" si="216"/>
        <v>0</v>
      </c>
      <c r="J669" s="1" t="str">
        <f>IF(LEN($A669)&gt;0,IF(LEN(Declarations!$F669)&gt;0,Declarations!$F669,conftype),"")</f>
        <v/>
      </c>
      <c r="M669" s="35" t="e">
        <f t="shared" si="210"/>
        <v>#REF!</v>
      </c>
      <c r="N669" s="35" t="e">
        <f t="shared" si="217"/>
        <v>#REF!</v>
      </c>
      <c r="O669" s="35" t="e">
        <f t="shared" si="218"/>
        <v>#REF!</v>
      </c>
      <c r="P669" s="35" t="e">
        <f t="shared" si="219"/>
        <v>#REF!</v>
      </c>
      <c r="Q669" s="214" t="e">
        <f t="shared" si="220"/>
        <v>#REF!</v>
      </c>
      <c r="R669" s="215" t="e">
        <f t="shared" si="221"/>
        <v>#REF!</v>
      </c>
      <c r="S669" s="214" t="e">
        <f t="shared" si="222"/>
        <v>#REF!</v>
      </c>
      <c r="T669" s="214" t="e">
        <f t="shared" si="223"/>
        <v>#REF!</v>
      </c>
      <c r="U669" t="e">
        <f t="shared" si="224"/>
        <v>#REF!</v>
      </c>
      <c r="V669" t="e">
        <f t="shared" si="225"/>
        <v>#REF!</v>
      </c>
      <c r="W669" t="e">
        <f t="shared" si="226"/>
        <v>#REF!</v>
      </c>
      <c r="X669" t="e">
        <f t="shared" si="227"/>
        <v>#REF!</v>
      </c>
      <c r="Y669" t="e">
        <f t="shared" si="228"/>
        <v>#REF!</v>
      </c>
      <c r="AA669" s="1">
        <f t="shared" si="229"/>
        <v>668</v>
      </c>
    </row>
    <row r="670" spans="1:27" x14ac:dyDescent="0.35">
      <c r="A670" s="184" t="str">
        <f>+Declarations!A670&amp;""</f>
        <v/>
      </c>
      <c r="B670" t="str">
        <f>IF(LEN($A670),IF(LEN(Declarations!$B670)&gt;0,Declarations!$B670,"#"&amp;$A670),"")</f>
        <v/>
      </c>
      <c r="C670" s="1" t="str">
        <f t="shared" si="211"/>
        <v>...</v>
      </c>
      <c r="D670" s="1" t="str">
        <f t="shared" si="230"/>
        <v/>
      </c>
      <c r="E670" s="15">
        <f t="shared" si="212"/>
        <v>0</v>
      </c>
      <c r="F670" s="1">
        <f t="shared" si="213"/>
        <v>0</v>
      </c>
      <c r="G670" s="1" t="str">
        <f t="shared" si="214"/>
        <v/>
      </c>
      <c r="H670" t="str">
        <f t="shared" si="215"/>
        <v/>
      </c>
      <c r="I670" s="1">
        <f t="shared" si="216"/>
        <v>0</v>
      </c>
      <c r="J670" s="1" t="str">
        <f>IF(LEN($A670)&gt;0,IF(LEN(Declarations!$F670)&gt;0,Declarations!$F670,conftype),"")</f>
        <v/>
      </c>
      <c r="M670" s="35" t="e">
        <f t="shared" si="210"/>
        <v>#REF!</v>
      </c>
      <c r="N670" s="35" t="e">
        <f t="shared" si="217"/>
        <v>#REF!</v>
      </c>
      <c r="O670" s="35" t="e">
        <f t="shared" si="218"/>
        <v>#REF!</v>
      </c>
      <c r="P670" s="35" t="e">
        <f t="shared" si="219"/>
        <v>#REF!</v>
      </c>
      <c r="Q670" s="214" t="e">
        <f t="shared" si="220"/>
        <v>#REF!</v>
      </c>
      <c r="R670" s="215" t="e">
        <f t="shared" si="221"/>
        <v>#REF!</v>
      </c>
      <c r="S670" s="214" t="e">
        <f t="shared" si="222"/>
        <v>#REF!</v>
      </c>
      <c r="T670" s="214" t="e">
        <f t="shared" si="223"/>
        <v>#REF!</v>
      </c>
      <c r="U670" t="e">
        <f t="shared" si="224"/>
        <v>#REF!</v>
      </c>
      <c r="V670" t="e">
        <f t="shared" si="225"/>
        <v>#REF!</v>
      </c>
      <c r="W670" t="e">
        <f t="shared" si="226"/>
        <v>#REF!</v>
      </c>
      <c r="X670" t="e">
        <f t="shared" si="227"/>
        <v>#REF!</v>
      </c>
      <c r="Y670" t="e">
        <f t="shared" si="228"/>
        <v>#REF!</v>
      </c>
      <c r="AA670" s="1">
        <f t="shared" si="229"/>
        <v>669</v>
      </c>
    </row>
    <row r="671" spans="1:27" x14ac:dyDescent="0.35">
      <c r="A671" s="184" t="str">
        <f>+Declarations!A671&amp;""</f>
        <v/>
      </c>
      <c r="B671" t="str">
        <f>IF(LEN($A671),IF(LEN(Declarations!$B671)&gt;0,Declarations!$B671,"#"&amp;$A671),"")</f>
        <v/>
      </c>
      <c r="C671" s="1" t="str">
        <f t="shared" si="211"/>
        <v>...</v>
      </c>
      <c r="D671" s="1" t="str">
        <f t="shared" si="230"/>
        <v/>
      </c>
      <c r="E671" s="15">
        <f t="shared" si="212"/>
        <v>0</v>
      </c>
      <c r="F671" s="1">
        <f t="shared" si="213"/>
        <v>0</v>
      </c>
      <c r="G671" s="1" t="str">
        <f t="shared" si="214"/>
        <v/>
      </c>
      <c r="H671" t="str">
        <f t="shared" si="215"/>
        <v/>
      </c>
      <c r="I671" s="1">
        <f t="shared" si="216"/>
        <v>0</v>
      </c>
      <c r="J671" s="1" t="str">
        <f>IF(LEN($A671)&gt;0,IF(LEN(Declarations!$F671)&gt;0,Declarations!$F671,conftype),"")</f>
        <v/>
      </c>
      <c r="M671" s="35" t="e">
        <f t="shared" si="210"/>
        <v>#REF!</v>
      </c>
      <c r="N671" s="35" t="e">
        <f t="shared" si="217"/>
        <v>#REF!</v>
      </c>
      <c r="O671" s="35" t="e">
        <f t="shared" si="218"/>
        <v>#REF!</v>
      </c>
      <c r="P671" s="35" t="e">
        <f t="shared" si="219"/>
        <v>#REF!</v>
      </c>
      <c r="Q671" s="214" t="e">
        <f t="shared" si="220"/>
        <v>#REF!</v>
      </c>
      <c r="R671" s="215" t="e">
        <f t="shared" si="221"/>
        <v>#REF!</v>
      </c>
      <c r="S671" s="214" t="e">
        <f t="shared" si="222"/>
        <v>#REF!</v>
      </c>
      <c r="T671" s="214" t="e">
        <f t="shared" si="223"/>
        <v>#REF!</v>
      </c>
      <c r="U671" t="e">
        <f t="shared" si="224"/>
        <v>#REF!</v>
      </c>
      <c r="V671" t="e">
        <f t="shared" si="225"/>
        <v>#REF!</v>
      </c>
      <c r="W671" t="e">
        <f t="shared" si="226"/>
        <v>#REF!</v>
      </c>
      <c r="X671" t="e">
        <f t="shared" si="227"/>
        <v>#REF!</v>
      </c>
      <c r="Y671" t="e">
        <f t="shared" si="228"/>
        <v>#REF!</v>
      </c>
      <c r="AA671" s="1">
        <f t="shared" si="229"/>
        <v>670</v>
      </c>
    </row>
    <row r="672" spans="1:27" x14ac:dyDescent="0.35">
      <c r="A672" s="184" t="str">
        <f>+Declarations!A672&amp;""</f>
        <v/>
      </c>
      <c r="B672" t="str">
        <f>IF(LEN($A672),IF(LEN(Declarations!$B672)&gt;0,Declarations!$B672,"#"&amp;$A672),"")</f>
        <v/>
      </c>
      <c r="C672" s="1" t="str">
        <f t="shared" si="211"/>
        <v>...</v>
      </c>
      <c r="D672" s="1" t="str">
        <f t="shared" si="230"/>
        <v/>
      </c>
      <c r="E672" s="15">
        <f t="shared" si="212"/>
        <v>0</v>
      </c>
      <c r="F672" s="1">
        <f t="shared" si="213"/>
        <v>0</v>
      </c>
      <c r="G672" s="1" t="str">
        <f t="shared" si="214"/>
        <v/>
      </c>
      <c r="H672" t="str">
        <f t="shared" si="215"/>
        <v/>
      </c>
      <c r="I672" s="1">
        <f t="shared" si="216"/>
        <v>0</v>
      </c>
      <c r="J672" s="1" t="str">
        <f>IF(LEN($A672)&gt;0,IF(LEN(Declarations!$F672)&gt;0,Declarations!$F672,conftype),"")</f>
        <v/>
      </c>
      <c r="M672" s="35" t="e">
        <f t="shared" si="210"/>
        <v>#REF!</v>
      </c>
      <c r="N672" s="35" t="e">
        <f t="shared" si="217"/>
        <v>#REF!</v>
      </c>
      <c r="O672" s="35" t="e">
        <f t="shared" si="218"/>
        <v>#REF!</v>
      </c>
      <c r="P672" s="35" t="e">
        <f t="shared" si="219"/>
        <v>#REF!</v>
      </c>
      <c r="Q672" s="214" t="e">
        <f t="shared" si="220"/>
        <v>#REF!</v>
      </c>
      <c r="R672" s="215" t="e">
        <f t="shared" si="221"/>
        <v>#REF!</v>
      </c>
      <c r="S672" s="214" t="e">
        <f t="shared" si="222"/>
        <v>#REF!</v>
      </c>
      <c r="T672" s="214" t="e">
        <f t="shared" si="223"/>
        <v>#REF!</v>
      </c>
      <c r="U672" t="e">
        <f t="shared" si="224"/>
        <v>#REF!</v>
      </c>
      <c r="V672" t="e">
        <f t="shared" si="225"/>
        <v>#REF!</v>
      </c>
      <c r="W672" t="e">
        <f t="shared" si="226"/>
        <v>#REF!</v>
      </c>
      <c r="X672" t="e">
        <f t="shared" si="227"/>
        <v>#REF!</v>
      </c>
      <c r="Y672" t="e">
        <f t="shared" si="228"/>
        <v>#REF!</v>
      </c>
      <c r="AA672" s="1">
        <f t="shared" si="229"/>
        <v>671</v>
      </c>
    </row>
    <row r="673" spans="1:27" x14ac:dyDescent="0.35">
      <c r="A673" s="184" t="str">
        <f>+Declarations!A673&amp;""</f>
        <v/>
      </c>
      <c r="B673" t="str">
        <f>IF(LEN($A673),IF(LEN(Declarations!$B673)&gt;0,Declarations!$B673,"#"&amp;$A673),"")</f>
        <v/>
      </c>
      <c r="C673" s="1" t="str">
        <f t="shared" si="211"/>
        <v>...</v>
      </c>
      <c r="D673" s="1" t="str">
        <f t="shared" si="230"/>
        <v/>
      </c>
      <c r="E673" s="15">
        <f t="shared" si="212"/>
        <v>0</v>
      </c>
      <c r="F673" s="1">
        <f t="shared" si="213"/>
        <v>0</v>
      </c>
      <c r="G673" s="1" t="str">
        <f t="shared" si="214"/>
        <v/>
      </c>
      <c r="H673" t="str">
        <f t="shared" si="215"/>
        <v/>
      </c>
      <c r="I673" s="1">
        <f t="shared" si="216"/>
        <v>0</v>
      </c>
      <c r="J673" s="1" t="str">
        <f>IF(LEN($A673)&gt;0,IF(LEN(Declarations!$F673)&gt;0,Declarations!$F673,conftype),"")</f>
        <v/>
      </c>
      <c r="M673" s="35" t="e">
        <f t="shared" si="210"/>
        <v>#REF!</v>
      </c>
      <c r="N673" s="35" t="e">
        <f t="shared" si="217"/>
        <v>#REF!</v>
      </c>
      <c r="O673" s="35" t="e">
        <f t="shared" si="218"/>
        <v>#REF!</v>
      </c>
      <c r="P673" s="35" t="e">
        <f t="shared" si="219"/>
        <v>#REF!</v>
      </c>
      <c r="Q673" s="214" t="e">
        <f t="shared" si="220"/>
        <v>#REF!</v>
      </c>
      <c r="R673" s="215" t="e">
        <f t="shared" si="221"/>
        <v>#REF!</v>
      </c>
      <c r="S673" s="214" t="e">
        <f t="shared" si="222"/>
        <v>#REF!</v>
      </c>
      <c r="T673" s="214" t="e">
        <f t="shared" si="223"/>
        <v>#REF!</v>
      </c>
      <c r="U673" t="e">
        <f t="shared" si="224"/>
        <v>#REF!</v>
      </c>
      <c r="V673" t="e">
        <f t="shared" si="225"/>
        <v>#REF!</v>
      </c>
      <c r="W673" t="e">
        <f t="shared" si="226"/>
        <v>#REF!</v>
      </c>
      <c r="X673" t="e">
        <f t="shared" si="227"/>
        <v>#REF!</v>
      </c>
      <c r="Y673" t="e">
        <f t="shared" si="228"/>
        <v>#REF!</v>
      </c>
      <c r="AA673" s="1">
        <f t="shared" si="229"/>
        <v>672</v>
      </c>
    </row>
    <row r="674" spans="1:27" x14ac:dyDescent="0.35">
      <c r="A674" s="184" t="str">
        <f>+Declarations!A674&amp;""</f>
        <v/>
      </c>
      <c r="B674" t="str">
        <f>IF(LEN($A674),IF(LEN(Declarations!$B674)&gt;0,Declarations!$B674,"#"&amp;$A674),"")</f>
        <v/>
      </c>
      <c r="C674" s="1" t="str">
        <f t="shared" si="211"/>
        <v>...</v>
      </c>
      <c r="D674" s="1" t="str">
        <f t="shared" si="230"/>
        <v/>
      </c>
      <c r="E674" s="15">
        <f t="shared" si="212"/>
        <v>0</v>
      </c>
      <c r="F674" s="1">
        <f t="shared" si="213"/>
        <v>0</v>
      </c>
      <c r="G674" s="1" t="str">
        <f t="shared" si="214"/>
        <v/>
      </c>
      <c r="H674" t="str">
        <f t="shared" si="215"/>
        <v/>
      </c>
      <c r="I674" s="1">
        <f t="shared" si="216"/>
        <v>0</v>
      </c>
      <c r="J674" s="1" t="str">
        <f>IF(LEN($A674)&gt;0,IF(LEN(Declarations!$F674)&gt;0,Declarations!$F674,conftype),"")</f>
        <v/>
      </c>
      <c r="M674" s="35" t="e">
        <f t="shared" si="210"/>
        <v>#REF!</v>
      </c>
      <c r="N674" s="35" t="e">
        <f t="shared" si="217"/>
        <v>#REF!</v>
      </c>
      <c r="O674" s="35" t="e">
        <f t="shared" si="218"/>
        <v>#REF!</v>
      </c>
      <c r="P674" s="35" t="e">
        <f t="shared" si="219"/>
        <v>#REF!</v>
      </c>
      <c r="Q674" s="214" t="e">
        <f t="shared" si="220"/>
        <v>#REF!</v>
      </c>
      <c r="R674" s="215" t="e">
        <f t="shared" si="221"/>
        <v>#REF!</v>
      </c>
      <c r="S674" s="214" t="e">
        <f t="shared" si="222"/>
        <v>#REF!</v>
      </c>
      <c r="T674" s="214" t="e">
        <f t="shared" si="223"/>
        <v>#REF!</v>
      </c>
      <c r="U674" t="e">
        <f t="shared" si="224"/>
        <v>#REF!</v>
      </c>
      <c r="V674" t="e">
        <f t="shared" si="225"/>
        <v>#REF!</v>
      </c>
      <c r="W674" t="e">
        <f t="shared" si="226"/>
        <v>#REF!</v>
      </c>
      <c r="X674" t="e">
        <f t="shared" si="227"/>
        <v>#REF!</v>
      </c>
      <c r="Y674" t="e">
        <f t="shared" si="228"/>
        <v>#REF!</v>
      </c>
      <c r="AA674" s="1">
        <f t="shared" si="229"/>
        <v>673</v>
      </c>
    </row>
    <row r="675" spans="1:27" x14ac:dyDescent="0.35">
      <c r="A675" s="184" t="str">
        <f>+Declarations!A675&amp;""</f>
        <v/>
      </c>
      <c r="B675" t="str">
        <f>IF(LEN($A675),IF(LEN(Declarations!$B675)&gt;0,Declarations!$B675,"#"&amp;$A675),"")</f>
        <v/>
      </c>
      <c r="C675" s="1" t="str">
        <f t="shared" si="211"/>
        <v>...</v>
      </c>
      <c r="D675" s="1" t="str">
        <f t="shared" si="230"/>
        <v/>
      </c>
      <c r="E675" s="15">
        <f t="shared" si="212"/>
        <v>0</v>
      </c>
      <c r="F675" s="1">
        <f t="shared" si="213"/>
        <v>0</v>
      </c>
      <c r="G675" s="1" t="str">
        <f t="shared" si="214"/>
        <v/>
      </c>
      <c r="H675" t="str">
        <f t="shared" si="215"/>
        <v/>
      </c>
      <c r="I675" s="1">
        <f t="shared" si="216"/>
        <v>0</v>
      </c>
      <c r="J675" s="1" t="str">
        <f>IF(LEN($A675)&gt;0,IF(LEN(Declarations!$F675)&gt;0,Declarations!$F675,conftype),"")</f>
        <v/>
      </c>
      <c r="M675" s="35" t="e">
        <f t="shared" si="210"/>
        <v>#REF!</v>
      </c>
      <c r="N675" s="35" t="e">
        <f t="shared" si="217"/>
        <v>#REF!</v>
      </c>
      <c r="O675" s="35" t="e">
        <f t="shared" si="218"/>
        <v>#REF!</v>
      </c>
      <c r="P675" s="35" t="e">
        <f t="shared" si="219"/>
        <v>#REF!</v>
      </c>
      <c r="Q675" s="214" t="e">
        <f t="shared" si="220"/>
        <v>#REF!</v>
      </c>
      <c r="R675" s="215" t="e">
        <f t="shared" si="221"/>
        <v>#REF!</v>
      </c>
      <c r="S675" s="214" t="e">
        <f t="shared" si="222"/>
        <v>#REF!</v>
      </c>
      <c r="T675" s="214" t="e">
        <f t="shared" si="223"/>
        <v>#REF!</v>
      </c>
      <c r="U675" t="e">
        <f t="shared" si="224"/>
        <v>#REF!</v>
      </c>
      <c r="V675" t="e">
        <f t="shared" si="225"/>
        <v>#REF!</v>
      </c>
      <c r="W675" t="e">
        <f t="shared" si="226"/>
        <v>#REF!</v>
      </c>
      <c r="X675" t="e">
        <f t="shared" si="227"/>
        <v>#REF!</v>
      </c>
      <c r="Y675" t="e">
        <f t="shared" si="228"/>
        <v>#REF!</v>
      </c>
      <c r="AA675" s="1">
        <f t="shared" si="229"/>
        <v>674</v>
      </c>
    </row>
    <row r="676" spans="1:27" x14ac:dyDescent="0.35">
      <c r="A676" s="184" t="str">
        <f>+Declarations!A676&amp;""</f>
        <v/>
      </c>
      <c r="B676" t="str">
        <f>IF(LEN($A676),IF(LEN(Declarations!$B676)&gt;0,Declarations!$B676,"#"&amp;$A676),"")</f>
        <v/>
      </c>
      <c r="C676" s="1" t="str">
        <f t="shared" si="211"/>
        <v>...</v>
      </c>
      <c r="D676" s="1" t="str">
        <f t="shared" si="230"/>
        <v/>
      </c>
      <c r="E676" s="15">
        <f t="shared" si="212"/>
        <v>0</v>
      </c>
      <c r="F676" s="1">
        <f t="shared" si="213"/>
        <v>0</v>
      </c>
      <c r="G676" s="1" t="str">
        <f t="shared" si="214"/>
        <v/>
      </c>
      <c r="H676" t="str">
        <f t="shared" si="215"/>
        <v/>
      </c>
      <c r="I676" s="1">
        <f t="shared" si="216"/>
        <v>0</v>
      </c>
      <c r="J676" s="1" t="str">
        <f>IF(LEN($A676)&gt;0,IF(LEN(Declarations!$F676)&gt;0,Declarations!$F676,conftype),"")</f>
        <v/>
      </c>
      <c r="M676" s="35" t="e">
        <f t="shared" si="210"/>
        <v>#REF!</v>
      </c>
      <c r="N676" s="35" t="e">
        <f t="shared" si="217"/>
        <v>#REF!</v>
      </c>
      <c r="O676" s="35" t="e">
        <f t="shared" si="218"/>
        <v>#REF!</v>
      </c>
      <c r="P676" s="35" t="e">
        <f t="shared" si="219"/>
        <v>#REF!</v>
      </c>
      <c r="Q676" s="214" t="e">
        <f t="shared" si="220"/>
        <v>#REF!</v>
      </c>
      <c r="R676" s="215" t="e">
        <f t="shared" si="221"/>
        <v>#REF!</v>
      </c>
      <c r="S676" s="214" t="e">
        <f t="shared" si="222"/>
        <v>#REF!</v>
      </c>
      <c r="T676" s="214" t="e">
        <f t="shared" si="223"/>
        <v>#REF!</v>
      </c>
      <c r="U676" t="e">
        <f t="shared" si="224"/>
        <v>#REF!</v>
      </c>
      <c r="V676" t="e">
        <f t="shared" si="225"/>
        <v>#REF!</v>
      </c>
      <c r="W676" t="e">
        <f t="shared" si="226"/>
        <v>#REF!</v>
      </c>
      <c r="X676" t="e">
        <f t="shared" si="227"/>
        <v>#REF!</v>
      </c>
      <c r="Y676" t="e">
        <f t="shared" si="228"/>
        <v>#REF!</v>
      </c>
      <c r="AA676" s="1">
        <f t="shared" si="229"/>
        <v>675</v>
      </c>
    </row>
    <row r="677" spans="1:27" x14ac:dyDescent="0.35">
      <c r="A677" s="184" t="str">
        <f>+Declarations!A677&amp;""</f>
        <v/>
      </c>
      <c r="B677" t="str">
        <f>IF(LEN($A677),IF(LEN(Declarations!$B677)&gt;0,Declarations!$B677,"#"&amp;$A677),"")</f>
        <v/>
      </c>
      <c r="C677" s="1" t="str">
        <f t="shared" si="211"/>
        <v>...</v>
      </c>
      <c r="D677" s="1" t="str">
        <f t="shared" si="230"/>
        <v/>
      </c>
      <c r="E677" s="15">
        <f t="shared" si="212"/>
        <v>0</v>
      </c>
      <c r="F677" s="1">
        <f t="shared" si="213"/>
        <v>0</v>
      </c>
      <c r="G677" s="1" t="str">
        <f t="shared" si="214"/>
        <v/>
      </c>
      <c r="H677" t="str">
        <f t="shared" si="215"/>
        <v/>
      </c>
      <c r="I677" s="1">
        <f t="shared" si="216"/>
        <v>0</v>
      </c>
      <c r="J677" s="1" t="str">
        <f>IF(LEN($A677)&gt;0,IF(LEN(Declarations!$F677)&gt;0,Declarations!$F677,conftype),"")</f>
        <v/>
      </c>
      <c r="M677" s="35" t="e">
        <f t="shared" si="210"/>
        <v>#REF!</v>
      </c>
      <c r="N677" s="35" t="e">
        <f t="shared" si="217"/>
        <v>#REF!</v>
      </c>
      <c r="O677" s="35" t="e">
        <f t="shared" si="218"/>
        <v>#REF!</v>
      </c>
      <c r="P677" s="35" t="e">
        <f t="shared" si="219"/>
        <v>#REF!</v>
      </c>
      <c r="Q677" s="214" t="e">
        <f t="shared" si="220"/>
        <v>#REF!</v>
      </c>
      <c r="R677" s="215" t="e">
        <f t="shared" si="221"/>
        <v>#REF!</v>
      </c>
      <c r="S677" s="214" t="e">
        <f t="shared" si="222"/>
        <v>#REF!</v>
      </c>
      <c r="T677" s="214" t="e">
        <f t="shared" si="223"/>
        <v>#REF!</v>
      </c>
      <c r="U677" t="e">
        <f t="shared" si="224"/>
        <v>#REF!</v>
      </c>
      <c r="V677" t="e">
        <f t="shared" si="225"/>
        <v>#REF!</v>
      </c>
      <c r="W677" t="e">
        <f t="shared" si="226"/>
        <v>#REF!</v>
      </c>
      <c r="X677" t="e">
        <f t="shared" si="227"/>
        <v>#REF!</v>
      </c>
      <c r="Y677" t="e">
        <f t="shared" si="228"/>
        <v>#REF!</v>
      </c>
      <c r="AA677" s="1">
        <f t="shared" si="229"/>
        <v>676</v>
      </c>
    </row>
    <row r="678" spans="1:27" x14ac:dyDescent="0.35">
      <c r="A678" s="184" t="str">
        <f>+Declarations!A678&amp;""</f>
        <v/>
      </c>
      <c r="B678" t="str">
        <f>IF(LEN($A678),IF(LEN(Declarations!$B678)&gt;0,Declarations!$B678,"#"&amp;$A678),"")</f>
        <v/>
      </c>
      <c r="C678" s="1" t="str">
        <f t="shared" si="211"/>
        <v>...</v>
      </c>
      <c r="D678" s="1" t="str">
        <f t="shared" si="230"/>
        <v/>
      </c>
      <c r="E678" s="15">
        <f t="shared" si="212"/>
        <v>0</v>
      </c>
      <c r="F678" s="1">
        <f t="shared" si="213"/>
        <v>0</v>
      </c>
      <c r="G678" s="1" t="str">
        <f t="shared" si="214"/>
        <v/>
      </c>
      <c r="H678" t="str">
        <f t="shared" si="215"/>
        <v/>
      </c>
      <c r="I678" s="1">
        <f t="shared" si="216"/>
        <v>0</v>
      </c>
      <c r="J678" s="1" t="str">
        <f>IF(LEN($A678)&gt;0,IF(LEN(Declarations!$F678)&gt;0,Declarations!$F678,conftype),"")</f>
        <v/>
      </c>
      <c r="M678" s="35" t="e">
        <f t="shared" si="210"/>
        <v>#REF!</v>
      </c>
      <c r="N678" s="35" t="e">
        <f t="shared" si="217"/>
        <v>#REF!</v>
      </c>
      <c r="O678" s="35" t="e">
        <f t="shared" si="218"/>
        <v>#REF!</v>
      </c>
      <c r="P678" s="35" t="e">
        <f t="shared" si="219"/>
        <v>#REF!</v>
      </c>
      <c r="Q678" s="214" t="e">
        <f t="shared" si="220"/>
        <v>#REF!</v>
      </c>
      <c r="R678" s="215" t="e">
        <f t="shared" si="221"/>
        <v>#REF!</v>
      </c>
      <c r="S678" s="214" t="e">
        <f t="shared" si="222"/>
        <v>#REF!</v>
      </c>
      <c r="T678" s="214" t="e">
        <f t="shared" si="223"/>
        <v>#REF!</v>
      </c>
      <c r="U678" t="e">
        <f t="shared" si="224"/>
        <v>#REF!</v>
      </c>
      <c r="V678" t="e">
        <f t="shared" si="225"/>
        <v>#REF!</v>
      </c>
      <c r="W678" t="e">
        <f t="shared" si="226"/>
        <v>#REF!</v>
      </c>
      <c r="X678" t="e">
        <f t="shared" si="227"/>
        <v>#REF!</v>
      </c>
      <c r="Y678" t="e">
        <f t="shared" si="228"/>
        <v>#REF!</v>
      </c>
      <c r="AA678" s="1">
        <f t="shared" si="229"/>
        <v>677</v>
      </c>
    </row>
    <row r="679" spans="1:27" x14ac:dyDescent="0.35">
      <c r="A679" s="184" t="str">
        <f>+Declarations!A679&amp;""</f>
        <v/>
      </c>
      <c r="B679" t="str">
        <f>IF(LEN($A679),IF(LEN(Declarations!$B679)&gt;0,Declarations!$B679,"#"&amp;$A679),"")</f>
        <v/>
      </c>
      <c r="C679" s="1" t="str">
        <f t="shared" si="211"/>
        <v>...</v>
      </c>
      <c r="D679" s="1" t="str">
        <f t="shared" si="230"/>
        <v/>
      </c>
      <c r="E679" s="15">
        <f t="shared" si="212"/>
        <v>0</v>
      </c>
      <c r="F679" s="1">
        <f t="shared" si="213"/>
        <v>0</v>
      </c>
      <c r="G679" s="1" t="str">
        <f t="shared" si="214"/>
        <v/>
      </c>
      <c r="H679" t="str">
        <f t="shared" si="215"/>
        <v/>
      </c>
      <c r="I679" s="1">
        <f t="shared" si="216"/>
        <v>0</v>
      </c>
      <c r="J679" s="1" t="str">
        <f>IF(LEN($A679)&gt;0,IF(LEN(Declarations!$F679)&gt;0,Declarations!$F679,conftype),"")</f>
        <v/>
      </c>
      <c r="M679" s="35" t="e">
        <f t="shared" si="210"/>
        <v>#REF!</v>
      </c>
      <c r="N679" s="35" t="e">
        <f t="shared" si="217"/>
        <v>#REF!</v>
      </c>
      <c r="O679" s="35" t="e">
        <f t="shared" si="218"/>
        <v>#REF!</v>
      </c>
      <c r="P679" s="35" t="e">
        <f t="shared" si="219"/>
        <v>#REF!</v>
      </c>
      <c r="Q679" s="214" t="e">
        <f t="shared" si="220"/>
        <v>#REF!</v>
      </c>
      <c r="R679" s="215" t="e">
        <f t="shared" si="221"/>
        <v>#REF!</v>
      </c>
      <c r="S679" s="214" t="e">
        <f t="shared" si="222"/>
        <v>#REF!</v>
      </c>
      <c r="T679" s="214" t="e">
        <f t="shared" si="223"/>
        <v>#REF!</v>
      </c>
      <c r="U679" t="e">
        <f t="shared" si="224"/>
        <v>#REF!</v>
      </c>
      <c r="V679" t="e">
        <f t="shared" si="225"/>
        <v>#REF!</v>
      </c>
      <c r="W679" t="e">
        <f t="shared" si="226"/>
        <v>#REF!</v>
      </c>
      <c r="X679" t="e">
        <f t="shared" si="227"/>
        <v>#REF!</v>
      </c>
      <c r="Y679" t="e">
        <f t="shared" si="228"/>
        <v>#REF!</v>
      </c>
      <c r="AA679" s="1">
        <f t="shared" si="229"/>
        <v>678</v>
      </c>
    </row>
    <row r="680" spans="1:27" x14ac:dyDescent="0.35">
      <c r="A680" s="184" t="str">
        <f>+Declarations!A680&amp;""</f>
        <v/>
      </c>
      <c r="B680" t="str">
        <f>IF(LEN($A680),IF(LEN(Declarations!$B680)&gt;0,Declarations!$B680,"#"&amp;$A680),"")</f>
        <v/>
      </c>
      <c r="C680" s="1" t="str">
        <f t="shared" si="211"/>
        <v>...</v>
      </c>
      <c r="D680" s="1" t="str">
        <f t="shared" si="230"/>
        <v/>
      </c>
      <c r="E680" s="15">
        <f t="shared" si="212"/>
        <v>0</v>
      </c>
      <c r="F680" s="1">
        <f t="shared" si="213"/>
        <v>0</v>
      </c>
      <c r="G680" s="1" t="str">
        <f t="shared" si="214"/>
        <v/>
      </c>
      <c r="H680" t="str">
        <f t="shared" si="215"/>
        <v/>
      </c>
      <c r="I680" s="1">
        <f t="shared" si="216"/>
        <v>0</v>
      </c>
      <c r="J680" s="1" t="str">
        <f>IF(LEN($A680)&gt;0,IF(LEN(Declarations!$F680)&gt;0,Declarations!$F680,conftype),"")</f>
        <v/>
      </c>
      <c r="M680" s="35" t="e">
        <f t="shared" si="210"/>
        <v>#REF!</v>
      </c>
      <c r="N680" s="35" t="e">
        <f t="shared" si="217"/>
        <v>#REF!</v>
      </c>
      <c r="O680" s="35" t="e">
        <f t="shared" si="218"/>
        <v>#REF!</v>
      </c>
      <c r="P680" s="35" t="e">
        <f t="shared" si="219"/>
        <v>#REF!</v>
      </c>
      <c r="Q680" s="214" t="e">
        <f t="shared" si="220"/>
        <v>#REF!</v>
      </c>
      <c r="R680" s="215" t="e">
        <f t="shared" si="221"/>
        <v>#REF!</v>
      </c>
      <c r="S680" s="214" t="e">
        <f t="shared" si="222"/>
        <v>#REF!</v>
      </c>
      <c r="T680" s="214" t="e">
        <f t="shared" si="223"/>
        <v>#REF!</v>
      </c>
      <c r="U680" t="e">
        <f t="shared" si="224"/>
        <v>#REF!</v>
      </c>
      <c r="V680" t="e">
        <f t="shared" si="225"/>
        <v>#REF!</v>
      </c>
      <c r="W680" t="e">
        <f t="shared" si="226"/>
        <v>#REF!</v>
      </c>
      <c r="X680" t="e">
        <f t="shared" si="227"/>
        <v>#REF!</v>
      </c>
      <c r="Y680" t="e">
        <f t="shared" si="228"/>
        <v>#REF!</v>
      </c>
      <c r="AA680" s="1">
        <f t="shared" si="229"/>
        <v>679</v>
      </c>
    </row>
    <row r="681" spans="1:27" x14ac:dyDescent="0.35">
      <c r="A681" s="184" t="str">
        <f>+Declarations!A681&amp;""</f>
        <v/>
      </c>
      <c r="B681" t="str">
        <f>IF(LEN($A681),IF(LEN(Declarations!$B681)&gt;0,Declarations!$B681,"#"&amp;$A681),"")</f>
        <v/>
      </c>
      <c r="C681" s="1" t="str">
        <f t="shared" si="211"/>
        <v>...</v>
      </c>
      <c r="D681" s="1" t="str">
        <f t="shared" si="230"/>
        <v/>
      </c>
      <c r="E681" s="15">
        <f t="shared" si="212"/>
        <v>0</v>
      </c>
      <c r="F681" s="1">
        <f t="shared" si="213"/>
        <v>0</v>
      </c>
      <c r="G681" s="1" t="str">
        <f t="shared" si="214"/>
        <v/>
      </c>
      <c r="H681" t="str">
        <f t="shared" si="215"/>
        <v/>
      </c>
      <c r="I681" s="1">
        <f t="shared" si="216"/>
        <v>0</v>
      </c>
      <c r="J681" s="1" t="str">
        <f>IF(LEN($A681)&gt;0,IF(LEN(Declarations!$F681)&gt;0,Declarations!$F681,conftype),"")</f>
        <v/>
      </c>
      <c r="M681" s="35" t="e">
        <f t="shared" si="210"/>
        <v>#REF!</v>
      </c>
      <c r="N681" s="35" t="e">
        <f t="shared" si="217"/>
        <v>#REF!</v>
      </c>
      <c r="O681" s="35" t="e">
        <f t="shared" si="218"/>
        <v>#REF!</v>
      </c>
      <c r="P681" s="35" t="e">
        <f t="shared" si="219"/>
        <v>#REF!</v>
      </c>
      <c r="Q681" s="214" t="e">
        <f t="shared" si="220"/>
        <v>#REF!</v>
      </c>
      <c r="R681" s="215" t="e">
        <f t="shared" si="221"/>
        <v>#REF!</v>
      </c>
      <c r="S681" s="214" t="e">
        <f t="shared" si="222"/>
        <v>#REF!</v>
      </c>
      <c r="T681" s="214" t="e">
        <f t="shared" si="223"/>
        <v>#REF!</v>
      </c>
      <c r="U681" t="e">
        <f t="shared" si="224"/>
        <v>#REF!</v>
      </c>
      <c r="V681" t="e">
        <f t="shared" si="225"/>
        <v>#REF!</v>
      </c>
      <c r="W681" t="e">
        <f t="shared" si="226"/>
        <v>#REF!</v>
      </c>
      <c r="X681" t="e">
        <f t="shared" si="227"/>
        <v>#REF!</v>
      </c>
      <c r="Y681" t="e">
        <f t="shared" si="228"/>
        <v>#REF!</v>
      </c>
      <c r="AA681" s="1">
        <f t="shared" si="229"/>
        <v>680</v>
      </c>
    </row>
    <row r="682" spans="1:27" x14ac:dyDescent="0.35">
      <c r="A682" s="184" t="str">
        <f>+Declarations!A682&amp;""</f>
        <v/>
      </c>
      <c r="B682" t="str">
        <f>IF(LEN($A682),IF(LEN(Declarations!$B682)&gt;0,Declarations!$B682,"#"&amp;$A682),"")</f>
        <v/>
      </c>
      <c r="C682" s="1" t="str">
        <f t="shared" si="211"/>
        <v>...</v>
      </c>
      <c r="D682" s="1" t="str">
        <f t="shared" si="230"/>
        <v/>
      </c>
      <c r="E682" s="15">
        <f t="shared" si="212"/>
        <v>0</v>
      </c>
      <c r="F682" s="1">
        <f t="shared" si="213"/>
        <v>0</v>
      </c>
      <c r="G682" s="1" t="str">
        <f t="shared" si="214"/>
        <v/>
      </c>
      <c r="H682" t="str">
        <f t="shared" si="215"/>
        <v/>
      </c>
      <c r="I682" s="1">
        <f t="shared" si="216"/>
        <v>0</v>
      </c>
      <c r="J682" s="1" t="str">
        <f>IF(LEN($A682)&gt;0,IF(LEN(Declarations!$F682)&gt;0,Declarations!$F682,conftype),"")</f>
        <v/>
      </c>
      <c r="M682" s="35" t="e">
        <f t="shared" si="210"/>
        <v>#REF!</v>
      </c>
      <c r="N682" s="35" t="e">
        <f t="shared" si="217"/>
        <v>#REF!</v>
      </c>
      <c r="O682" s="35" t="e">
        <f t="shared" si="218"/>
        <v>#REF!</v>
      </c>
      <c r="P682" s="35" t="e">
        <f t="shared" si="219"/>
        <v>#REF!</v>
      </c>
      <c r="Q682" s="214" t="e">
        <f t="shared" si="220"/>
        <v>#REF!</v>
      </c>
      <c r="R682" s="215" t="e">
        <f t="shared" si="221"/>
        <v>#REF!</v>
      </c>
      <c r="S682" s="214" t="e">
        <f t="shared" si="222"/>
        <v>#REF!</v>
      </c>
      <c r="T682" s="214" t="e">
        <f t="shared" si="223"/>
        <v>#REF!</v>
      </c>
      <c r="U682" t="e">
        <f t="shared" si="224"/>
        <v>#REF!</v>
      </c>
      <c r="V682" t="e">
        <f t="shared" si="225"/>
        <v>#REF!</v>
      </c>
      <c r="W682" t="e">
        <f t="shared" si="226"/>
        <v>#REF!</v>
      </c>
      <c r="X682" t="e">
        <f t="shared" si="227"/>
        <v>#REF!</v>
      </c>
      <c r="Y682" t="e">
        <f t="shared" si="228"/>
        <v>#REF!</v>
      </c>
      <c r="AA682" s="1">
        <f t="shared" si="229"/>
        <v>681</v>
      </c>
    </row>
    <row r="683" spans="1:27" x14ac:dyDescent="0.35">
      <c r="A683" s="184" t="str">
        <f>+Declarations!A683&amp;""</f>
        <v/>
      </c>
      <c r="B683" t="str">
        <f>IF(LEN($A683),IF(LEN(Declarations!$B683)&gt;0,Declarations!$B683,"#"&amp;$A683),"")</f>
        <v/>
      </c>
      <c r="C683" s="1" t="str">
        <f t="shared" si="211"/>
        <v>...</v>
      </c>
      <c r="D683" s="1" t="str">
        <f t="shared" si="230"/>
        <v/>
      </c>
      <c r="E683" s="15">
        <f t="shared" si="212"/>
        <v>0</v>
      </c>
      <c r="F683" s="1">
        <f t="shared" si="213"/>
        <v>0</v>
      </c>
      <c r="G683" s="1" t="str">
        <f t="shared" si="214"/>
        <v/>
      </c>
      <c r="H683" t="str">
        <f t="shared" si="215"/>
        <v/>
      </c>
      <c r="I683" s="1">
        <f t="shared" si="216"/>
        <v>0</v>
      </c>
      <c r="J683" s="1" t="str">
        <f>IF(LEN($A683)&gt;0,IF(LEN(Declarations!$F683)&gt;0,Declarations!$F683,conftype),"")</f>
        <v/>
      </c>
      <c r="M683" s="35" t="e">
        <f t="shared" si="210"/>
        <v>#REF!</v>
      </c>
      <c r="N683" s="35" t="e">
        <f t="shared" si="217"/>
        <v>#REF!</v>
      </c>
      <c r="O683" s="35" t="e">
        <f t="shared" si="218"/>
        <v>#REF!</v>
      </c>
      <c r="P683" s="35" t="e">
        <f t="shared" si="219"/>
        <v>#REF!</v>
      </c>
      <c r="Q683" s="214" t="e">
        <f t="shared" si="220"/>
        <v>#REF!</v>
      </c>
      <c r="R683" s="215" t="e">
        <f t="shared" si="221"/>
        <v>#REF!</v>
      </c>
      <c r="S683" s="214" t="e">
        <f t="shared" si="222"/>
        <v>#REF!</v>
      </c>
      <c r="T683" s="214" t="e">
        <f t="shared" si="223"/>
        <v>#REF!</v>
      </c>
      <c r="U683" t="e">
        <f t="shared" si="224"/>
        <v>#REF!</v>
      </c>
      <c r="V683" t="e">
        <f t="shared" si="225"/>
        <v>#REF!</v>
      </c>
      <c r="W683" t="e">
        <f t="shared" si="226"/>
        <v>#REF!</v>
      </c>
      <c r="X683" t="e">
        <f t="shared" si="227"/>
        <v>#REF!</v>
      </c>
      <c r="Y683" t="e">
        <f t="shared" si="228"/>
        <v>#REF!</v>
      </c>
      <c r="AA683" s="1">
        <f t="shared" si="229"/>
        <v>682</v>
      </c>
    </row>
    <row r="684" spans="1:27" x14ac:dyDescent="0.35">
      <c r="A684" s="184" t="str">
        <f>+Declarations!A684&amp;""</f>
        <v/>
      </c>
      <c r="B684" t="str">
        <f>IF(LEN($A684),IF(LEN(Declarations!$B684)&gt;0,Declarations!$B684,"#"&amp;$A684),"")</f>
        <v/>
      </c>
      <c r="C684" s="1" t="str">
        <f t="shared" si="211"/>
        <v>...</v>
      </c>
      <c r="D684" s="1" t="str">
        <f t="shared" si="230"/>
        <v/>
      </c>
      <c r="E684" s="15">
        <f t="shared" si="212"/>
        <v>0</v>
      </c>
      <c r="F684" s="1">
        <f t="shared" si="213"/>
        <v>0</v>
      </c>
      <c r="G684" s="1" t="str">
        <f t="shared" si="214"/>
        <v/>
      </c>
      <c r="H684" t="str">
        <f t="shared" si="215"/>
        <v/>
      </c>
      <c r="I684" s="1">
        <f t="shared" si="216"/>
        <v>0</v>
      </c>
      <c r="J684" s="1" t="str">
        <f>IF(LEN($A684)&gt;0,IF(LEN(Declarations!$F684)&gt;0,Declarations!$F684,conftype),"")</f>
        <v/>
      </c>
      <c r="M684" s="35" t="e">
        <f t="shared" si="210"/>
        <v>#REF!</v>
      </c>
      <c r="N684" s="35" t="e">
        <f t="shared" si="217"/>
        <v>#REF!</v>
      </c>
      <c r="O684" s="35" t="e">
        <f t="shared" si="218"/>
        <v>#REF!</v>
      </c>
      <c r="P684" s="35" t="e">
        <f t="shared" si="219"/>
        <v>#REF!</v>
      </c>
      <c r="Q684" s="214" t="e">
        <f t="shared" si="220"/>
        <v>#REF!</v>
      </c>
      <c r="R684" s="215" t="e">
        <f t="shared" si="221"/>
        <v>#REF!</v>
      </c>
      <c r="S684" s="214" t="e">
        <f t="shared" si="222"/>
        <v>#REF!</v>
      </c>
      <c r="T684" s="214" t="e">
        <f t="shared" si="223"/>
        <v>#REF!</v>
      </c>
      <c r="U684" t="e">
        <f t="shared" si="224"/>
        <v>#REF!</v>
      </c>
      <c r="V684" t="e">
        <f t="shared" si="225"/>
        <v>#REF!</v>
      </c>
      <c r="W684" t="e">
        <f t="shared" si="226"/>
        <v>#REF!</v>
      </c>
      <c r="X684" t="e">
        <f t="shared" si="227"/>
        <v>#REF!</v>
      </c>
      <c r="Y684" t="e">
        <f t="shared" si="228"/>
        <v>#REF!</v>
      </c>
      <c r="AA684" s="1">
        <f t="shared" si="229"/>
        <v>683</v>
      </c>
    </row>
    <row r="685" spans="1:27" x14ac:dyDescent="0.35">
      <c r="A685" s="184" t="str">
        <f>+Declarations!A685&amp;""</f>
        <v/>
      </c>
      <c r="B685" t="str">
        <f>IF(LEN($A685),IF(LEN(Declarations!$B685)&gt;0,Declarations!$B685,"#"&amp;$A685),"")</f>
        <v/>
      </c>
      <c r="C685" s="1" t="str">
        <f t="shared" si="211"/>
        <v>...</v>
      </c>
      <c r="D685" s="1" t="str">
        <f t="shared" si="230"/>
        <v/>
      </c>
      <c r="E685" s="15">
        <f t="shared" si="212"/>
        <v>0</v>
      </c>
      <c r="F685" s="1">
        <f t="shared" si="213"/>
        <v>0</v>
      </c>
      <c r="G685" s="1" t="str">
        <f t="shared" si="214"/>
        <v/>
      </c>
      <c r="H685" t="str">
        <f t="shared" si="215"/>
        <v/>
      </c>
      <c r="I685" s="1">
        <f t="shared" si="216"/>
        <v>0</v>
      </c>
      <c r="J685" s="1" t="str">
        <f>IF(LEN($A685)&gt;0,IF(LEN(Declarations!$F685)&gt;0,Declarations!$F685,conftype),"")</f>
        <v/>
      </c>
      <c r="M685" s="35" t="e">
        <f t="shared" si="210"/>
        <v>#REF!</v>
      </c>
      <c r="N685" s="35" t="e">
        <f t="shared" si="217"/>
        <v>#REF!</v>
      </c>
      <c r="O685" s="35" t="e">
        <f t="shared" si="218"/>
        <v>#REF!</v>
      </c>
      <c r="P685" s="35" t="e">
        <f t="shared" si="219"/>
        <v>#REF!</v>
      </c>
      <c r="Q685" s="214" t="e">
        <f t="shared" si="220"/>
        <v>#REF!</v>
      </c>
      <c r="R685" s="215" t="e">
        <f t="shared" si="221"/>
        <v>#REF!</v>
      </c>
      <c r="S685" s="214" t="e">
        <f t="shared" si="222"/>
        <v>#REF!</v>
      </c>
      <c r="T685" s="214" t="e">
        <f t="shared" si="223"/>
        <v>#REF!</v>
      </c>
      <c r="U685" t="e">
        <f t="shared" si="224"/>
        <v>#REF!</v>
      </c>
      <c r="V685" t="e">
        <f t="shared" si="225"/>
        <v>#REF!</v>
      </c>
      <c r="W685" t="e">
        <f t="shared" si="226"/>
        <v>#REF!</v>
      </c>
      <c r="X685" t="e">
        <f t="shared" si="227"/>
        <v>#REF!</v>
      </c>
      <c r="Y685" t="e">
        <f t="shared" si="228"/>
        <v>#REF!</v>
      </c>
      <c r="AA685" s="1">
        <f t="shared" si="229"/>
        <v>684</v>
      </c>
    </row>
    <row r="686" spans="1:27" x14ac:dyDescent="0.35">
      <c r="A686" s="184" t="str">
        <f>+Declarations!A686&amp;""</f>
        <v/>
      </c>
      <c r="B686" t="str">
        <f>IF(LEN($A686),IF(LEN(Declarations!$B686)&gt;0,Declarations!$B686,"#"&amp;$A686),"")</f>
        <v/>
      </c>
      <c r="C686" s="1" t="str">
        <f t="shared" si="211"/>
        <v>...</v>
      </c>
      <c r="D686" s="1" t="str">
        <f t="shared" si="230"/>
        <v/>
      </c>
      <c r="E686" s="15">
        <f t="shared" si="212"/>
        <v>0</v>
      </c>
      <c r="F686" s="1">
        <f t="shared" si="213"/>
        <v>0</v>
      </c>
      <c r="G686" s="1" t="str">
        <f t="shared" si="214"/>
        <v/>
      </c>
      <c r="H686" t="str">
        <f t="shared" si="215"/>
        <v/>
      </c>
      <c r="I686" s="1">
        <f t="shared" si="216"/>
        <v>0</v>
      </c>
      <c r="J686" s="1" t="str">
        <f>IF(LEN($A686)&gt;0,IF(LEN(Declarations!$F686)&gt;0,Declarations!$F686,conftype),"")</f>
        <v/>
      </c>
      <c r="M686" s="35" t="e">
        <f t="shared" si="210"/>
        <v>#REF!</v>
      </c>
      <c r="N686" s="35" t="e">
        <f t="shared" si="217"/>
        <v>#REF!</v>
      </c>
      <c r="O686" s="35" t="e">
        <f t="shared" si="218"/>
        <v>#REF!</v>
      </c>
      <c r="P686" s="35" t="e">
        <f t="shared" si="219"/>
        <v>#REF!</v>
      </c>
      <c r="Q686" s="214" t="e">
        <f t="shared" si="220"/>
        <v>#REF!</v>
      </c>
      <c r="R686" s="215" t="e">
        <f t="shared" si="221"/>
        <v>#REF!</v>
      </c>
      <c r="S686" s="214" t="e">
        <f t="shared" si="222"/>
        <v>#REF!</v>
      </c>
      <c r="T686" s="214" t="e">
        <f t="shared" si="223"/>
        <v>#REF!</v>
      </c>
      <c r="U686" t="e">
        <f t="shared" si="224"/>
        <v>#REF!</v>
      </c>
      <c r="V686" t="e">
        <f t="shared" si="225"/>
        <v>#REF!</v>
      </c>
      <c r="W686" t="e">
        <f t="shared" si="226"/>
        <v>#REF!</v>
      </c>
      <c r="X686" t="e">
        <f t="shared" si="227"/>
        <v>#REF!</v>
      </c>
      <c r="Y686" t="e">
        <f t="shared" si="228"/>
        <v>#REF!</v>
      </c>
      <c r="AA686" s="1">
        <f t="shared" si="229"/>
        <v>685</v>
      </c>
    </row>
    <row r="687" spans="1:27" x14ac:dyDescent="0.35">
      <c r="A687" s="184" t="str">
        <f>+Declarations!A687&amp;""</f>
        <v/>
      </c>
      <c r="B687" t="str">
        <f>IF(LEN($A687),IF(LEN(Declarations!$B687)&gt;0,Declarations!$B687,"#"&amp;$A687),"")</f>
        <v/>
      </c>
      <c r="C687" s="1" t="str">
        <f t="shared" si="211"/>
        <v>...</v>
      </c>
      <c r="D687" s="1" t="str">
        <f t="shared" si="230"/>
        <v/>
      </c>
      <c r="E687" s="15">
        <f t="shared" si="212"/>
        <v>0</v>
      </c>
      <c r="F687" s="1">
        <f t="shared" si="213"/>
        <v>0</v>
      </c>
      <c r="G687" s="1" t="str">
        <f t="shared" si="214"/>
        <v/>
      </c>
      <c r="H687" t="str">
        <f t="shared" si="215"/>
        <v/>
      </c>
      <c r="I687" s="1">
        <f t="shared" si="216"/>
        <v>0</v>
      </c>
      <c r="J687" s="1" t="str">
        <f>IF(LEN($A687)&gt;0,IF(LEN(Declarations!$F687)&gt;0,Declarations!$F687,conftype),"")</f>
        <v/>
      </c>
      <c r="M687" s="35" t="e">
        <f t="shared" ref="M687:M750" si="231">IF(ISNA(VLOOKUP($A687,SprintData,2,FALSE)),0,VLOOKUP($A687,SprintData,2,FALSE))</f>
        <v>#REF!</v>
      </c>
      <c r="N687" s="35" t="e">
        <f t="shared" si="217"/>
        <v>#REF!</v>
      </c>
      <c r="O687" s="35" t="e">
        <f t="shared" si="218"/>
        <v>#REF!</v>
      </c>
      <c r="P687" s="35" t="e">
        <f t="shared" si="219"/>
        <v>#REF!</v>
      </c>
      <c r="Q687" s="214" t="e">
        <f t="shared" si="220"/>
        <v>#REF!</v>
      </c>
      <c r="R687" s="215" t="e">
        <f t="shared" si="221"/>
        <v>#REF!</v>
      </c>
      <c r="S687" s="214" t="e">
        <f t="shared" si="222"/>
        <v>#REF!</v>
      </c>
      <c r="T687" s="214" t="e">
        <f t="shared" si="223"/>
        <v>#REF!</v>
      </c>
      <c r="U687" t="e">
        <f t="shared" si="224"/>
        <v>#REF!</v>
      </c>
      <c r="V687" t="e">
        <f t="shared" si="225"/>
        <v>#REF!</v>
      </c>
      <c r="W687" t="e">
        <f t="shared" si="226"/>
        <v>#REF!</v>
      </c>
      <c r="X687" t="e">
        <f t="shared" si="227"/>
        <v>#REF!</v>
      </c>
      <c r="Y687" t="e">
        <f t="shared" si="228"/>
        <v>#REF!</v>
      </c>
      <c r="AA687" s="1">
        <f t="shared" si="229"/>
        <v>686</v>
      </c>
    </row>
    <row r="688" spans="1:27" x14ac:dyDescent="0.35">
      <c r="A688" s="184" t="str">
        <f>+Declarations!A688&amp;""</f>
        <v/>
      </c>
      <c r="B688" t="str">
        <f>IF(LEN($A688),IF(LEN(Declarations!$B688)&gt;0,Declarations!$B688,"#"&amp;$A688),"")</f>
        <v/>
      </c>
      <c r="C688" s="1" t="str">
        <f t="shared" si="211"/>
        <v>...</v>
      </c>
      <c r="D688" s="1" t="str">
        <f t="shared" si="230"/>
        <v/>
      </c>
      <c r="E688" s="15">
        <f t="shared" si="212"/>
        <v>0</v>
      </c>
      <c r="F688" s="1">
        <f t="shared" si="213"/>
        <v>0</v>
      </c>
      <c r="G688" s="1" t="str">
        <f t="shared" si="214"/>
        <v/>
      </c>
      <c r="H688" t="str">
        <f t="shared" si="215"/>
        <v/>
      </c>
      <c r="I688" s="1">
        <f t="shared" si="216"/>
        <v>0</v>
      </c>
      <c r="J688" s="1" t="str">
        <f>IF(LEN($A688)&gt;0,IF(LEN(Declarations!$F688)&gt;0,Declarations!$F688,conftype),"")</f>
        <v/>
      </c>
      <c r="M688" s="35" t="e">
        <f t="shared" si="231"/>
        <v>#REF!</v>
      </c>
      <c r="N688" s="35" t="e">
        <f t="shared" si="217"/>
        <v>#REF!</v>
      </c>
      <c r="O688" s="35" t="e">
        <f t="shared" si="218"/>
        <v>#REF!</v>
      </c>
      <c r="P688" s="35" t="e">
        <f t="shared" si="219"/>
        <v>#REF!</v>
      </c>
      <c r="Q688" s="214" t="e">
        <f t="shared" si="220"/>
        <v>#REF!</v>
      </c>
      <c r="R688" s="215" t="e">
        <f t="shared" si="221"/>
        <v>#REF!</v>
      </c>
      <c r="S688" s="214" t="e">
        <f t="shared" si="222"/>
        <v>#REF!</v>
      </c>
      <c r="T688" s="214" t="e">
        <f t="shared" si="223"/>
        <v>#REF!</v>
      </c>
      <c r="U688" t="e">
        <f t="shared" si="224"/>
        <v>#REF!</v>
      </c>
      <c r="V688" t="e">
        <f t="shared" si="225"/>
        <v>#REF!</v>
      </c>
      <c r="W688" t="e">
        <f t="shared" si="226"/>
        <v>#REF!</v>
      </c>
      <c r="X688" t="e">
        <f t="shared" si="227"/>
        <v>#REF!</v>
      </c>
      <c r="Y688" t="e">
        <f t="shared" si="228"/>
        <v>#REF!</v>
      </c>
      <c r="AA688" s="1">
        <f t="shared" si="229"/>
        <v>687</v>
      </c>
    </row>
    <row r="689" spans="1:27" x14ac:dyDescent="0.35">
      <c r="A689" s="184" t="str">
        <f>+Declarations!A689&amp;""</f>
        <v/>
      </c>
      <c r="B689" t="str">
        <f>IF(LEN($A689),IF(LEN(Declarations!$B689)&gt;0,Declarations!$B689,"#"&amp;$A689),"")</f>
        <v/>
      </c>
      <c r="C689" s="1" t="str">
        <f t="shared" si="211"/>
        <v>...</v>
      </c>
      <c r="D689" s="1" t="str">
        <f t="shared" si="230"/>
        <v/>
      </c>
      <c r="E689" s="15">
        <f t="shared" si="212"/>
        <v>0</v>
      </c>
      <c r="F689" s="1">
        <f t="shared" si="213"/>
        <v>0</v>
      </c>
      <c r="G689" s="1" t="str">
        <f t="shared" si="214"/>
        <v/>
      </c>
      <c r="H689" t="str">
        <f t="shared" si="215"/>
        <v/>
      </c>
      <c r="I689" s="1">
        <f t="shared" si="216"/>
        <v>0</v>
      </c>
      <c r="J689" s="1" t="str">
        <f>IF(LEN($A689)&gt;0,IF(LEN(Declarations!$F689)&gt;0,Declarations!$F689,conftype),"")</f>
        <v/>
      </c>
      <c r="M689" s="35" t="e">
        <f t="shared" si="231"/>
        <v>#REF!</v>
      </c>
      <c r="N689" s="35" t="e">
        <f t="shared" si="217"/>
        <v>#REF!</v>
      </c>
      <c r="O689" s="35" t="e">
        <f t="shared" si="218"/>
        <v>#REF!</v>
      </c>
      <c r="P689" s="35" t="e">
        <f t="shared" si="219"/>
        <v>#REF!</v>
      </c>
      <c r="Q689" s="214" t="e">
        <f t="shared" si="220"/>
        <v>#REF!</v>
      </c>
      <c r="R689" s="215" t="e">
        <f t="shared" si="221"/>
        <v>#REF!</v>
      </c>
      <c r="S689" s="214" t="e">
        <f t="shared" si="222"/>
        <v>#REF!</v>
      </c>
      <c r="T689" s="214" t="e">
        <f t="shared" si="223"/>
        <v>#REF!</v>
      </c>
      <c r="U689" t="e">
        <f t="shared" si="224"/>
        <v>#REF!</v>
      </c>
      <c r="V689" t="e">
        <f t="shared" si="225"/>
        <v>#REF!</v>
      </c>
      <c r="W689" t="e">
        <f t="shared" si="226"/>
        <v>#REF!</v>
      </c>
      <c r="X689" t="e">
        <f t="shared" si="227"/>
        <v>#REF!</v>
      </c>
      <c r="Y689" t="e">
        <f t="shared" si="228"/>
        <v>#REF!</v>
      </c>
      <c r="AA689" s="1">
        <f t="shared" si="229"/>
        <v>688</v>
      </c>
    </row>
    <row r="690" spans="1:27" x14ac:dyDescent="0.35">
      <c r="A690" s="184" t="str">
        <f>+Declarations!A690&amp;""</f>
        <v/>
      </c>
      <c r="B690" t="str">
        <f>IF(LEN($A690),IF(LEN(Declarations!$B690)&gt;0,Declarations!$B690,"#"&amp;$A690),"")</f>
        <v/>
      </c>
      <c r="C690" s="1" t="str">
        <f t="shared" si="211"/>
        <v>...</v>
      </c>
      <c r="D690" s="1" t="str">
        <f t="shared" si="230"/>
        <v/>
      </c>
      <c r="E690" s="15">
        <f t="shared" si="212"/>
        <v>0</v>
      </c>
      <c r="F690" s="1">
        <f t="shared" si="213"/>
        <v>0</v>
      </c>
      <c r="G690" s="1" t="str">
        <f t="shared" si="214"/>
        <v/>
      </c>
      <c r="H690" t="str">
        <f t="shared" si="215"/>
        <v/>
      </c>
      <c r="I690" s="1">
        <f t="shared" si="216"/>
        <v>0</v>
      </c>
      <c r="J690" s="1" t="str">
        <f>IF(LEN($A690)&gt;0,IF(LEN(Declarations!$F690)&gt;0,Declarations!$F690,conftype),"")</f>
        <v/>
      </c>
      <c r="M690" s="35" t="e">
        <f t="shared" si="231"/>
        <v>#REF!</v>
      </c>
      <c r="N690" s="35" t="e">
        <f t="shared" si="217"/>
        <v>#REF!</v>
      </c>
      <c r="O690" s="35" t="e">
        <f t="shared" si="218"/>
        <v>#REF!</v>
      </c>
      <c r="P690" s="35" t="e">
        <f t="shared" si="219"/>
        <v>#REF!</v>
      </c>
      <c r="Q690" s="214" t="e">
        <f t="shared" si="220"/>
        <v>#REF!</v>
      </c>
      <c r="R690" s="215" t="e">
        <f t="shared" si="221"/>
        <v>#REF!</v>
      </c>
      <c r="S690" s="214" t="e">
        <f t="shared" si="222"/>
        <v>#REF!</v>
      </c>
      <c r="T690" s="214" t="e">
        <f t="shared" si="223"/>
        <v>#REF!</v>
      </c>
      <c r="U690" t="e">
        <f t="shared" si="224"/>
        <v>#REF!</v>
      </c>
      <c r="V690" t="e">
        <f t="shared" si="225"/>
        <v>#REF!</v>
      </c>
      <c r="W690" t="e">
        <f t="shared" si="226"/>
        <v>#REF!</v>
      </c>
      <c r="X690" t="e">
        <f t="shared" si="227"/>
        <v>#REF!</v>
      </c>
      <c r="Y690" t="e">
        <f t="shared" si="228"/>
        <v>#REF!</v>
      </c>
      <c r="AA690" s="1">
        <f t="shared" si="229"/>
        <v>689</v>
      </c>
    </row>
    <row r="691" spans="1:27" x14ac:dyDescent="0.35">
      <c r="A691" s="184" t="str">
        <f>+Declarations!A691&amp;""</f>
        <v/>
      </c>
      <c r="B691" t="str">
        <f>IF(LEN($A691),IF(LEN(Declarations!$B691)&gt;0,Declarations!$B691,"#"&amp;$A691),"")</f>
        <v/>
      </c>
      <c r="C691" s="1" t="str">
        <f t="shared" si="211"/>
        <v>...</v>
      </c>
      <c r="D691" s="1" t="str">
        <f t="shared" si="230"/>
        <v/>
      </c>
      <c r="E691" s="15">
        <f t="shared" si="212"/>
        <v>0</v>
      </c>
      <c r="F691" s="1">
        <f t="shared" si="213"/>
        <v>0</v>
      </c>
      <c r="G691" s="1" t="str">
        <f t="shared" si="214"/>
        <v/>
      </c>
      <c r="H691" t="str">
        <f t="shared" si="215"/>
        <v/>
      </c>
      <c r="I691" s="1">
        <f t="shared" si="216"/>
        <v>0</v>
      </c>
      <c r="J691" s="1" t="str">
        <f>IF(LEN($A691)&gt;0,IF(LEN(Declarations!$F691)&gt;0,Declarations!$F691,conftype),"")</f>
        <v/>
      </c>
      <c r="M691" s="35" t="e">
        <f t="shared" si="231"/>
        <v>#REF!</v>
      </c>
      <c r="N691" s="35" t="e">
        <f t="shared" si="217"/>
        <v>#REF!</v>
      </c>
      <c r="O691" s="35" t="e">
        <f t="shared" si="218"/>
        <v>#REF!</v>
      </c>
      <c r="P691" s="35" t="e">
        <f t="shared" si="219"/>
        <v>#REF!</v>
      </c>
      <c r="Q691" s="214" t="e">
        <f t="shared" si="220"/>
        <v>#REF!</v>
      </c>
      <c r="R691" s="215" t="e">
        <f t="shared" si="221"/>
        <v>#REF!</v>
      </c>
      <c r="S691" s="214" t="e">
        <f t="shared" si="222"/>
        <v>#REF!</v>
      </c>
      <c r="T691" s="214" t="e">
        <f t="shared" si="223"/>
        <v>#REF!</v>
      </c>
      <c r="U691" t="e">
        <f t="shared" si="224"/>
        <v>#REF!</v>
      </c>
      <c r="V691" t="e">
        <f t="shared" si="225"/>
        <v>#REF!</v>
      </c>
      <c r="W691" t="e">
        <f t="shared" si="226"/>
        <v>#REF!</v>
      </c>
      <c r="X691" t="e">
        <f t="shared" si="227"/>
        <v>#REF!</v>
      </c>
      <c r="Y691" t="e">
        <f t="shared" si="228"/>
        <v>#REF!</v>
      </c>
      <c r="AA691" s="1">
        <f t="shared" si="229"/>
        <v>690</v>
      </c>
    </row>
    <row r="692" spans="1:27" x14ac:dyDescent="0.35">
      <c r="A692" s="184" t="str">
        <f>+Declarations!A692&amp;""</f>
        <v/>
      </c>
      <c r="B692" t="str">
        <f>IF(LEN($A692),IF(LEN(Declarations!$B692)&gt;0,Declarations!$B692,"#"&amp;$A692),"")</f>
        <v/>
      </c>
      <c r="C692" s="1" t="str">
        <f t="shared" si="211"/>
        <v>...</v>
      </c>
      <c r="D692" s="1" t="str">
        <f t="shared" si="230"/>
        <v/>
      </c>
      <c r="E692" s="15">
        <f t="shared" si="212"/>
        <v>0</v>
      </c>
      <c r="F692" s="1">
        <f t="shared" si="213"/>
        <v>0</v>
      </c>
      <c r="G692" s="1" t="str">
        <f t="shared" si="214"/>
        <v/>
      </c>
      <c r="H692" t="str">
        <f t="shared" si="215"/>
        <v/>
      </c>
      <c r="I692" s="1">
        <f t="shared" si="216"/>
        <v>0</v>
      </c>
      <c r="J692" s="1" t="str">
        <f>IF(LEN($A692)&gt;0,IF(LEN(Declarations!$F692)&gt;0,Declarations!$F692,conftype),"")</f>
        <v/>
      </c>
      <c r="M692" s="35" t="e">
        <f t="shared" si="231"/>
        <v>#REF!</v>
      </c>
      <c r="N692" s="35" t="e">
        <f t="shared" si="217"/>
        <v>#REF!</v>
      </c>
      <c r="O692" s="35" t="e">
        <f t="shared" si="218"/>
        <v>#REF!</v>
      </c>
      <c r="P692" s="35" t="e">
        <f t="shared" si="219"/>
        <v>#REF!</v>
      </c>
      <c r="Q692" s="214" t="e">
        <f t="shared" si="220"/>
        <v>#REF!</v>
      </c>
      <c r="R692" s="215" t="e">
        <f t="shared" si="221"/>
        <v>#REF!</v>
      </c>
      <c r="S692" s="214" t="e">
        <f t="shared" si="222"/>
        <v>#REF!</v>
      </c>
      <c r="T692" s="214" t="e">
        <f t="shared" si="223"/>
        <v>#REF!</v>
      </c>
      <c r="U692" t="e">
        <f t="shared" si="224"/>
        <v>#REF!</v>
      </c>
      <c r="V692" t="e">
        <f t="shared" si="225"/>
        <v>#REF!</v>
      </c>
      <c r="W692" t="e">
        <f t="shared" si="226"/>
        <v>#REF!</v>
      </c>
      <c r="X692" t="e">
        <f t="shared" si="227"/>
        <v>#REF!</v>
      </c>
      <c r="Y692" t="e">
        <f t="shared" si="228"/>
        <v>#REF!</v>
      </c>
      <c r="AA692" s="1">
        <f t="shared" si="229"/>
        <v>691</v>
      </c>
    </row>
    <row r="693" spans="1:27" x14ac:dyDescent="0.35">
      <c r="A693" s="184" t="str">
        <f>+Declarations!A693&amp;""</f>
        <v/>
      </c>
      <c r="B693" t="str">
        <f>IF(LEN($A693),IF(LEN(Declarations!$B693)&gt;0,Declarations!$B693,"#"&amp;$A693),"")</f>
        <v/>
      </c>
      <c r="C693" s="1" t="str">
        <f t="shared" si="211"/>
        <v>...</v>
      </c>
      <c r="D693" s="1" t="str">
        <f t="shared" si="230"/>
        <v/>
      </c>
      <c r="E693" s="15">
        <f t="shared" si="212"/>
        <v>0</v>
      </c>
      <c r="F693" s="1">
        <f t="shared" si="213"/>
        <v>0</v>
      </c>
      <c r="G693" s="1" t="str">
        <f t="shared" si="214"/>
        <v/>
      </c>
      <c r="H693" t="str">
        <f t="shared" si="215"/>
        <v/>
      </c>
      <c r="I693" s="1">
        <f t="shared" si="216"/>
        <v>0</v>
      </c>
      <c r="J693" s="1" t="str">
        <f>IF(LEN($A693)&gt;0,IF(LEN(Declarations!$F693)&gt;0,Declarations!$F693,conftype),"")</f>
        <v/>
      </c>
      <c r="M693" s="35" t="e">
        <f t="shared" si="231"/>
        <v>#REF!</v>
      </c>
      <c r="N693" s="35" t="e">
        <f t="shared" si="217"/>
        <v>#REF!</v>
      </c>
      <c r="O693" s="35" t="e">
        <f t="shared" si="218"/>
        <v>#REF!</v>
      </c>
      <c r="P693" s="35" t="e">
        <f t="shared" si="219"/>
        <v>#REF!</v>
      </c>
      <c r="Q693" s="214" t="e">
        <f t="shared" si="220"/>
        <v>#REF!</v>
      </c>
      <c r="R693" s="215" t="e">
        <f t="shared" si="221"/>
        <v>#REF!</v>
      </c>
      <c r="S693" s="214" t="e">
        <f t="shared" si="222"/>
        <v>#REF!</v>
      </c>
      <c r="T693" s="214" t="e">
        <f t="shared" si="223"/>
        <v>#REF!</v>
      </c>
      <c r="U693" t="e">
        <f t="shared" si="224"/>
        <v>#REF!</v>
      </c>
      <c r="V693" t="e">
        <f t="shared" si="225"/>
        <v>#REF!</v>
      </c>
      <c r="W693" t="e">
        <f t="shared" si="226"/>
        <v>#REF!</v>
      </c>
      <c r="X693" t="e">
        <f t="shared" si="227"/>
        <v>#REF!</v>
      </c>
      <c r="Y693" t="e">
        <f t="shared" si="228"/>
        <v>#REF!</v>
      </c>
      <c r="AA693" s="1">
        <f t="shared" si="229"/>
        <v>692</v>
      </c>
    </row>
    <row r="694" spans="1:27" x14ac:dyDescent="0.35">
      <c r="A694" s="184" t="str">
        <f>+Declarations!A694&amp;""</f>
        <v/>
      </c>
      <c r="B694" t="str">
        <f>IF(LEN($A694),IF(LEN(Declarations!$B694)&gt;0,Declarations!$B694,"#"&amp;$A694),"")</f>
        <v/>
      </c>
      <c r="C694" s="1" t="str">
        <f t="shared" si="211"/>
        <v>...</v>
      </c>
      <c r="D694" s="1" t="str">
        <f t="shared" si="230"/>
        <v/>
      </c>
      <c r="E694" s="15">
        <f t="shared" si="212"/>
        <v>0</v>
      </c>
      <c r="F694" s="1">
        <f t="shared" si="213"/>
        <v>0</v>
      </c>
      <c r="G694" s="1" t="str">
        <f t="shared" si="214"/>
        <v/>
      </c>
      <c r="H694" t="str">
        <f t="shared" si="215"/>
        <v/>
      </c>
      <c r="I694" s="1">
        <f t="shared" si="216"/>
        <v>0</v>
      </c>
      <c r="J694" s="1" t="str">
        <f>IF(LEN($A694)&gt;0,IF(LEN(Declarations!$F694)&gt;0,Declarations!$F694,conftype),"")</f>
        <v/>
      </c>
      <c r="M694" s="35" t="e">
        <f t="shared" si="231"/>
        <v>#REF!</v>
      </c>
      <c r="N694" s="35" t="e">
        <f t="shared" si="217"/>
        <v>#REF!</v>
      </c>
      <c r="O694" s="35" t="e">
        <f t="shared" si="218"/>
        <v>#REF!</v>
      </c>
      <c r="P694" s="35" t="e">
        <f t="shared" si="219"/>
        <v>#REF!</v>
      </c>
      <c r="Q694" s="214" t="e">
        <f t="shared" si="220"/>
        <v>#REF!</v>
      </c>
      <c r="R694" s="215" t="e">
        <f t="shared" si="221"/>
        <v>#REF!</v>
      </c>
      <c r="S694" s="214" t="e">
        <f t="shared" si="222"/>
        <v>#REF!</v>
      </c>
      <c r="T694" s="214" t="e">
        <f t="shared" si="223"/>
        <v>#REF!</v>
      </c>
      <c r="U694" t="e">
        <f t="shared" si="224"/>
        <v>#REF!</v>
      </c>
      <c r="V694" t="e">
        <f t="shared" si="225"/>
        <v>#REF!</v>
      </c>
      <c r="W694" t="e">
        <f t="shared" si="226"/>
        <v>#REF!</v>
      </c>
      <c r="X694" t="e">
        <f t="shared" si="227"/>
        <v>#REF!</v>
      </c>
      <c r="Y694" t="e">
        <f t="shared" si="228"/>
        <v>#REF!</v>
      </c>
      <c r="AA694" s="1">
        <f t="shared" si="229"/>
        <v>693</v>
      </c>
    </row>
    <row r="695" spans="1:27" x14ac:dyDescent="0.35">
      <c r="A695" s="184" t="str">
        <f>+Declarations!A695&amp;""</f>
        <v/>
      </c>
      <c r="B695" t="str">
        <f>IF(LEN($A695),IF(LEN(Declarations!$B695)&gt;0,Declarations!$B695,"#"&amp;$A695),"")</f>
        <v/>
      </c>
      <c r="C695" s="1" t="str">
        <f t="shared" si="211"/>
        <v>...</v>
      </c>
      <c r="D695" s="1" t="str">
        <f t="shared" si="230"/>
        <v/>
      </c>
      <c r="E695" s="15">
        <f t="shared" si="212"/>
        <v>0</v>
      </c>
      <c r="F695" s="1">
        <f t="shared" si="213"/>
        <v>0</v>
      </c>
      <c r="G695" s="1" t="str">
        <f t="shared" si="214"/>
        <v/>
      </c>
      <c r="H695" t="str">
        <f t="shared" si="215"/>
        <v/>
      </c>
      <c r="I695" s="1">
        <f t="shared" si="216"/>
        <v>0</v>
      </c>
      <c r="J695" s="1" t="str">
        <f>IF(LEN($A695)&gt;0,IF(LEN(Declarations!$F695)&gt;0,Declarations!$F695,conftype),"")</f>
        <v/>
      </c>
      <c r="M695" s="35" t="e">
        <f t="shared" si="231"/>
        <v>#REF!</v>
      </c>
      <c r="N695" s="35" t="e">
        <f t="shared" si="217"/>
        <v>#REF!</v>
      </c>
      <c r="O695" s="35" t="e">
        <f t="shared" si="218"/>
        <v>#REF!</v>
      </c>
      <c r="P695" s="35" t="e">
        <f t="shared" si="219"/>
        <v>#REF!</v>
      </c>
      <c r="Q695" s="214" t="e">
        <f t="shared" si="220"/>
        <v>#REF!</v>
      </c>
      <c r="R695" s="215" t="e">
        <f t="shared" si="221"/>
        <v>#REF!</v>
      </c>
      <c r="S695" s="214" t="e">
        <f t="shared" si="222"/>
        <v>#REF!</v>
      </c>
      <c r="T695" s="214" t="e">
        <f t="shared" si="223"/>
        <v>#REF!</v>
      </c>
      <c r="U695" t="e">
        <f t="shared" si="224"/>
        <v>#REF!</v>
      </c>
      <c r="V695" t="e">
        <f t="shared" si="225"/>
        <v>#REF!</v>
      </c>
      <c r="W695" t="e">
        <f t="shared" si="226"/>
        <v>#REF!</v>
      </c>
      <c r="X695" t="e">
        <f t="shared" si="227"/>
        <v>#REF!</v>
      </c>
      <c r="Y695" t="e">
        <f t="shared" si="228"/>
        <v>#REF!</v>
      </c>
      <c r="AA695" s="1">
        <f t="shared" si="229"/>
        <v>694</v>
      </c>
    </row>
    <row r="696" spans="1:27" x14ac:dyDescent="0.35">
      <c r="A696" s="184" t="str">
        <f>+Declarations!A696&amp;""</f>
        <v/>
      </c>
      <c r="B696" t="str">
        <f>IF(LEN($A696),IF(LEN(Declarations!$B696)&gt;0,Declarations!$B696,"#"&amp;$A696),"")</f>
        <v/>
      </c>
      <c r="C696" s="1" t="str">
        <f t="shared" si="211"/>
        <v>...</v>
      </c>
      <c r="D696" s="1" t="str">
        <f t="shared" si="230"/>
        <v/>
      </c>
      <c r="E696" s="15">
        <f t="shared" si="212"/>
        <v>0</v>
      </c>
      <c r="F696" s="1">
        <f t="shared" si="213"/>
        <v>0</v>
      </c>
      <c r="G696" s="1" t="str">
        <f t="shared" si="214"/>
        <v/>
      </c>
      <c r="H696" t="str">
        <f t="shared" si="215"/>
        <v/>
      </c>
      <c r="I696" s="1">
        <f t="shared" si="216"/>
        <v>0</v>
      </c>
      <c r="J696" s="1" t="str">
        <f>IF(LEN($A696)&gt;0,IF(LEN(Declarations!$F696)&gt;0,Declarations!$F696,conftype),"")</f>
        <v/>
      </c>
      <c r="M696" s="35" t="e">
        <f t="shared" si="231"/>
        <v>#REF!</v>
      </c>
      <c r="N696" s="35" t="e">
        <f t="shared" si="217"/>
        <v>#REF!</v>
      </c>
      <c r="O696" s="35" t="e">
        <f t="shared" si="218"/>
        <v>#REF!</v>
      </c>
      <c r="P696" s="35" t="e">
        <f t="shared" si="219"/>
        <v>#REF!</v>
      </c>
      <c r="Q696" s="214" t="e">
        <f t="shared" si="220"/>
        <v>#REF!</v>
      </c>
      <c r="R696" s="215" t="e">
        <f t="shared" si="221"/>
        <v>#REF!</v>
      </c>
      <c r="S696" s="214" t="e">
        <f t="shared" si="222"/>
        <v>#REF!</v>
      </c>
      <c r="T696" s="214" t="e">
        <f t="shared" si="223"/>
        <v>#REF!</v>
      </c>
      <c r="U696" t="e">
        <f t="shared" si="224"/>
        <v>#REF!</v>
      </c>
      <c r="V696" t="e">
        <f t="shared" si="225"/>
        <v>#REF!</v>
      </c>
      <c r="W696" t="e">
        <f t="shared" si="226"/>
        <v>#REF!</v>
      </c>
      <c r="X696" t="e">
        <f t="shared" si="227"/>
        <v>#REF!</v>
      </c>
      <c r="Y696" t="e">
        <f t="shared" si="228"/>
        <v>#REF!</v>
      </c>
      <c r="AA696" s="1">
        <f t="shared" si="229"/>
        <v>695</v>
      </c>
    </row>
    <row r="697" spans="1:27" x14ac:dyDescent="0.35">
      <c r="A697" s="184" t="str">
        <f>+Declarations!A697&amp;""</f>
        <v/>
      </c>
      <c r="B697" t="str">
        <f>IF(LEN($A697),IF(LEN(Declarations!$B697)&gt;0,Declarations!$B697,"#"&amp;$A697),"")</f>
        <v/>
      </c>
      <c r="C697" s="1" t="str">
        <f t="shared" si="211"/>
        <v>...</v>
      </c>
      <c r="D697" s="1" t="str">
        <f t="shared" si="230"/>
        <v/>
      </c>
      <c r="E697" s="15">
        <f t="shared" si="212"/>
        <v>0</v>
      </c>
      <c r="F697" s="1">
        <f t="shared" si="213"/>
        <v>0</v>
      </c>
      <c r="G697" s="1" t="str">
        <f t="shared" si="214"/>
        <v/>
      </c>
      <c r="H697" t="str">
        <f t="shared" si="215"/>
        <v/>
      </c>
      <c r="I697" s="1">
        <f t="shared" si="216"/>
        <v>0</v>
      </c>
      <c r="J697" s="1" t="str">
        <f>IF(LEN($A697)&gt;0,IF(LEN(Declarations!$F697)&gt;0,Declarations!$F697,conftype),"")</f>
        <v/>
      </c>
      <c r="M697" s="35" t="e">
        <f t="shared" si="231"/>
        <v>#REF!</v>
      </c>
      <c r="N697" s="35" t="e">
        <f t="shared" si="217"/>
        <v>#REF!</v>
      </c>
      <c r="O697" s="35" t="e">
        <f t="shared" si="218"/>
        <v>#REF!</v>
      </c>
      <c r="P697" s="35" t="e">
        <f t="shared" si="219"/>
        <v>#REF!</v>
      </c>
      <c r="Q697" s="214" t="e">
        <f t="shared" si="220"/>
        <v>#REF!</v>
      </c>
      <c r="R697" s="215" t="e">
        <f t="shared" si="221"/>
        <v>#REF!</v>
      </c>
      <c r="S697" s="214" t="e">
        <f t="shared" si="222"/>
        <v>#REF!</v>
      </c>
      <c r="T697" s="214" t="e">
        <f t="shared" si="223"/>
        <v>#REF!</v>
      </c>
      <c r="U697" t="e">
        <f t="shared" si="224"/>
        <v>#REF!</v>
      </c>
      <c r="V697" t="e">
        <f t="shared" si="225"/>
        <v>#REF!</v>
      </c>
      <c r="W697" t="e">
        <f t="shared" si="226"/>
        <v>#REF!</v>
      </c>
      <c r="X697" t="e">
        <f t="shared" si="227"/>
        <v>#REF!</v>
      </c>
      <c r="Y697" t="e">
        <f t="shared" si="228"/>
        <v>#REF!</v>
      </c>
      <c r="AA697" s="1">
        <f t="shared" si="229"/>
        <v>696</v>
      </c>
    </row>
    <row r="698" spans="1:27" x14ac:dyDescent="0.35">
      <c r="A698" s="184" t="str">
        <f>+Declarations!A698&amp;""</f>
        <v/>
      </c>
      <c r="B698" t="str">
        <f>IF(LEN($A698),IF(LEN(Declarations!$B698)&gt;0,Declarations!$B698,"#"&amp;$A698),"")</f>
        <v/>
      </c>
      <c r="C698" s="1" t="str">
        <f t="shared" si="211"/>
        <v>...</v>
      </c>
      <c r="D698" s="1" t="str">
        <f t="shared" si="230"/>
        <v/>
      </c>
      <c r="E698" s="15">
        <f t="shared" si="212"/>
        <v>0</v>
      </c>
      <c r="F698" s="1">
        <f t="shared" si="213"/>
        <v>0</v>
      </c>
      <c r="G698" s="1" t="str">
        <f t="shared" si="214"/>
        <v/>
      </c>
      <c r="H698" t="str">
        <f t="shared" si="215"/>
        <v/>
      </c>
      <c r="I698" s="1">
        <f t="shared" si="216"/>
        <v>0</v>
      </c>
      <c r="J698" s="1" t="str">
        <f>IF(LEN($A698)&gt;0,IF(LEN(Declarations!$F698)&gt;0,Declarations!$F698,conftype),"")</f>
        <v/>
      </c>
      <c r="M698" s="35" t="e">
        <f t="shared" si="231"/>
        <v>#REF!</v>
      </c>
      <c r="N698" s="35" t="e">
        <f t="shared" si="217"/>
        <v>#REF!</v>
      </c>
      <c r="O698" s="35" t="e">
        <f t="shared" si="218"/>
        <v>#REF!</v>
      </c>
      <c r="P698" s="35" t="e">
        <f t="shared" si="219"/>
        <v>#REF!</v>
      </c>
      <c r="Q698" s="214" t="e">
        <f t="shared" si="220"/>
        <v>#REF!</v>
      </c>
      <c r="R698" s="215" t="e">
        <f t="shared" si="221"/>
        <v>#REF!</v>
      </c>
      <c r="S698" s="214" t="e">
        <f t="shared" si="222"/>
        <v>#REF!</v>
      </c>
      <c r="T698" s="214" t="e">
        <f t="shared" si="223"/>
        <v>#REF!</v>
      </c>
      <c r="U698" t="e">
        <f t="shared" si="224"/>
        <v>#REF!</v>
      </c>
      <c r="V698" t="e">
        <f t="shared" si="225"/>
        <v>#REF!</v>
      </c>
      <c r="W698" t="e">
        <f t="shared" si="226"/>
        <v>#REF!</v>
      </c>
      <c r="X698" t="e">
        <f t="shared" si="227"/>
        <v>#REF!</v>
      </c>
      <c r="Y698" t="e">
        <f t="shared" si="228"/>
        <v>#REF!</v>
      </c>
      <c r="AA698" s="1">
        <f t="shared" si="229"/>
        <v>697</v>
      </c>
    </row>
    <row r="699" spans="1:27" x14ac:dyDescent="0.35">
      <c r="A699" s="184" t="str">
        <f>+Declarations!A699&amp;""</f>
        <v/>
      </c>
      <c r="B699" t="str">
        <f>IF(LEN($A699),IF(LEN(Declarations!$B699)&gt;0,Declarations!$B699,"#"&amp;$A699),"")</f>
        <v/>
      </c>
      <c r="C699" s="1" t="str">
        <f t="shared" si="211"/>
        <v>...</v>
      </c>
      <c r="D699" s="1" t="str">
        <f t="shared" si="230"/>
        <v/>
      </c>
      <c r="E699" s="15">
        <f t="shared" si="212"/>
        <v>0</v>
      </c>
      <c r="F699" s="1">
        <f t="shared" si="213"/>
        <v>0</v>
      </c>
      <c r="G699" s="1" t="str">
        <f t="shared" si="214"/>
        <v/>
      </c>
      <c r="H699" t="str">
        <f t="shared" si="215"/>
        <v/>
      </c>
      <c r="I699" s="1">
        <f t="shared" si="216"/>
        <v>0</v>
      </c>
      <c r="J699" s="1" t="str">
        <f>IF(LEN($A699)&gt;0,IF(LEN(Declarations!$F699)&gt;0,Declarations!$F699,conftype),"")</f>
        <v/>
      </c>
      <c r="M699" s="35" t="e">
        <f t="shared" si="231"/>
        <v>#REF!</v>
      </c>
      <c r="N699" s="35" t="e">
        <f t="shared" si="217"/>
        <v>#REF!</v>
      </c>
      <c r="O699" s="35" t="e">
        <f t="shared" si="218"/>
        <v>#REF!</v>
      </c>
      <c r="P699" s="35" t="e">
        <f t="shared" si="219"/>
        <v>#REF!</v>
      </c>
      <c r="Q699" s="214" t="e">
        <f t="shared" si="220"/>
        <v>#REF!</v>
      </c>
      <c r="R699" s="215" t="e">
        <f t="shared" si="221"/>
        <v>#REF!</v>
      </c>
      <c r="S699" s="214" t="e">
        <f t="shared" si="222"/>
        <v>#REF!</v>
      </c>
      <c r="T699" s="214" t="e">
        <f t="shared" si="223"/>
        <v>#REF!</v>
      </c>
      <c r="U699" t="e">
        <f t="shared" si="224"/>
        <v>#REF!</v>
      </c>
      <c r="V699" t="e">
        <f t="shared" si="225"/>
        <v>#REF!</v>
      </c>
      <c r="W699" t="e">
        <f t="shared" si="226"/>
        <v>#REF!</v>
      </c>
      <c r="X699" t="e">
        <f t="shared" si="227"/>
        <v>#REF!</v>
      </c>
      <c r="Y699" t="e">
        <f t="shared" si="228"/>
        <v>#REF!</v>
      </c>
      <c r="AA699" s="1">
        <f t="shared" si="229"/>
        <v>698</v>
      </c>
    </row>
    <row r="700" spans="1:27" x14ac:dyDescent="0.35">
      <c r="A700" s="184" t="str">
        <f>+Declarations!A700&amp;""</f>
        <v/>
      </c>
      <c r="B700" t="str">
        <f>IF(LEN($A700),IF(LEN(Declarations!$B700)&gt;0,Declarations!$B700,"#"&amp;$A700),"")</f>
        <v/>
      </c>
      <c r="C700" s="1" t="str">
        <f t="shared" si="211"/>
        <v>...</v>
      </c>
      <c r="D700" s="1" t="str">
        <f t="shared" si="230"/>
        <v/>
      </c>
      <c r="E700" s="15">
        <f t="shared" si="212"/>
        <v>0</v>
      </c>
      <c r="F700" s="1">
        <f t="shared" si="213"/>
        <v>0</v>
      </c>
      <c r="G700" s="1" t="str">
        <f t="shared" si="214"/>
        <v/>
      </c>
      <c r="H700" t="str">
        <f t="shared" si="215"/>
        <v/>
      </c>
      <c r="I700" s="1">
        <f t="shared" si="216"/>
        <v>0</v>
      </c>
      <c r="J700" s="1" t="str">
        <f>IF(LEN($A700)&gt;0,IF(LEN(Declarations!$F700)&gt;0,Declarations!$F700,conftype),"")</f>
        <v/>
      </c>
      <c r="M700" s="35" t="e">
        <f t="shared" si="231"/>
        <v>#REF!</v>
      </c>
      <c r="N700" s="35" t="e">
        <f t="shared" si="217"/>
        <v>#REF!</v>
      </c>
      <c r="O700" s="35" t="e">
        <f t="shared" si="218"/>
        <v>#REF!</v>
      </c>
      <c r="P700" s="35" t="e">
        <f t="shared" si="219"/>
        <v>#REF!</v>
      </c>
      <c r="Q700" s="214" t="e">
        <f t="shared" si="220"/>
        <v>#REF!</v>
      </c>
      <c r="R700" s="215" t="e">
        <f t="shared" si="221"/>
        <v>#REF!</v>
      </c>
      <c r="S700" s="214" t="e">
        <f t="shared" si="222"/>
        <v>#REF!</v>
      </c>
      <c r="T700" s="214" t="e">
        <f t="shared" si="223"/>
        <v>#REF!</v>
      </c>
      <c r="U700" t="e">
        <f t="shared" si="224"/>
        <v>#REF!</v>
      </c>
      <c r="V700" t="e">
        <f t="shared" si="225"/>
        <v>#REF!</v>
      </c>
      <c r="W700" t="e">
        <f t="shared" si="226"/>
        <v>#REF!</v>
      </c>
      <c r="X700" t="e">
        <f t="shared" si="227"/>
        <v>#REF!</v>
      </c>
      <c r="Y700" t="e">
        <f t="shared" si="228"/>
        <v>#REF!</v>
      </c>
      <c r="AA700" s="1">
        <f t="shared" si="229"/>
        <v>699</v>
      </c>
    </row>
    <row r="701" spans="1:27" x14ac:dyDescent="0.35">
      <c r="A701" s="184" t="str">
        <f>+Declarations!A701&amp;""</f>
        <v/>
      </c>
      <c r="B701" t="str">
        <f>IF(LEN($A701),IF(LEN(Declarations!$B701)&gt;0,Declarations!$B701,"#"&amp;$A701),"")</f>
        <v/>
      </c>
      <c r="C701" s="1" t="str">
        <f t="shared" si="211"/>
        <v>...</v>
      </c>
      <c r="D701" s="1" t="str">
        <f t="shared" si="230"/>
        <v/>
      </c>
      <c r="E701" s="15">
        <f t="shared" si="212"/>
        <v>0</v>
      </c>
      <c r="F701" s="1">
        <f t="shared" si="213"/>
        <v>0</v>
      </c>
      <c r="G701" s="1" t="str">
        <f t="shared" si="214"/>
        <v/>
      </c>
      <c r="H701" t="str">
        <f t="shared" si="215"/>
        <v/>
      </c>
      <c r="I701" s="1">
        <f t="shared" si="216"/>
        <v>0</v>
      </c>
      <c r="J701" s="1" t="str">
        <f>IF(LEN($A701)&gt;0,IF(LEN(Declarations!$F701)&gt;0,Declarations!$F701,conftype),"")</f>
        <v/>
      </c>
      <c r="M701" s="35" t="e">
        <f t="shared" si="231"/>
        <v>#REF!</v>
      </c>
      <c r="N701" s="35" t="e">
        <f t="shared" si="217"/>
        <v>#REF!</v>
      </c>
      <c r="O701" s="35" t="e">
        <f t="shared" si="218"/>
        <v>#REF!</v>
      </c>
      <c r="P701" s="35" t="e">
        <f t="shared" si="219"/>
        <v>#REF!</v>
      </c>
      <c r="Q701" s="214" t="e">
        <f t="shared" si="220"/>
        <v>#REF!</v>
      </c>
      <c r="R701" s="215" t="e">
        <f t="shared" si="221"/>
        <v>#REF!</v>
      </c>
      <c r="S701" s="214" t="e">
        <f t="shared" si="222"/>
        <v>#REF!</v>
      </c>
      <c r="T701" s="214" t="e">
        <f t="shared" si="223"/>
        <v>#REF!</v>
      </c>
      <c r="U701" t="e">
        <f t="shared" si="224"/>
        <v>#REF!</v>
      </c>
      <c r="V701" t="e">
        <f t="shared" si="225"/>
        <v>#REF!</v>
      </c>
      <c r="W701" t="e">
        <f t="shared" si="226"/>
        <v>#REF!</v>
      </c>
      <c r="X701" t="e">
        <f t="shared" si="227"/>
        <v>#REF!</v>
      </c>
      <c r="Y701" t="e">
        <f t="shared" si="228"/>
        <v>#REF!</v>
      </c>
      <c r="AA701" s="1">
        <f t="shared" si="229"/>
        <v>700</v>
      </c>
    </row>
    <row r="702" spans="1:27" x14ac:dyDescent="0.35">
      <c r="A702" s="184" t="str">
        <f>+Declarations!A702&amp;""</f>
        <v/>
      </c>
      <c r="B702" t="str">
        <f>IF(LEN($A702),IF(LEN(Declarations!$B702)&gt;0,Declarations!$B702,"#"&amp;$A702),"")</f>
        <v/>
      </c>
      <c r="C702" s="1" t="str">
        <f t="shared" si="211"/>
        <v>...</v>
      </c>
      <c r="D702" s="1" t="str">
        <f t="shared" si="230"/>
        <v/>
      </c>
      <c r="E702" s="15">
        <f t="shared" si="212"/>
        <v>0</v>
      </c>
      <c r="F702" s="1">
        <f t="shared" si="213"/>
        <v>0</v>
      </c>
      <c r="G702" s="1" t="str">
        <f t="shared" si="214"/>
        <v/>
      </c>
      <c r="H702" t="str">
        <f t="shared" si="215"/>
        <v/>
      </c>
      <c r="I702" s="1">
        <f t="shared" si="216"/>
        <v>0</v>
      </c>
      <c r="J702" s="1" t="str">
        <f>IF(LEN($A702)&gt;0,IF(LEN(Declarations!$F702)&gt;0,Declarations!$F702,conftype),"")</f>
        <v/>
      </c>
      <c r="M702" s="35" t="e">
        <f t="shared" si="231"/>
        <v>#REF!</v>
      </c>
      <c r="N702" s="35" t="e">
        <f t="shared" si="217"/>
        <v>#REF!</v>
      </c>
      <c r="O702" s="35" t="e">
        <f t="shared" si="218"/>
        <v>#REF!</v>
      </c>
      <c r="P702" s="35" t="e">
        <f t="shared" si="219"/>
        <v>#REF!</v>
      </c>
      <c r="Q702" s="214" t="e">
        <f t="shared" si="220"/>
        <v>#REF!</v>
      </c>
      <c r="R702" s="215" t="e">
        <f t="shared" si="221"/>
        <v>#REF!</v>
      </c>
      <c r="S702" s="214" t="e">
        <f t="shared" si="222"/>
        <v>#REF!</v>
      </c>
      <c r="T702" s="214" t="e">
        <f t="shared" si="223"/>
        <v>#REF!</v>
      </c>
      <c r="U702" t="e">
        <f t="shared" si="224"/>
        <v>#REF!</v>
      </c>
      <c r="V702" t="e">
        <f t="shared" si="225"/>
        <v>#REF!</v>
      </c>
      <c r="W702" t="e">
        <f t="shared" si="226"/>
        <v>#REF!</v>
      </c>
      <c r="X702" t="e">
        <f t="shared" si="227"/>
        <v>#REF!</v>
      </c>
      <c r="Y702" t="e">
        <f t="shared" si="228"/>
        <v>#REF!</v>
      </c>
      <c r="AA702" s="1">
        <f t="shared" si="229"/>
        <v>701</v>
      </c>
    </row>
    <row r="703" spans="1:27" x14ac:dyDescent="0.35">
      <c r="A703" s="184" t="str">
        <f>+Declarations!A703&amp;""</f>
        <v/>
      </c>
      <c r="B703" t="str">
        <f>IF(LEN($A703),IF(LEN(Declarations!$B703)&gt;0,Declarations!$B703,"#"&amp;$A703),"")</f>
        <v/>
      </c>
      <c r="C703" s="1" t="str">
        <f t="shared" si="211"/>
        <v>...</v>
      </c>
      <c r="D703" s="1" t="str">
        <f t="shared" si="230"/>
        <v/>
      </c>
      <c r="E703" s="15">
        <f t="shared" si="212"/>
        <v>0</v>
      </c>
      <c r="F703" s="1">
        <f t="shared" si="213"/>
        <v>0</v>
      </c>
      <c r="G703" s="1" t="str">
        <f t="shared" si="214"/>
        <v/>
      </c>
      <c r="H703" t="str">
        <f t="shared" si="215"/>
        <v/>
      </c>
      <c r="I703" s="1">
        <f t="shared" si="216"/>
        <v>0</v>
      </c>
      <c r="J703" s="1" t="str">
        <f>IF(LEN($A703)&gt;0,IF(LEN(Declarations!$F703)&gt;0,Declarations!$F703,conftype),"")</f>
        <v/>
      </c>
      <c r="M703" s="35" t="e">
        <f t="shared" si="231"/>
        <v>#REF!</v>
      </c>
      <c r="N703" s="35" t="e">
        <f t="shared" si="217"/>
        <v>#REF!</v>
      </c>
      <c r="O703" s="35" t="e">
        <f t="shared" si="218"/>
        <v>#REF!</v>
      </c>
      <c r="P703" s="35" t="e">
        <f t="shared" si="219"/>
        <v>#REF!</v>
      </c>
      <c r="Q703" s="214" t="e">
        <f t="shared" si="220"/>
        <v>#REF!</v>
      </c>
      <c r="R703" s="215" t="e">
        <f t="shared" si="221"/>
        <v>#REF!</v>
      </c>
      <c r="S703" s="214" t="e">
        <f t="shared" si="222"/>
        <v>#REF!</v>
      </c>
      <c r="T703" s="214" t="e">
        <f t="shared" si="223"/>
        <v>#REF!</v>
      </c>
      <c r="U703" t="e">
        <f t="shared" si="224"/>
        <v>#REF!</v>
      </c>
      <c r="V703" t="e">
        <f t="shared" si="225"/>
        <v>#REF!</v>
      </c>
      <c r="W703" t="e">
        <f t="shared" si="226"/>
        <v>#REF!</v>
      </c>
      <c r="X703" t="e">
        <f t="shared" si="227"/>
        <v>#REF!</v>
      </c>
      <c r="Y703" t="e">
        <f t="shared" si="228"/>
        <v>#REF!</v>
      </c>
      <c r="AA703" s="1">
        <f t="shared" si="229"/>
        <v>702</v>
      </c>
    </row>
    <row r="704" spans="1:27" x14ac:dyDescent="0.35">
      <c r="A704" s="184" t="str">
        <f>+Declarations!A704&amp;""</f>
        <v/>
      </c>
      <c r="B704" t="str">
        <f>IF(LEN($A704),IF(LEN(Declarations!$B704)&gt;0,Declarations!$B704,"#"&amp;$A704),"")</f>
        <v/>
      </c>
      <c r="C704" s="1" t="str">
        <f t="shared" si="211"/>
        <v>...</v>
      </c>
      <c r="D704" s="1" t="str">
        <f t="shared" si="230"/>
        <v/>
      </c>
      <c r="E704" s="15">
        <f t="shared" si="212"/>
        <v>0</v>
      </c>
      <c r="F704" s="1">
        <f t="shared" si="213"/>
        <v>0</v>
      </c>
      <c r="G704" s="1" t="str">
        <f t="shared" si="214"/>
        <v/>
      </c>
      <c r="H704" t="str">
        <f t="shared" si="215"/>
        <v/>
      </c>
      <c r="I704" s="1">
        <f t="shared" si="216"/>
        <v>0</v>
      </c>
      <c r="J704" s="1" t="str">
        <f>IF(LEN($A704)&gt;0,IF(LEN(Declarations!$F704)&gt;0,Declarations!$F704,conftype),"")</f>
        <v/>
      </c>
      <c r="M704" s="35" t="e">
        <f t="shared" si="231"/>
        <v>#REF!</v>
      </c>
      <c r="N704" s="35" t="e">
        <f t="shared" si="217"/>
        <v>#REF!</v>
      </c>
      <c r="O704" s="35" t="e">
        <f t="shared" si="218"/>
        <v>#REF!</v>
      </c>
      <c r="P704" s="35" t="e">
        <f t="shared" si="219"/>
        <v>#REF!</v>
      </c>
      <c r="Q704" s="214" t="e">
        <f t="shared" si="220"/>
        <v>#REF!</v>
      </c>
      <c r="R704" s="215" t="e">
        <f t="shared" si="221"/>
        <v>#REF!</v>
      </c>
      <c r="S704" s="214" t="e">
        <f t="shared" si="222"/>
        <v>#REF!</v>
      </c>
      <c r="T704" s="214" t="e">
        <f t="shared" si="223"/>
        <v>#REF!</v>
      </c>
      <c r="U704" t="e">
        <f t="shared" si="224"/>
        <v>#REF!</v>
      </c>
      <c r="V704" t="e">
        <f t="shared" si="225"/>
        <v>#REF!</v>
      </c>
      <c r="W704" t="e">
        <f t="shared" si="226"/>
        <v>#REF!</v>
      </c>
      <c r="X704" t="e">
        <f t="shared" si="227"/>
        <v>#REF!</v>
      </c>
      <c r="Y704" t="e">
        <f t="shared" si="228"/>
        <v>#REF!</v>
      </c>
      <c r="AA704" s="1">
        <f t="shared" si="229"/>
        <v>703</v>
      </c>
    </row>
    <row r="705" spans="1:27" x14ac:dyDescent="0.35">
      <c r="A705" s="184" t="str">
        <f>+Declarations!A705&amp;""</f>
        <v/>
      </c>
      <c r="B705" t="str">
        <f>IF(LEN($A705),IF(LEN(Declarations!$B705)&gt;0,Declarations!$B705,"#"&amp;$A705),"")</f>
        <v/>
      </c>
      <c r="C705" s="1" t="str">
        <f t="shared" si="211"/>
        <v>...</v>
      </c>
      <c r="D705" s="1" t="str">
        <f t="shared" si="230"/>
        <v/>
      </c>
      <c r="E705" s="15">
        <f t="shared" si="212"/>
        <v>0</v>
      </c>
      <c r="F705" s="1">
        <f t="shared" si="213"/>
        <v>0</v>
      </c>
      <c r="G705" s="1" t="str">
        <f t="shared" si="214"/>
        <v/>
      </c>
      <c r="H705" t="str">
        <f t="shared" si="215"/>
        <v/>
      </c>
      <c r="I705" s="1">
        <f t="shared" si="216"/>
        <v>0</v>
      </c>
      <c r="J705" s="1" t="str">
        <f>IF(LEN($A705)&gt;0,IF(LEN(Declarations!$F705)&gt;0,Declarations!$F705,conftype),"")</f>
        <v/>
      </c>
      <c r="M705" s="35" t="e">
        <f t="shared" si="231"/>
        <v>#REF!</v>
      </c>
      <c r="N705" s="35" t="e">
        <f t="shared" si="217"/>
        <v>#REF!</v>
      </c>
      <c r="O705" s="35" t="e">
        <f t="shared" si="218"/>
        <v>#REF!</v>
      </c>
      <c r="P705" s="35" t="e">
        <f t="shared" si="219"/>
        <v>#REF!</v>
      </c>
      <c r="Q705" s="214" t="e">
        <f t="shared" si="220"/>
        <v>#REF!</v>
      </c>
      <c r="R705" s="215" t="e">
        <f t="shared" si="221"/>
        <v>#REF!</v>
      </c>
      <c r="S705" s="214" t="e">
        <f t="shared" si="222"/>
        <v>#REF!</v>
      </c>
      <c r="T705" s="214" t="e">
        <f t="shared" si="223"/>
        <v>#REF!</v>
      </c>
      <c r="U705" t="e">
        <f t="shared" si="224"/>
        <v>#REF!</v>
      </c>
      <c r="V705" t="e">
        <f t="shared" si="225"/>
        <v>#REF!</v>
      </c>
      <c r="W705" t="e">
        <f t="shared" si="226"/>
        <v>#REF!</v>
      </c>
      <c r="X705" t="e">
        <f t="shared" si="227"/>
        <v>#REF!</v>
      </c>
      <c r="Y705" t="e">
        <f t="shared" si="228"/>
        <v>#REF!</v>
      </c>
      <c r="AA705" s="1">
        <f t="shared" si="229"/>
        <v>704</v>
      </c>
    </row>
    <row r="706" spans="1:27" x14ac:dyDescent="0.35">
      <c r="A706" s="184" t="str">
        <f>+Declarations!A706&amp;""</f>
        <v/>
      </c>
      <c r="B706" t="str">
        <f>IF(LEN($A706),IF(LEN(Declarations!$B706)&gt;0,Declarations!$B706,"#"&amp;$A706),"")</f>
        <v/>
      </c>
      <c r="C706" s="1" t="str">
        <f t="shared" ref="C706:C769" si="232">IF(LEN(INDEX(DECLARATIONS,$AA706,3))&gt;0,INDEX(DECLARATIONS,$AA706,3),"...")</f>
        <v>...</v>
      </c>
      <c r="D706" s="1" t="str">
        <f t="shared" si="230"/>
        <v/>
      </c>
      <c r="E706" s="15">
        <f t="shared" ref="E706:E769" si="233">IF(ISNA($AA706),0,INDEX(DECLARATIONS,$AA706,5))</f>
        <v>0</v>
      </c>
      <c r="F706" s="1">
        <f t="shared" ref="F706:F769" si="234">IF(ISNA($AA706),0,INDEX(DECLARATIONS,$AA706,7))</f>
        <v>0</v>
      </c>
      <c r="G706" s="1" t="str">
        <f t="shared" ref="G706:G769" si="235">UPPER(IF(ISNA($AA706),"",INDEX(DECLARATIONS,$AA706,4)))</f>
        <v/>
      </c>
      <c r="H706" t="str">
        <f t="shared" ref="H706:H769" si="236">IF(AND(A706&gt;0,ISTEXT(B706)),IF(SECNAME="YES",LEFT(B706&amp;" ",FIND(" ",B706&amp;" ")+2)&amp;IF(F706&gt;0," ("&amp;F706&amp;")",""), B706&amp;IF(F706&gt;0," ("&amp;F706&amp;")","")),"#"&amp;$A706)</f>
        <v/>
      </c>
      <c r="I706" s="1">
        <f t="shared" ref="I706:I769" si="237">IF(LEN($A706)&gt;0,IF(LEN($J706)&gt;0,MATCH(J706,MatchNames,0),EventIndex),0)</f>
        <v>0</v>
      </c>
      <c r="J706" s="1" t="str">
        <f>IF(LEN($A706)&gt;0,IF(LEN(Declarations!$F706)&gt;0,Declarations!$F706,conftype),"")</f>
        <v/>
      </c>
      <c r="M706" s="35" t="e">
        <f t="shared" si="231"/>
        <v>#REF!</v>
      </c>
      <c r="N706" s="35" t="e">
        <f t="shared" ref="N706:N769" si="238">IF(ISNA(VLOOKUP($A706,JumpData,2,FALSE)),0,VLOOKUP($A706,JumpData,2,FALSE))</f>
        <v>#REF!</v>
      </c>
      <c r="O706" s="35" t="e">
        <f t="shared" ref="O706:O769" si="239">IF(ISNA(VLOOKUP($A706,RunData,2,FALSE)),0,VLOOKUP($A706,RunData,2,FALSE))</f>
        <v>#REF!</v>
      </c>
      <c r="P706" s="35" t="e">
        <f t="shared" ref="P706:P769" si="240">IF(ISNA(VLOOKUP($A706,ThrowData,2,FALSE)),0,VLOOKUP($A706,ThrowData,2,FALSE))</f>
        <v>#REF!</v>
      </c>
      <c r="Q706" s="214" t="e">
        <f t="shared" ref="Q706:Q769" si="241">IF(ISNA(VLOOKUP($A706,SprintData,4,FALSE)),0,VLOOKUP($A706,SprintData,4,FALSE))+V706</f>
        <v>#REF!</v>
      </c>
      <c r="R706" s="215" t="e">
        <f t="shared" ref="R706:R769" si="242">IF(ISNA(VLOOKUP($A706,JumpData,4,FALSE)),0,VLOOKUP($A706,JumpData,4,FALSE))+W706</f>
        <v>#REF!</v>
      </c>
      <c r="S706" s="214" t="e">
        <f t="shared" ref="S706:S769" si="243">IF(ISNA(VLOOKUP($A706,RunData,4,FALSE)),0,VLOOKUP($A706,RunData,4,FALSE))+X706</f>
        <v>#REF!</v>
      </c>
      <c r="T706" s="214" t="e">
        <f t="shared" ref="T706:T769" si="244">IF(ISNA(VLOOKUP($A706,ThrowData,4,FALSE)),0,VLOOKUP($A706,ThrowData,4,FALSE))+Y706</f>
        <v>#REF!</v>
      </c>
      <c r="U706" t="e">
        <f t="shared" ref="U706:U769" si="245">+Q706+R706+S706+T706</f>
        <v>#REF!</v>
      </c>
      <c r="V706" t="e">
        <f t="shared" ref="V706:V769" si="246">IF(AND($F706&gt;0,NOT(M706),Flexing),FlexPC,0)</f>
        <v>#REF!</v>
      </c>
      <c r="W706" t="e">
        <f t="shared" ref="W706:W769" si="247">IF(AND($F706&gt;0,NOT(N706),Flexing),FlexPC,0)</f>
        <v>#REF!</v>
      </c>
      <c r="X706" t="e">
        <f t="shared" ref="X706:X769" si="248">IF(AND($F706&gt;0,NOT(O706),Flexing),FlexPC,0)</f>
        <v>#REF!</v>
      </c>
      <c r="Y706" t="e">
        <f t="shared" ref="Y706:Y769" si="249">IF(AND($F706&gt;0,NOT(P706),Flexing),FlexPC,0)</f>
        <v>#REF!</v>
      </c>
      <c r="AA706" s="1">
        <f t="shared" si="229"/>
        <v>705</v>
      </c>
    </row>
    <row r="707" spans="1:27" x14ac:dyDescent="0.35">
      <c r="A707" s="184" t="str">
        <f>+Declarations!A707&amp;""</f>
        <v/>
      </c>
      <c r="B707" t="str">
        <f>IF(LEN($A707),IF(LEN(Declarations!$B707)&gt;0,Declarations!$B707,"#"&amp;$A707),"")</f>
        <v/>
      </c>
      <c r="C707" s="1" t="str">
        <f t="shared" si="232"/>
        <v>...</v>
      </c>
      <c r="D707" s="1" t="str">
        <f t="shared" si="230"/>
        <v/>
      </c>
      <c r="E707" s="15">
        <f t="shared" si="233"/>
        <v>0</v>
      </c>
      <c r="F707" s="1">
        <f t="shared" si="234"/>
        <v>0</v>
      </c>
      <c r="G707" s="1" t="str">
        <f t="shared" si="235"/>
        <v/>
      </c>
      <c r="H707" t="str">
        <f t="shared" si="236"/>
        <v/>
      </c>
      <c r="I707" s="1">
        <f t="shared" si="237"/>
        <v>0</v>
      </c>
      <c r="J707" s="1" t="str">
        <f>IF(LEN($A707)&gt;0,IF(LEN(Declarations!$F707)&gt;0,Declarations!$F707,conftype),"")</f>
        <v/>
      </c>
      <c r="M707" s="35" t="e">
        <f t="shared" si="231"/>
        <v>#REF!</v>
      </c>
      <c r="N707" s="35" t="e">
        <f t="shared" si="238"/>
        <v>#REF!</v>
      </c>
      <c r="O707" s="35" t="e">
        <f t="shared" si="239"/>
        <v>#REF!</v>
      </c>
      <c r="P707" s="35" t="e">
        <f t="shared" si="240"/>
        <v>#REF!</v>
      </c>
      <c r="Q707" s="214" t="e">
        <f t="shared" si="241"/>
        <v>#REF!</v>
      </c>
      <c r="R707" s="215" t="e">
        <f t="shared" si="242"/>
        <v>#REF!</v>
      </c>
      <c r="S707" s="214" t="e">
        <f t="shared" si="243"/>
        <v>#REF!</v>
      </c>
      <c r="T707" s="214" t="e">
        <f t="shared" si="244"/>
        <v>#REF!</v>
      </c>
      <c r="U707" t="e">
        <f t="shared" si="245"/>
        <v>#REF!</v>
      </c>
      <c r="V707" t="e">
        <f t="shared" si="246"/>
        <v>#REF!</v>
      </c>
      <c r="W707" t="e">
        <f t="shared" si="247"/>
        <v>#REF!</v>
      </c>
      <c r="X707" t="e">
        <f t="shared" si="248"/>
        <v>#REF!</v>
      </c>
      <c r="Y707" t="e">
        <f t="shared" si="249"/>
        <v>#REF!</v>
      </c>
      <c r="AA707" s="1">
        <f t="shared" ref="AA707:AA770" si="250">ROW()-1</f>
        <v>706</v>
      </c>
    </row>
    <row r="708" spans="1:27" x14ac:dyDescent="0.35">
      <c r="A708" s="184" t="str">
        <f>+Declarations!A708&amp;""</f>
        <v/>
      </c>
      <c r="B708" t="str">
        <f>IF(LEN($A708),IF(LEN(Declarations!$B708)&gt;0,Declarations!$B708,"#"&amp;$A708),"")</f>
        <v/>
      </c>
      <c r="C708" s="1" t="str">
        <f t="shared" si="232"/>
        <v>...</v>
      </c>
      <c r="D708" s="1" t="str">
        <f t="shared" si="230"/>
        <v/>
      </c>
      <c r="E708" s="15">
        <f t="shared" si="233"/>
        <v>0</v>
      </c>
      <c r="F708" s="1">
        <f t="shared" si="234"/>
        <v>0</v>
      </c>
      <c r="G708" s="1" t="str">
        <f t="shared" si="235"/>
        <v/>
      </c>
      <c r="H708" t="str">
        <f t="shared" si="236"/>
        <v/>
      </c>
      <c r="I708" s="1">
        <f t="shared" si="237"/>
        <v>0</v>
      </c>
      <c r="J708" s="1" t="str">
        <f>IF(LEN($A708)&gt;0,IF(LEN(Declarations!$F708)&gt;0,Declarations!$F708,conftype),"")</f>
        <v/>
      </c>
      <c r="M708" s="35" t="e">
        <f t="shared" si="231"/>
        <v>#REF!</v>
      </c>
      <c r="N708" s="35" t="e">
        <f t="shared" si="238"/>
        <v>#REF!</v>
      </c>
      <c r="O708" s="35" t="e">
        <f t="shared" si="239"/>
        <v>#REF!</v>
      </c>
      <c r="P708" s="35" t="e">
        <f t="shared" si="240"/>
        <v>#REF!</v>
      </c>
      <c r="Q708" s="214" t="e">
        <f t="shared" si="241"/>
        <v>#REF!</v>
      </c>
      <c r="R708" s="215" t="e">
        <f t="shared" si="242"/>
        <v>#REF!</v>
      </c>
      <c r="S708" s="214" t="e">
        <f t="shared" si="243"/>
        <v>#REF!</v>
      </c>
      <c r="T708" s="214" t="e">
        <f t="shared" si="244"/>
        <v>#REF!</v>
      </c>
      <c r="U708" t="e">
        <f t="shared" si="245"/>
        <v>#REF!</v>
      </c>
      <c r="V708" t="e">
        <f t="shared" si="246"/>
        <v>#REF!</v>
      </c>
      <c r="W708" t="e">
        <f t="shared" si="247"/>
        <v>#REF!</v>
      </c>
      <c r="X708" t="e">
        <f t="shared" si="248"/>
        <v>#REF!</v>
      </c>
      <c r="Y708" t="e">
        <f t="shared" si="249"/>
        <v>#REF!</v>
      </c>
      <c r="AA708" s="1">
        <f t="shared" si="250"/>
        <v>707</v>
      </c>
    </row>
    <row r="709" spans="1:27" x14ac:dyDescent="0.35">
      <c r="A709" s="184" t="str">
        <f>+Declarations!A709&amp;""</f>
        <v/>
      </c>
      <c r="B709" t="str">
        <f>IF(LEN($A709),IF(LEN(Declarations!$B709)&gt;0,Declarations!$B709,"#"&amp;$A709),"")</f>
        <v/>
      </c>
      <c r="C709" s="1" t="str">
        <f t="shared" si="232"/>
        <v>...</v>
      </c>
      <c r="D709" s="1" t="str">
        <f t="shared" si="230"/>
        <v/>
      </c>
      <c r="E709" s="15">
        <f t="shared" si="233"/>
        <v>0</v>
      </c>
      <c r="F709" s="1">
        <f t="shared" si="234"/>
        <v>0</v>
      </c>
      <c r="G709" s="1" t="str">
        <f t="shared" si="235"/>
        <v/>
      </c>
      <c r="H709" t="str">
        <f t="shared" si="236"/>
        <v/>
      </c>
      <c r="I709" s="1">
        <f t="shared" si="237"/>
        <v>0</v>
      </c>
      <c r="J709" s="1" t="str">
        <f>IF(LEN($A709)&gt;0,IF(LEN(Declarations!$F709)&gt;0,Declarations!$F709,conftype),"")</f>
        <v/>
      </c>
      <c r="M709" s="35" t="e">
        <f t="shared" si="231"/>
        <v>#REF!</v>
      </c>
      <c r="N709" s="35" t="e">
        <f t="shared" si="238"/>
        <v>#REF!</v>
      </c>
      <c r="O709" s="35" t="e">
        <f t="shared" si="239"/>
        <v>#REF!</v>
      </c>
      <c r="P709" s="35" t="e">
        <f t="shared" si="240"/>
        <v>#REF!</v>
      </c>
      <c r="Q709" s="214" t="e">
        <f t="shared" si="241"/>
        <v>#REF!</v>
      </c>
      <c r="R709" s="215" t="e">
        <f t="shared" si="242"/>
        <v>#REF!</v>
      </c>
      <c r="S709" s="214" t="e">
        <f t="shared" si="243"/>
        <v>#REF!</v>
      </c>
      <c r="T709" s="214" t="e">
        <f t="shared" si="244"/>
        <v>#REF!</v>
      </c>
      <c r="U709" t="e">
        <f t="shared" si="245"/>
        <v>#REF!</v>
      </c>
      <c r="V709" t="e">
        <f t="shared" si="246"/>
        <v>#REF!</v>
      </c>
      <c r="W709" t="e">
        <f t="shared" si="247"/>
        <v>#REF!</v>
      </c>
      <c r="X709" t="e">
        <f t="shared" si="248"/>
        <v>#REF!</v>
      </c>
      <c r="Y709" t="e">
        <f t="shared" si="249"/>
        <v>#REF!</v>
      </c>
      <c r="AA709" s="1">
        <f t="shared" si="250"/>
        <v>708</v>
      </c>
    </row>
    <row r="710" spans="1:27" x14ac:dyDescent="0.35">
      <c r="A710" s="184" t="str">
        <f>+Declarations!A710&amp;""</f>
        <v/>
      </c>
      <c r="B710" t="str">
        <f>IF(LEN($A710),IF(LEN(Declarations!$B710)&gt;0,Declarations!$B710,"#"&amp;$A710),"")</f>
        <v/>
      </c>
      <c r="C710" s="1" t="str">
        <f t="shared" si="232"/>
        <v>...</v>
      </c>
      <c r="D710" s="1" t="str">
        <f t="shared" si="230"/>
        <v/>
      </c>
      <c r="E710" s="15">
        <f t="shared" si="233"/>
        <v>0</v>
      </c>
      <c r="F710" s="1">
        <f t="shared" si="234"/>
        <v>0</v>
      </c>
      <c r="G710" s="1" t="str">
        <f t="shared" si="235"/>
        <v/>
      </c>
      <c r="H710" t="str">
        <f t="shared" si="236"/>
        <v/>
      </c>
      <c r="I710" s="1">
        <f t="shared" si="237"/>
        <v>0</v>
      </c>
      <c r="J710" s="1" t="str">
        <f>IF(LEN($A710)&gt;0,IF(LEN(Declarations!$F710)&gt;0,Declarations!$F710,conftype),"")</f>
        <v/>
      </c>
      <c r="M710" s="35" t="e">
        <f t="shared" si="231"/>
        <v>#REF!</v>
      </c>
      <c r="N710" s="35" t="e">
        <f t="shared" si="238"/>
        <v>#REF!</v>
      </c>
      <c r="O710" s="35" t="e">
        <f t="shared" si="239"/>
        <v>#REF!</v>
      </c>
      <c r="P710" s="35" t="e">
        <f t="shared" si="240"/>
        <v>#REF!</v>
      </c>
      <c r="Q710" s="214" t="e">
        <f t="shared" si="241"/>
        <v>#REF!</v>
      </c>
      <c r="R710" s="215" t="e">
        <f t="shared" si="242"/>
        <v>#REF!</v>
      </c>
      <c r="S710" s="214" t="e">
        <f t="shared" si="243"/>
        <v>#REF!</v>
      </c>
      <c r="T710" s="214" t="e">
        <f t="shared" si="244"/>
        <v>#REF!</v>
      </c>
      <c r="U710" t="e">
        <f t="shared" si="245"/>
        <v>#REF!</v>
      </c>
      <c r="V710" t="e">
        <f t="shared" si="246"/>
        <v>#REF!</v>
      </c>
      <c r="W710" t="e">
        <f t="shared" si="247"/>
        <v>#REF!</v>
      </c>
      <c r="X710" t="e">
        <f t="shared" si="248"/>
        <v>#REF!</v>
      </c>
      <c r="Y710" t="e">
        <f t="shared" si="249"/>
        <v>#REF!</v>
      </c>
      <c r="AA710" s="1">
        <f t="shared" si="250"/>
        <v>709</v>
      </c>
    </row>
    <row r="711" spans="1:27" x14ac:dyDescent="0.35">
      <c r="A711" s="184" t="str">
        <f>+Declarations!A711&amp;""</f>
        <v/>
      </c>
      <c r="B711" t="str">
        <f>IF(LEN($A711),IF(LEN(Declarations!$B711)&gt;0,Declarations!$B711,"#"&amp;$A711),"")</f>
        <v/>
      </c>
      <c r="C711" s="1" t="str">
        <f t="shared" si="232"/>
        <v>...</v>
      </c>
      <c r="D711" s="1" t="str">
        <f t="shared" ref="D711:D774" si="251">IF(OR(G711="G",G711="F"),"F",IF(OR(G711="B",G711="M"),"M",""))</f>
        <v/>
      </c>
      <c r="E711" s="15">
        <f t="shared" si="233"/>
        <v>0</v>
      </c>
      <c r="F711" s="1">
        <f t="shared" si="234"/>
        <v>0</v>
      </c>
      <c r="G711" s="1" t="str">
        <f t="shared" si="235"/>
        <v/>
      </c>
      <c r="H711" t="str">
        <f t="shared" si="236"/>
        <v/>
      </c>
      <c r="I711" s="1">
        <f t="shared" si="237"/>
        <v>0</v>
      </c>
      <c r="J711" s="1" t="str">
        <f>IF(LEN($A711)&gt;0,IF(LEN(Declarations!$F711)&gt;0,Declarations!$F711,conftype),"")</f>
        <v/>
      </c>
      <c r="M711" s="35" t="e">
        <f t="shared" si="231"/>
        <v>#REF!</v>
      </c>
      <c r="N711" s="35" t="e">
        <f t="shared" si="238"/>
        <v>#REF!</v>
      </c>
      <c r="O711" s="35" t="e">
        <f t="shared" si="239"/>
        <v>#REF!</v>
      </c>
      <c r="P711" s="35" t="e">
        <f t="shared" si="240"/>
        <v>#REF!</v>
      </c>
      <c r="Q711" s="214" t="e">
        <f t="shared" si="241"/>
        <v>#REF!</v>
      </c>
      <c r="R711" s="215" t="e">
        <f t="shared" si="242"/>
        <v>#REF!</v>
      </c>
      <c r="S711" s="214" t="e">
        <f t="shared" si="243"/>
        <v>#REF!</v>
      </c>
      <c r="T711" s="214" t="e">
        <f t="shared" si="244"/>
        <v>#REF!</v>
      </c>
      <c r="U711" t="e">
        <f t="shared" si="245"/>
        <v>#REF!</v>
      </c>
      <c r="V711" t="e">
        <f t="shared" si="246"/>
        <v>#REF!</v>
      </c>
      <c r="W711" t="e">
        <f t="shared" si="247"/>
        <v>#REF!</v>
      </c>
      <c r="X711" t="e">
        <f t="shared" si="248"/>
        <v>#REF!</v>
      </c>
      <c r="Y711" t="e">
        <f t="shared" si="249"/>
        <v>#REF!</v>
      </c>
      <c r="AA711" s="1">
        <f t="shared" si="250"/>
        <v>710</v>
      </c>
    </row>
    <row r="712" spans="1:27" x14ac:dyDescent="0.35">
      <c r="A712" s="184" t="str">
        <f>+Declarations!A712&amp;""</f>
        <v/>
      </c>
      <c r="B712" t="str">
        <f>IF(LEN($A712),IF(LEN(Declarations!$B712)&gt;0,Declarations!$B712,"#"&amp;$A712),"")</f>
        <v/>
      </c>
      <c r="C712" s="1" t="str">
        <f t="shared" si="232"/>
        <v>...</v>
      </c>
      <c r="D712" s="1" t="str">
        <f t="shared" si="251"/>
        <v/>
      </c>
      <c r="E712" s="15">
        <f t="shared" si="233"/>
        <v>0</v>
      </c>
      <c r="F712" s="1">
        <f t="shared" si="234"/>
        <v>0</v>
      </c>
      <c r="G712" s="1" t="str">
        <f t="shared" si="235"/>
        <v/>
      </c>
      <c r="H712" t="str">
        <f t="shared" si="236"/>
        <v/>
      </c>
      <c r="I712" s="1">
        <f t="shared" si="237"/>
        <v>0</v>
      </c>
      <c r="J712" s="1" t="str">
        <f>IF(LEN($A712)&gt;0,IF(LEN(Declarations!$F712)&gt;0,Declarations!$F712,conftype),"")</f>
        <v/>
      </c>
      <c r="M712" s="35" t="e">
        <f t="shared" si="231"/>
        <v>#REF!</v>
      </c>
      <c r="N712" s="35" t="e">
        <f t="shared" si="238"/>
        <v>#REF!</v>
      </c>
      <c r="O712" s="35" t="e">
        <f t="shared" si="239"/>
        <v>#REF!</v>
      </c>
      <c r="P712" s="35" t="e">
        <f t="shared" si="240"/>
        <v>#REF!</v>
      </c>
      <c r="Q712" s="214" t="e">
        <f t="shared" si="241"/>
        <v>#REF!</v>
      </c>
      <c r="R712" s="215" t="e">
        <f t="shared" si="242"/>
        <v>#REF!</v>
      </c>
      <c r="S712" s="214" t="e">
        <f t="shared" si="243"/>
        <v>#REF!</v>
      </c>
      <c r="T712" s="214" t="e">
        <f t="shared" si="244"/>
        <v>#REF!</v>
      </c>
      <c r="U712" t="e">
        <f t="shared" si="245"/>
        <v>#REF!</v>
      </c>
      <c r="V712" t="e">
        <f t="shared" si="246"/>
        <v>#REF!</v>
      </c>
      <c r="W712" t="e">
        <f t="shared" si="247"/>
        <v>#REF!</v>
      </c>
      <c r="X712" t="e">
        <f t="shared" si="248"/>
        <v>#REF!</v>
      </c>
      <c r="Y712" t="e">
        <f t="shared" si="249"/>
        <v>#REF!</v>
      </c>
      <c r="AA712" s="1">
        <f t="shared" si="250"/>
        <v>711</v>
      </c>
    </row>
    <row r="713" spans="1:27" x14ac:dyDescent="0.35">
      <c r="A713" s="184" t="str">
        <f>+Declarations!A713&amp;""</f>
        <v/>
      </c>
      <c r="B713" t="str">
        <f>IF(LEN($A713),IF(LEN(Declarations!$B713)&gt;0,Declarations!$B713,"#"&amp;$A713),"")</f>
        <v/>
      </c>
      <c r="C713" s="1" t="str">
        <f t="shared" si="232"/>
        <v>...</v>
      </c>
      <c r="D713" s="1" t="str">
        <f t="shared" si="251"/>
        <v/>
      </c>
      <c r="E713" s="15">
        <f t="shared" si="233"/>
        <v>0</v>
      </c>
      <c r="F713" s="1">
        <f t="shared" si="234"/>
        <v>0</v>
      </c>
      <c r="G713" s="1" t="str">
        <f t="shared" si="235"/>
        <v/>
      </c>
      <c r="H713" t="str">
        <f t="shared" si="236"/>
        <v/>
      </c>
      <c r="I713" s="1">
        <f t="shared" si="237"/>
        <v>0</v>
      </c>
      <c r="J713" s="1" t="str">
        <f>IF(LEN($A713)&gt;0,IF(LEN(Declarations!$F713)&gt;0,Declarations!$F713,conftype),"")</f>
        <v/>
      </c>
      <c r="M713" s="35" t="e">
        <f t="shared" si="231"/>
        <v>#REF!</v>
      </c>
      <c r="N713" s="35" t="e">
        <f t="shared" si="238"/>
        <v>#REF!</v>
      </c>
      <c r="O713" s="35" t="e">
        <f t="shared" si="239"/>
        <v>#REF!</v>
      </c>
      <c r="P713" s="35" t="e">
        <f t="shared" si="240"/>
        <v>#REF!</v>
      </c>
      <c r="Q713" s="214" t="e">
        <f t="shared" si="241"/>
        <v>#REF!</v>
      </c>
      <c r="R713" s="215" t="e">
        <f t="shared" si="242"/>
        <v>#REF!</v>
      </c>
      <c r="S713" s="214" t="e">
        <f t="shared" si="243"/>
        <v>#REF!</v>
      </c>
      <c r="T713" s="214" t="e">
        <f t="shared" si="244"/>
        <v>#REF!</v>
      </c>
      <c r="U713" t="e">
        <f t="shared" si="245"/>
        <v>#REF!</v>
      </c>
      <c r="V713" t="e">
        <f t="shared" si="246"/>
        <v>#REF!</v>
      </c>
      <c r="W713" t="e">
        <f t="shared" si="247"/>
        <v>#REF!</v>
      </c>
      <c r="X713" t="e">
        <f t="shared" si="248"/>
        <v>#REF!</v>
      </c>
      <c r="Y713" t="e">
        <f t="shared" si="249"/>
        <v>#REF!</v>
      </c>
      <c r="AA713" s="1">
        <f t="shared" si="250"/>
        <v>712</v>
      </c>
    </row>
    <row r="714" spans="1:27" x14ac:dyDescent="0.35">
      <c r="A714" s="184" t="str">
        <f>+Declarations!A714&amp;""</f>
        <v/>
      </c>
      <c r="B714" t="str">
        <f>IF(LEN($A714),IF(LEN(Declarations!$B714)&gt;0,Declarations!$B714,"#"&amp;$A714),"")</f>
        <v/>
      </c>
      <c r="C714" s="1" t="str">
        <f t="shared" si="232"/>
        <v>...</v>
      </c>
      <c r="D714" s="1" t="str">
        <f t="shared" si="251"/>
        <v/>
      </c>
      <c r="E714" s="15">
        <f t="shared" si="233"/>
        <v>0</v>
      </c>
      <c r="F714" s="1">
        <f t="shared" si="234"/>
        <v>0</v>
      </c>
      <c r="G714" s="1" t="str">
        <f t="shared" si="235"/>
        <v/>
      </c>
      <c r="H714" t="str">
        <f t="shared" si="236"/>
        <v/>
      </c>
      <c r="I714" s="1">
        <f t="shared" si="237"/>
        <v>0</v>
      </c>
      <c r="J714" s="1" t="str">
        <f>IF(LEN($A714)&gt;0,IF(LEN(Declarations!$F714)&gt;0,Declarations!$F714,conftype),"")</f>
        <v/>
      </c>
      <c r="M714" s="35" t="e">
        <f t="shared" si="231"/>
        <v>#REF!</v>
      </c>
      <c r="N714" s="35" t="e">
        <f t="shared" si="238"/>
        <v>#REF!</v>
      </c>
      <c r="O714" s="35" t="e">
        <f t="shared" si="239"/>
        <v>#REF!</v>
      </c>
      <c r="P714" s="35" t="e">
        <f t="shared" si="240"/>
        <v>#REF!</v>
      </c>
      <c r="Q714" s="214" t="e">
        <f t="shared" si="241"/>
        <v>#REF!</v>
      </c>
      <c r="R714" s="215" t="e">
        <f t="shared" si="242"/>
        <v>#REF!</v>
      </c>
      <c r="S714" s="214" t="e">
        <f t="shared" si="243"/>
        <v>#REF!</v>
      </c>
      <c r="T714" s="214" t="e">
        <f t="shared" si="244"/>
        <v>#REF!</v>
      </c>
      <c r="U714" t="e">
        <f t="shared" si="245"/>
        <v>#REF!</v>
      </c>
      <c r="V714" t="e">
        <f t="shared" si="246"/>
        <v>#REF!</v>
      </c>
      <c r="W714" t="e">
        <f t="shared" si="247"/>
        <v>#REF!</v>
      </c>
      <c r="X714" t="e">
        <f t="shared" si="248"/>
        <v>#REF!</v>
      </c>
      <c r="Y714" t="e">
        <f t="shared" si="249"/>
        <v>#REF!</v>
      </c>
      <c r="AA714" s="1">
        <f t="shared" si="250"/>
        <v>713</v>
      </c>
    </row>
    <row r="715" spans="1:27" x14ac:dyDescent="0.35">
      <c r="A715" s="184" t="str">
        <f>+Declarations!A715&amp;""</f>
        <v/>
      </c>
      <c r="B715" t="str">
        <f>IF(LEN($A715),IF(LEN(Declarations!$B715)&gt;0,Declarations!$B715,"#"&amp;$A715),"")</f>
        <v/>
      </c>
      <c r="C715" s="1" t="str">
        <f t="shared" si="232"/>
        <v>...</v>
      </c>
      <c r="D715" s="1" t="str">
        <f t="shared" si="251"/>
        <v/>
      </c>
      <c r="E715" s="15">
        <f t="shared" si="233"/>
        <v>0</v>
      </c>
      <c r="F715" s="1">
        <f t="shared" si="234"/>
        <v>0</v>
      </c>
      <c r="G715" s="1" t="str">
        <f t="shared" si="235"/>
        <v/>
      </c>
      <c r="H715" t="str">
        <f t="shared" si="236"/>
        <v/>
      </c>
      <c r="I715" s="1">
        <f t="shared" si="237"/>
        <v>0</v>
      </c>
      <c r="J715" s="1" t="str">
        <f>IF(LEN($A715)&gt;0,IF(LEN(Declarations!$F715)&gt;0,Declarations!$F715,conftype),"")</f>
        <v/>
      </c>
      <c r="M715" s="35" t="e">
        <f t="shared" si="231"/>
        <v>#REF!</v>
      </c>
      <c r="N715" s="35" t="e">
        <f t="shared" si="238"/>
        <v>#REF!</v>
      </c>
      <c r="O715" s="35" t="e">
        <f t="shared" si="239"/>
        <v>#REF!</v>
      </c>
      <c r="P715" s="35" t="e">
        <f t="shared" si="240"/>
        <v>#REF!</v>
      </c>
      <c r="Q715" s="214" t="e">
        <f t="shared" si="241"/>
        <v>#REF!</v>
      </c>
      <c r="R715" s="215" t="e">
        <f t="shared" si="242"/>
        <v>#REF!</v>
      </c>
      <c r="S715" s="214" t="e">
        <f t="shared" si="243"/>
        <v>#REF!</v>
      </c>
      <c r="T715" s="214" t="e">
        <f t="shared" si="244"/>
        <v>#REF!</v>
      </c>
      <c r="U715" t="e">
        <f t="shared" si="245"/>
        <v>#REF!</v>
      </c>
      <c r="V715" t="e">
        <f t="shared" si="246"/>
        <v>#REF!</v>
      </c>
      <c r="W715" t="e">
        <f t="shared" si="247"/>
        <v>#REF!</v>
      </c>
      <c r="X715" t="e">
        <f t="shared" si="248"/>
        <v>#REF!</v>
      </c>
      <c r="Y715" t="e">
        <f t="shared" si="249"/>
        <v>#REF!</v>
      </c>
      <c r="AA715" s="1">
        <f t="shared" si="250"/>
        <v>714</v>
      </c>
    </row>
    <row r="716" spans="1:27" x14ac:dyDescent="0.35">
      <c r="A716" s="184" t="str">
        <f>+Declarations!A716&amp;""</f>
        <v/>
      </c>
      <c r="B716" t="str">
        <f>IF(LEN($A716),IF(LEN(Declarations!$B716)&gt;0,Declarations!$B716,"#"&amp;$A716),"")</f>
        <v/>
      </c>
      <c r="C716" s="1" t="str">
        <f t="shared" si="232"/>
        <v>...</v>
      </c>
      <c r="D716" s="1" t="str">
        <f t="shared" si="251"/>
        <v/>
      </c>
      <c r="E716" s="15">
        <f t="shared" si="233"/>
        <v>0</v>
      </c>
      <c r="F716" s="1">
        <f t="shared" si="234"/>
        <v>0</v>
      </c>
      <c r="G716" s="1" t="str">
        <f t="shared" si="235"/>
        <v/>
      </c>
      <c r="H716" t="str">
        <f t="shared" si="236"/>
        <v/>
      </c>
      <c r="I716" s="1">
        <f t="shared" si="237"/>
        <v>0</v>
      </c>
      <c r="J716" s="1" t="str">
        <f>IF(LEN($A716)&gt;0,IF(LEN(Declarations!$F716)&gt;0,Declarations!$F716,conftype),"")</f>
        <v/>
      </c>
      <c r="M716" s="35" t="e">
        <f t="shared" si="231"/>
        <v>#REF!</v>
      </c>
      <c r="N716" s="35" t="e">
        <f t="shared" si="238"/>
        <v>#REF!</v>
      </c>
      <c r="O716" s="35" t="e">
        <f t="shared" si="239"/>
        <v>#REF!</v>
      </c>
      <c r="P716" s="35" t="e">
        <f t="shared" si="240"/>
        <v>#REF!</v>
      </c>
      <c r="Q716" s="214" t="e">
        <f t="shared" si="241"/>
        <v>#REF!</v>
      </c>
      <c r="R716" s="215" t="e">
        <f t="shared" si="242"/>
        <v>#REF!</v>
      </c>
      <c r="S716" s="214" t="e">
        <f t="shared" si="243"/>
        <v>#REF!</v>
      </c>
      <c r="T716" s="214" t="e">
        <f t="shared" si="244"/>
        <v>#REF!</v>
      </c>
      <c r="U716" t="e">
        <f t="shared" si="245"/>
        <v>#REF!</v>
      </c>
      <c r="V716" t="e">
        <f t="shared" si="246"/>
        <v>#REF!</v>
      </c>
      <c r="W716" t="e">
        <f t="shared" si="247"/>
        <v>#REF!</v>
      </c>
      <c r="X716" t="e">
        <f t="shared" si="248"/>
        <v>#REF!</v>
      </c>
      <c r="Y716" t="e">
        <f t="shared" si="249"/>
        <v>#REF!</v>
      </c>
      <c r="AA716" s="1">
        <f t="shared" si="250"/>
        <v>715</v>
      </c>
    </row>
    <row r="717" spans="1:27" x14ac:dyDescent="0.35">
      <c r="A717" s="184" t="str">
        <f>+Declarations!A717&amp;""</f>
        <v/>
      </c>
      <c r="B717" t="str">
        <f>IF(LEN($A717),IF(LEN(Declarations!$B717)&gt;0,Declarations!$B717,"#"&amp;$A717),"")</f>
        <v/>
      </c>
      <c r="C717" s="1" t="str">
        <f t="shared" si="232"/>
        <v>...</v>
      </c>
      <c r="D717" s="1" t="str">
        <f t="shared" si="251"/>
        <v/>
      </c>
      <c r="E717" s="15">
        <f t="shared" si="233"/>
        <v>0</v>
      </c>
      <c r="F717" s="1">
        <f t="shared" si="234"/>
        <v>0</v>
      </c>
      <c r="G717" s="1" t="str">
        <f t="shared" si="235"/>
        <v/>
      </c>
      <c r="H717" t="str">
        <f t="shared" si="236"/>
        <v/>
      </c>
      <c r="I717" s="1">
        <f t="shared" si="237"/>
        <v>0</v>
      </c>
      <c r="J717" s="1" t="str">
        <f>IF(LEN($A717)&gt;0,IF(LEN(Declarations!$F717)&gt;0,Declarations!$F717,conftype),"")</f>
        <v/>
      </c>
      <c r="M717" s="35" t="e">
        <f t="shared" si="231"/>
        <v>#REF!</v>
      </c>
      <c r="N717" s="35" t="e">
        <f t="shared" si="238"/>
        <v>#REF!</v>
      </c>
      <c r="O717" s="35" t="e">
        <f t="shared" si="239"/>
        <v>#REF!</v>
      </c>
      <c r="P717" s="35" t="e">
        <f t="shared" si="240"/>
        <v>#REF!</v>
      </c>
      <c r="Q717" s="214" t="e">
        <f t="shared" si="241"/>
        <v>#REF!</v>
      </c>
      <c r="R717" s="215" t="e">
        <f t="shared" si="242"/>
        <v>#REF!</v>
      </c>
      <c r="S717" s="214" t="e">
        <f t="shared" si="243"/>
        <v>#REF!</v>
      </c>
      <c r="T717" s="214" t="e">
        <f t="shared" si="244"/>
        <v>#REF!</v>
      </c>
      <c r="U717" t="e">
        <f t="shared" si="245"/>
        <v>#REF!</v>
      </c>
      <c r="V717" t="e">
        <f t="shared" si="246"/>
        <v>#REF!</v>
      </c>
      <c r="W717" t="e">
        <f t="shared" si="247"/>
        <v>#REF!</v>
      </c>
      <c r="X717" t="e">
        <f t="shared" si="248"/>
        <v>#REF!</v>
      </c>
      <c r="Y717" t="e">
        <f t="shared" si="249"/>
        <v>#REF!</v>
      </c>
      <c r="AA717" s="1">
        <f t="shared" si="250"/>
        <v>716</v>
      </c>
    </row>
    <row r="718" spans="1:27" x14ac:dyDescent="0.35">
      <c r="A718" s="184" t="str">
        <f>+Declarations!A718&amp;""</f>
        <v/>
      </c>
      <c r="B718" t="str">
        <f>IF(LEN($A718),IF(LEN(Declarations!$B718)&gt;0,Declarations!$B718,"#"&amp;$A718),"")</f>
        <v/>
      </c>
      <c r="C718" s="1" t="str">
        <f t="shared" si="232"/>
        <v>...</v>
      </c>
      <c r="D718" s="1" t="str">
        <f t="shared" si="251"/>
        <v/>
      </c>
      <c r="E718" s="15">
        <f t="shared" si="233"/>
        <v>0</v>
      </c>
      <c r="F718" s="1">
        <f t="shared" si="234"/>
        <v>0</v>
      </c>
      <c r="G718" s="1" t="str">
        <f t="shared" si="235"/>
        <v/>
      </c>
      <c r="H718" t="str">
        <f t="shared" si="236"/>
        <v/>
      </c>
      <c r="I718" s="1">
        <f t="shared" si="237"/>
        <v>0</v>
      </c>
      <c r="J718" s="1" t="str">
        <f>IF(LEN($A718)&gt;0,IF(LEN(Declarations!$F718)&gt;0,Declarations!$F718,conftype),"")</f>
        <v/>
      </c>
      <c r="M718" s="35" t="e">
        <f t="shared" si="231"/>
        <v>#REF!</v>
      </c>
      <c r="N718" s="35" t="e">
        <f t="shared" si="238"/>
        <v>#REF!</v>
      </c>
      <c r="O718" s="35" t="e">
        <f t="shared" si="239"/>
        <v>#REF!</v>
      </c>
      <c r="P718" s="35" t="e">
        <f t="shared" si="240"/>
        <v>#REF!</v>
      </c>
      <c r="Q718" s="214" t="e">
        <f t="shared" si="241"/>
        <v>#REF!</v>
      </c>
      <c r="R718" s="215" t="e">
        <f t="shared" si="242"/>
        <v>#REF!</v>
      </c>
      <c r="S718" s="214" t="e">
        <f t="shared" si="243"/>
        <v>#REF!</v>
      </c>
      <c r="T718" s="214" t="e">
        <f t="shared" si="244"/>
        <v>#REF!</v>
      </c>
      <c r="U718" t="e">
        <f t="shared" si="245"/>
        <v>#REF!</v>
      </c>
      <c r="V718" t="e">
        <f t="shared" si="246"/>
        <v>#REF!</v>
      </c>
      <c r="W718" t="e">
        <f t="shared" si="247"/>
        <v>#REF!</v>
      </c>
      <c r="X718" t="e">
        <f t="shared" si="248"/>
        <v>#REF!</v>
      </c>
      <c r="Y718" t="e">
        <f t="shared" si="249"/>
        <v>#REF!</v>
      </c>
      <c r="AA718" s="1">
        <f t="shared" si="250"/>
        <v>717</v>
      </c>
    </row>
    <row r="719" spans="1:27" x14ac:dyDescent="0.35">
      <c r="A719" s="184" t="str">
        <f>+Declarations!A719&amp;""</f>
        <v/>
      </c>
      <c r="B719" t="str">
        <f>IF(LEN($A719),IF(LEN(Declarations!$B719)&gt;0,Declarations!$B719,"#"&amp;$A719),"")</f>
        <v/>
      </c>
      <c r="C719" s="1" t="str">
        <f t="shared" si="232"/>
        <v>...</v>
      </c>
      <c r="D719" s="1" t="str">
        <f t="shared" si="251"/>
        <v/>
      </c>
      <c r="E719" s="15">
        <f t="shared" si="233"/>
        <v>0</v>
      </c>
      <c r="F719" s="1">
        <f t="shared" si="234"/>
        <v>0</v>
      </c>
      <c r="G719" s="1" t="str">
        <f t="shared" si="235"/>
        <v/>
      </c>
      <c r="H719" t="str">
        <f t="shared" si="236"/>
        <v/>
      </c>
      <c r="I719" s="1">
        <f t="shared" si="237"/>
        <v>0</v>
      </c>
      <c r="J719" s="1" t="str">
        <f>IF(LEN($A719)&gt;0,IF(LEN(Declarations!$F719)&gt;0,Declarations!$F719,conftype),"")</f>
        <v/>
      </c>
      <c r="M719" s="35" t="e">
        <f t="shared" si="231"/>
        <v>#REF!</v>
      </c>
      <c r="N719" s="35" t="e">
        <f t="shared" si="238"/>
        <v>#REF!</v>
      </c>
      <c r="O719" s="35" t="e">
        <f t="shared" si="239"/>
        <v>#REF!</v>
      </c>
      <c r="P719" s="35" t="e">
        <f t="shared" si="240"/>
        <v>#REF!</v>
      </c>
      <c r="Q719" s="214" t="e">
        <f t="shared" si="241"/>
        <v>#REF!</v>
      </c>
      <c r="R719" s="215" t="e">
        <f t="shared" si="242"/>
        <v>#REF!</v>
      </c>
      <c r="S719" s="214" t="e">
        <f t="shared" si="243"/>
        <v>#REF!</v>
      </c>
      <c r="T719" s="214" t="e">
        <f t="shared" si="244"/>
        <v>#REF!</v>
      </c>
      <c r="U719" t="e">
        <f t="shared" si="245"/>
        <v>#REF!</v>
      </c>
      <c r="V719" t="e">
        <f t="shared" si="246"/>
        <v>#REF!</v>
      </c>
      <c r="W719" t="e">
        <f t="shared" si="247"/>
        <v>#REF!</v>
      </c>
      <c r="X719" t="e">
        <f t="shared" si="248"/>
        <v>#REF!</v>
      </c>
      <c r="Y719" t="e">
        <f t="shared" si="249"/>
        <v>#REF!</v>
      </c>
      <c r="AA719" s="1">
        <f t="shared" si="250"/>
        <v>718</v>
      </c>
    </row>
    <row r="720" spans="1:27" x14ac:dyDescent="0.35">
      <c r="A720" s="184" t="str">
        <f>+Declarations!A720&amp;""</f>
        <v/>
      </c>
      <c r="B720" t="str">
        <f>IF(LEN($A720),IF(LEN(Declarations!$B720)&gt;0,Declarations!$B720,"#"&amp;$A720),"")</f>
        <v/>
      </c>
      <c r="C720" s="1" t="str">
        <f t="shared" si="232"/>
        <v>...</v>
      </c>
      <c r="D720" s="1" t="str">
        <f t="shared" si="251"/>
        <v/>
      </c>
      <c r="E720" s="15">
        <f t="shared" si="233"/>
        <v>0</v>
      </c>
      <c r="F720" s="1">
        <f t="shared" si="234"/>
        <v>0</v>
      </c>
      <c r="G720" s="1" t="str">
        <f t="shared" si="235"/>
        <v/>
      </c>
      <c r="H720" t="str">
        <f t="shared" si="236"/>
        <v/>
      </c>
      <c r="I720" s="1">
        <f t="shared" si="237"/>
        <v>0</v>
      </c>
      <c r="J720" s="1" t="str">
        <f>IF(LEN($A720)&gt;0,IF(LEN(Declarations!$F720)&gt;0,Declarations!$F720,conftype),"")</f>
        <v/>
      </c>
      <c r="M720" s="35" t="e">
        <f t="shared" si="231"/>
        <v>#REF!</v>
      </c>
      <c r="N720" s="35" t="e">
        <f t="shared" si="238"/>
        <v>#REF!</v>
      </c>
      <c r="O720" s="35" t="e">
        <f t="shared" si="239"/>
        <v>#REF!</v>
      </c>
      <c r="P720" s="35" t="e">
        <f t="shared" si="240"/>
        <v>#REF!</v>
      </c>
      <c r="Q720" s="214" t="e">
        <f t="shared" si="241"/>
        <v>#REF!</v>
      </c>
      <c r="R720" s="215" t="e">
        <f t="shared" si="242"/>
        <v>#REF!</v>
      </c>
      <c r="S720" s="214" t="e">
        <f t="shared" si="243"/>
        <v>#REF!</v>
      </c>
      <c r="T720" s="214" t="e">
        <f t="shared" si="244"/>
        <v>#REF!</v>
      </c>
      <c r="U720" t="e">
        <f t="shared" si="245"/>
        <v>#REF!</v>
      </c>
      <c r="V720" t="e">
        <f t="shared" si="246"/>
        <v>#REF!</v>
      </c>
      <c r="W720" t="e">
        <f t="shared" si="247"/>
        <v>#REF!</v>
      </c>
      <c r="X720" t="e">
        <f t="shared" si="248"/>
        <v>#REF!</v>
      </c>
      <c r="Y720" t="e">
        <f t="shared" si="249"/>
        <v>#REF!</v>
      </c>
      <c r="AA720" s="1">
        <f t="shared" si="250"/>
        <v>719</v>
      </c>
    </row>
    <row r="721" spans="1:27" x14ac:dyDescent="0.35">
      <c r="A721" s="184" t="str">
        <f>+Declarations!A721&amp;""</f>
        <v/>
      </c>
      <c r="B721" t="str">
        <f>IF(LEN($A721),IF(LEN(Declarations!$B721)&gt;0,Declarations!$B721,"#"&amp;$A721),"")</f>
        <v/>
      </c>
      <c r="C721" s="1" t="str">
        <f t="shared" si="232"/>
        <v>...</v>
      </c>
      <c r="D721" s="1" t="str">
        <f t="shared" si="251"/>
        <v/>
      </c>
      <c r="E721" s="15">
        <f t="shared" si="233"/>
        <v>0</v>
      </c>
      <c r="F721" s="1">
        <f t="shared" si="234"/>
        <v>0</v>
      </c>
      <c r="G721" s="1" t="str">
        <f t="shared" si="235"/>
        <v/>
      </c>
      <c r="H721" t="str">
        <f t="shared" si="236"/>
        <v/>
      </c>
      <c r="I721" s="1">
        <f t="shared" si="237"/>
        <v>0</v>
      </c>
      <c r="J721" s="1" t="str">
        <f>IF(LEN($A721)&gt;0,IF(LEN(Declarations!$F721)&gt;0,Declarations!$F721,conftype),"")</f>
        <v/>
      </c>
      <c r="M721" s="35" t="e">
        <f t="shared" si="231"/>
        <v>#REF!</v>
      </c>
      <c r="N721" s="35" t="e">
        <f t="shared" si="238"/>
        <v>#REF!</v>
      </c>
      <c r="O721" s="35" t="e">
        <f t="shared" si="239"/>
        <v>#REF!</v>
      </c>
      <c r="P721" s="35" t="e">
        <f t="shared" si="240"/>
        <v>#REF!</v>
      </c>
      <c r="Q721" s="214" t="e">
        <f t="shared" si="241"/>
        <v>#REF!</v>
      </c>
      <c r="R721" s="215" t="e">
        <f t="shared" si="242"/>
        <v>#REF!</v>
      </c>
      <c r="S721" s="214" t="e">
        <f t="shared" si="243"/>
        <v>#REF!</v>
      </c>
      <c r="T721" s="214" t="e">
        <f t="shared" si="244"/>
        <v>#REF!</v>
      </c>
      <c r="U721" t="e">
        <f t="shared" si="245"/>
        <v>#REF!</v>
      </c>
      <c r="V721" t="e">
        <f t="shared" si="246"/>
        <v>#REF!</v>
      </c>
      <c r="W721" t="e">
        <f t="shared" si="247"/>
        <v>#REF!</v>
      </c>
      <c r="X721" t="e">
        <f t="shared" si="248"/>
        <v>#REF!</v>
      </c>
      <c r="Y721" t="e">
        <f t="shared" si="249"/>
        <v>#REF!</v>
      </c>
      <c r="AA721" s="1">
        <f t="shared" si="250"/>
        <v>720</v>
      </c>
    </row>
    <row r="722" spans="1:27" x14ac:dyDescent="0.35">
      <c r="A722" s="184" t="str">
        <f>+Declarations!A722&amp;""</f>
        <v/>
      </c>
      <c r="B722" t="str">
        <f>IF(LEN($A722),IF(LEN(Declarations!$B722)&gt;0,Declarations!$B722,"#"&amp;$A722),"")</f>
        <v/>
      </c>
      <c r="C722" s="1" t="str">
        <f t="shared" si="232"/>
        <v>...</v>
      </c>
      <c r="D722" s="1" t="str">
        <f t="shared" si="251"/>
        <v/>
      </c>
      <c r="E722" s="15">
        <f t="shared" si="233"/>
        <v>0</v>
      </c>
      <c r="F722" s="1">
        <f t="shared" si="234"/>
        <v>0</v>
      </c>
      <c r="G722" s="1" t="str">
        <f t="shared" si="235"/>
        <v/>
      </c>
      <c r="H722" t="str">
        <f t="shared" si="236"/>
        <v/>
      </c>
      <c r="I722" s="1">
        <f t="shared" si="237"/>
        <v>0</v>
      </c>
      <c r="J722" s="1" t="str">
        <f>IF(LEN($A722)&gt;0,IF(LEN(Declarations!$F722)&gt;0,Declarations!$F722,conftype),"")</f>
        <v/>
      </c>
      <c r="M722" s="35" t="e">
        <f t="shared" si="231"/>
        <v>#REF!</v>
      </c>
      <c r="N722" s="35" t="e">
        <f t="shared" si="238"/>
        <v>#REF!</v>
      </c>
      <c r="O722" s="35" t="e">
        <f t="shared" si="239"/>
        <v>#REF!</v>
      </c>
      <c r="P722" s="35" t="e">
        <f t="shared" si="240"/>
        <v>#REF!</v>
      </c>
      <c r="Q722" s="214" t="e">
        <f t="shared" si="241"/>
        <v>#REF!</v>
      </c>
      <c r="R722" s="215" t="e">
        <f t="shared" si="242"/>
        <v>#REF!</v>
      </c>
      <c r="S722" s="214" t="e">
        <f t="shared" si="243"/>
        <v>#REF!</v>
      </c>
      <c r="T722" s="214" t="e">
        <f t="shared" si="244"/>
        <v>#REF!</v>
      </c>
      <c r="U722" t="e">
        <f t="shared" si="245"/>
        <v>#REF!</v>
      </c>
      <c r="V722" t="e">
        <f t="shared" si="246"/>
        <v>#REF!</v>
      </c>
      <c r="W722" t="e">
        <f t="shared" si="247"/>
        <v>#REF!</v>
      </c>
      <c r="X722" t="e">
        <f t="shared" si="248"/>
        <v>#REF!</v>
      </c>
      <c r="Y722" t="e">
        <f t="shared" si="249"/>
        <v>#REF!</v>
      </c>
      <c r="AA722" s="1">
        <f t="shared" si="250"/>
        <v>721</v>
      </c>
    </row>
    <row r="723" spans="1:27" x14ac:dyDescent="0.35">
      <c r="A723" s="184" t="str">
        <f>+Declarations!A723&amp;""</f>
        <v/>
      </c>
      <c r="B723" t="str">
        <f>IF(LEN($A723),IF(LEN(Declarations!$B723)&gt;0,Declarations!$B723,"#"&amp;$A723),"")</f>
        <v/>
      </c>
      <c r="C723" s="1" t="str">
        <f t="shared" si="232"/>
        <v>...</v>
      </c>
      <c r="D723" s="1" t="str">
        <f t="shared" si="251"/>
        <v/>
      </c>
      <c r="E723" s="15">
        <f t="shared" si="233"/>
        <v>0</v>
      </c>
      <c r="F723" s="1">
        <f t="shared" si="234"/>
        <v>0</v>
      </c>
      <c r="G723" s="1" t="str">
        <f t="shared" si="235"/>
        <v/>
      </c>
      <c r="H723" t="str">
        <f t="shared" si="236"/>
        <v/>
      </c>
      <c r="I723" s="1">
        <f t="shared" si="237"/>
        <v>0</v>
      </c>
      <c r="J723" s="1" t="str">
        <f>IF(LEN($A723)&gt;0,IF(LEN(Declarations!$F723)&gt;0,Declarations!$F723,conftype),"")</f>
        <v/>
      </c>
      <c r="M723" s="35" t="e">
        <f t="shared" si="231"/>
        <v>#REF!</v>
      </c>
      <c r="N723" s="35" t="e">
        <f t="shared" si="238"/>
        <v>#REF!</v>
      </c>
      <c r="O723" s="35" t="e">
        <f t="shared" si="239"/>
        <v>#REF!</v>
      </c>
      <c r="P723" s="35" t="e">
        <f t="shared" si="240"/>
        <v>#REF!</v>
      </c>
      <c r="Q723" s="214" t="e">
        <f t="shared" si="241"/>
        <v>#REF!</v>
      </c>
      <c r="R723" s="215" t="e">
        <f t="shared" si="242"/>
        <v>#REF!</v>
      </c>
      <c r="S723" s="214" t="e">
        <f t="shared" si="243"/>
        <v>#REF!</v>
      </c>
      <c r="T723" s="214" t="e">
        <f t="shared" si="244"/>
        <v>#REF!</v>
      </c>
      <c r="U723" t="e">
        <f t="shared" si="245"/>
        <v>#REF!</v>
      </c>
      <c r="V723" t="e">
        <f t="shared" si="246"/>
        <v>#REF!</v>
      </c>
      <c r="W723" t="e">
        <f t="shared" si="247"/>
        <v>#REF!</v>
      </c>
      <c r="X723" t="e">
        <f t="shared" si="248"/>
        <v>#REF!</v>
      </c>
      <c r="Y723" t="e">
        <f t="shared" si="249"/>
        <v>#REF!</v>
      </c>
      <c r="AA723" s="1">
        <f t="shared" si="250"/>
        <v>722</v>
      </c>
    </row>
    <row r="724" spans="1:27" x14ac:dyDescent="0.35">
      <c r="A724" s="184" t="str">
        <f>+Declarations!A724&amp;""</f>
        <v/>
      </c>
      <c r="B724" t="str">
        <f>IF(LEN($A724),IF(LEN(Declarations!$B724)&gt;0,Declarations!$B724,"#"&amp;$A724),"")</f>
        <v/>
      </c>
      <c r="C724" s="1" t="str">
        <f t="shared" si="232"/>
        <v>...</v>
      </c>
      <c r="D724" s="1" t="str">
        <f t="shared" si="251"/>
        <v/>
      </c>
      <c r="E724" s="15">
        <f t="shared" si="233"/>
        <v>0</v>
      </c>
      <c r="F724" s="1">
        <f t="shared" si="234"/>
        <v>0</v>
      </c>
      <c r="G724" s="1" t="str">
        <f t="shared" si="235"/>
        <v/>
      </c>
      <c r="H724" t="str">
        <f t="shared" si="236"/>
        <v/>
      </c>
      <c r="I724" s="1">
        <f t="shared" si="237"/>
        <v>0</v>
      </c>
      <c r="J724" s="1" t="str">
        <f>IF(LEN($A724)&gt;0,IF(LEN(Declarations!$F724)&gt;0,Declarations!$F724,conftype),"")</f>
        <v/>
      </c>
      <c r="M724" s="35" t="e">
        <f t="shared" si="231"/>
        <v>#REF!</v>
      </c>
      <c r="N724" s="35" t="e">
        <f t="shared" si="238"/>
        <v>#REF!</v>
      </c>
      <c r="O724" s="35" t="e">
        <f t="shared" si="239"/>
        <v>#REF!</v>
      </c>
      <c r="P724" s="35" t="e">
        <f t="shared" si="240"/>
        <v>#REF!</v>
      </c>
      <c r="Q724" s="214" t="e">
        <f t="shared" si="241"/>
        <v>#REF!</v>
      </c>
      <c r="R724" s="215" t="e">
        <f t="shared" si="242"/>
        <v>#REF!</v>
      </c>
      <c r="S724" s="214" t="e">
        <f t="shared" si="243"/>
        <v>#REF!</v>
      </c>
      <c r="T724" s="214" t="e">
        <f t="shared" si="244"/>
        <v>#REF!</v>
      </c>
      <c r="U724" t="e">
        <f t="shared" si="245"/>
        <v>#REF!</v>
      </c>
      <c r="V724" t="e">
        <f t="shared" si="246"/>
        <v>#REF!</v>
      </c>
      <c r="W724" t="e">
        <f t="shared" si="247"/>
        <v>#REF!</v>
      </c>
      <c r="X724" t="e">
        <f t="shared" si="248"/>
        <v>#REF!</v>
      </c>
      <c r="Y724" t="e">
        <f t="shared" si="249"/>
        <v>#REF!</v>
      </c>
      <c r="AA724" s="1">
        <f t="shared" si="250"/>
        <v>723</v>
      </c>
    </row>
    <row r="725" spans="1:27" x14ac:dyDescent="0.35">
      <c r="A725" s="184" t="str">
        <f>+Declarations!A725&amp;""</f>
        <v/>
      </c>
      <c r="B725" t="str">
        <f>IF(LEN($A725),IF(LEN(Declarations!$B725)&gt;0,Declarations!$B725,"#"&amp;$A725),"")</f>
        <v/>
      </c>
      <c r="C725" s="1" t="str">
        <f t="shared" si="232"/>
        <v>...</v>
      </c>
      <c r="D725" s="1" t="str">
        <f t="shared" si="251"/>
        <v/>
      </c>
      <c r="E725" s="15">
        <f t="shared" si="233"/>
        <v>0</v>
      </c>
      <c r="F725" s="1">
        <f t="shared" si="234"/>
        <v>0</v>
      </c>
      <c r="G725" s="1" t="str">
        <f t="shared" si="235"/>
        <v/>
      </c>
      <c r="H725" t="str">
        <f t="shared" si="236"/>
        <v/>
      </c>
      <c r="I725" s="1">
        <f t="shared" si="237"/>
        <v>0</v>
      </c>
      <c r="J725" s="1" t="str">
        <f>IF(LEN($A725)&gt;0,IF(LEN(Declarations!$F725)&gt;0,Declarations!$F725,conftype),"")</f>
        <v/>
      </c>
      <c r="M725" s="35" t="e">
        <f t="shared" si="231"/>
        <v>#REF!</v>
      </c>
      <c r="N725" s="35" t="e">
        <f t="shared" si="238"/>
        <v>#REF!</v>
      </c>
      <c r="O725" s="35" t="e">
        <f t="shared" si="239"/>
        <v>#REF!</v>
      </c>
      <c r="P725" s="35" t="e">
        <f t="shared" si="240"/>
        <v>#REF!</v>
      </c>
      <c r="Q725" s="214" t="e">
        <f t="shared" si="241"/>
        <v>#REF!</v>
      </c>
      <c r="R725" s="215" t="e">
        <f t="shared" si="242"/>
        <v>#REF!</v>
      </c>
      <c r="S725" s="214" t="e">
        <f t="shared" si="243"/>
        <v>#REF!</v>
      </c>
      <c r="T725" s="214" t="e">
        <f t="shared" si="244"/>
        <v>#REF!</v>
      </c>
      <c r="U725" t="e">
        <f t="shared" si="245"/>
        <v>#REF!</v>
      </c>
      <c r="V725" t="e">
        <f t="shared" si="246"/>
        <v>#REF!</v>
      </c>
      <c r="W725" t="e">
        <f t="shared" si="247"/>
        <v>#REF!</v>
      </c>
      <c r="X725" t="e">
        <f t="shared" si="248"/>
        <v>#REF!</v>
      </c>
      <c r="Y725" t="e">
        <f t="shared" si="249"/>
        <v>#REF!</v>
      </c>
      <c r="AA725" s="1">
        <f t="shared" si="250"/>
        <v>724</v>
      </c>
    </row>
    <row r="726" spans="1:27" x14ac:dyDescent="0.35">
      <c r="A726" s="184" t="str">
        <f>+Declarations!A726&amp;""</f>
        <v/>
      </c>
      <c r="B726" t="str">
        <f>IF(LEN($A726),IF(LEN(Declarations!$B726)&gt;0,Declarations!$B726,"#"&amp;$A726),"")</f>
        <v/>
      </c>
      <c r="C726" s="1" t="str">
        <f t="shared" si="232"/>
        <v>...</v>
      </c>
      <c r="D726" s="1" t="str">
        <f t="shared" si="251"/>
        <v/>
      </c>
      <c r="E726" s="15">
        <f t="shared" si="233"/>
        <v>0</v>
      </c>
      <c r="F726" s="1">
        <f t="shared" si="234"/>
        <v>0</v>
      </c>
      <c r="G726" s="1" t="str">
        <f t="shared" si="235"/>
        <v/>
      </c>
      <c r="H726" t="str">
        <f t="shared" si="236"/>
        <v/>
      </c>
      <c r="I726" s="1">
        <f t="shared" si="237"/>
        <v>0</v>
      </c>
      <c r="J726" s="1" t="str">
        <f>IF(LEN($A726)&gt;0,IF(LEN(Declarations!$F726)&gt;0,Declarations!$F726,conftype),"")</f>
        <v/>
      </c>
      <c r="M726" s="35" t="e">
        <f t="shared" si="231"/>
        <v>#REF!</v>
      </c>
      <c r="N726" s="35" t="e">
        <f t="shared" si="238"/>
        <v>#REF!</v>
      </c>
      <c r="O726" s="35" t="e">
        <f t="shared" si="239"/>
        <v>#REF!</v>
      </c>
      <c r="P726" s="35" t="e">
        <f t="shared" si="240"/>
        <v>#REF!</v>
      </c>
      <c r="Q726" s="214" t="e">
        <f t="shared" si="241"/>
        <v>#REF!</v>
      </c>
      <c r="R726" s="215" t="e">
        <f t="shared" si="242"/>
        <v>#REF!</v>
      </c>
      <c r="S726" s="214" t="e">
        <f t="shared" si="243"/>
        <v>#REF!</v>
      </c>
      <c r="T726" s="214" t="e">
        <f t="shared" si="244"/>
        <v>#REF!</v>
      </c>
      <c r="U726" t="e">
        <f t="shared" si="245"/>
        <v>#REF!</v>
      </c>
      <c r="V726" t="e">
        <f t="shared" si="246"/>
        <v>#REF!</v>
      </c>
      <c r="W726" t="e">
        <f t="shared" si="247"/>
        <v>#REF!</v>
      </c>
      <c r="X726" t="e">
        <f t="shared" si="248"/>
        <v>#REF!</v>
      </c>
      <c r="Y726" t="e">
        <f t="shared" si="249"/>
        <v>#REF!</v>
      </c>
      <c r="AA726" s="1">
        <f t="shared" si="250"/>
        <v>725</v>
      </c>
    </row>
    <row r="727" spans="1:27" x14ac:dyDescent="0.35">
      <c r="A727" s="184" t="str">
        <f>+Declarations!A727&amp;""</f>
        <v/>
      </c>
      <c r="B727" t="str">
        <f>IF(LEN($A727),IF(LEN(Declarations!$B727)&gt;0,Declarations!$B727,"#"&amp;$A727),"")</f>
        <v/>
      </c>
      <c r="C727" s="1" t="str">
        <f t="shared" si="232"/>
        <v>...</v>
      </c>
      <c r="D727" s="1" t="str">
        <f t="shared" si="251"/>
        <v/>
      </c>
      <c r="E727" s="15">
        <f t="shared" si="233"/>
        <v>0</v>
      </c>
      <c r="F727" s="1">
        <f t="shared" si="234"/>
        <v>0</v>
      </c>
      <c r="G727" s="1" t="str">
        <f t="shared" si="235"/>
        <v/>
      </c>
      <c r="H727" t="str">
        <f t="shared" si="236"/>
        <v/>
      </c>
      <c r="I727" s="1">
        <f t="shared" si="237"/>
        <v>0</v>
      </c>
      <c r="J727" s="1" t="str">
        <f>IF(LEN($A727)&gt;0,IF(LEN(Declarations!$F727)&gt;0,Declarations!$F727,conftype),"")</f>
        <v/>
      </c>
      <c r="M727" s="35" t="e">
        <f t="shared" si="231"/>
        <v>#REF!</v>
      </c>
      <c r="N727" s="35" t="e">
        <f t="shared" si="238"/>
        <v>#REF!</v>
      </c>
      <c r="O727" s="35" t="e">
        <f t="shared" si="239"/>
        <v>#REF!</v>
      </c>
      <c r="P727" s="35" t="e">
        <f t="shared" si="240"/>
        <v>#REF!</v>
      </c>
      <c r="Q727" s="214" t="e">
        <f t="shared" si="241"/>
        <v>#REF!</v>
      </c>
      <c r="R727" s="215" t="e">
        <f t="shared" si="242"/>
        <v>#REF!</v>
      </c>
      <c r="S727" s="214" t="e">
        <f t="shared" si="243"/>
        <v>#REF!</v>
      </c>
      <c r="T727" s="214" t="e">
        <f t="shared" si="244"/>
        <v>#REF!</v>
      </c>
      <c r="U727" t="e">
        <f t="shared" si="245"/>
        <v>#REF!</v>
      </c>
      <c r="V727" t="e">
        <f t="shared" si="246"/>
        <v>#REF!</v>
      </c>
      <c r="W727" t="e">
        <f t="shared" si="247"/>
        <v>#REF!</v>
      </c>
      <c r="X727" t="e">
        <f t="shared" si="248"/>
        <v>#REF!</v>
      </c>
      <c r="Y727" t="e">
        <f t="shared" si="249"/>
        <v>#REF!</v>
      </c>
      <c r="AA727" s="1">
        <f t="shared" si="250"/>
        <v>726</v>
      </c>
    </row>
    <row r="728" spans="1:27" x14ac:dyDescent="0.35">
      <c r="A728" s="184" t="str">
        <f>+Declarations!A728&amp;""</f>
        <v/>
      </c>
      <c r="B728" t="str">
        <f>IF(LEN($A728),IF(LEN(Declarations!$B728)&gt;0,Declarations!$B728,"#"&amp;$A728),"")</f>
        <v/>
      </c>
      <c r="C728" s="1" t="str">
        <f t="shared" si="232"/>
        <v>...</v>
      </c>
      <c r="D728" s="1" t="str">
        <f t="shared" si="251"/>
        <v/>
      </c>
      <c r="E728" s="15">
        <f t="shared" si="233"/>
        <v>0</v>
      </c>
      <c r="F728" s="1">
        <f t="shared" si="234"/>
        <v>0</v>
      </c>
      <c r="G728" s="1" t="str">
        <f t="shared" si="235"/>
        <v/>
      </c>
      <c r="H728" t="str">
        <f t="shared" si="236"/>
        <v/>
      </c>
      <c r="I728" s="1">
        <f t="shared" si="237"/>
        <v>0</v>
      </c>
      <c r="J728" s="1" t="str">
        <f>IF(LEN($A728)&gt;0,IF(LEN(Declarations!$F728)&gt;0,Declarations!$F728,conftype),"")</f>
        <v/>
      </c>
      <c r="M728" s="35" t="e">
        <f t="shared" si="231"/>
        <v>#REF!</v>
      </c>
      <c r="N728" s="35" t="e">
        <f t="shared" si="238"/>
        <v>#REF!</v>
      </c>
      <c r="O728" s="35" t="e">
        <f t="shared" si="239"/>
        <v>#REF!</v>
      </c>
      <c r="P728" s="35" t="e">
        <f t="shared" si="240"/>
        <v>#REF!</v>
      </c>
      <c r="Q728" s="214" t="e">
        <f t="shared" si="241"/>
        <v>#REF!</v>
      </c>
      <c r="R728" s="215" t="e">
        <f t="shared" si="242"/>
        <v>#REF!</v>
      </c>
      <c r="S728" s="214" t="e">
        <f t="shared" si="243"/>
        <v>#REF!</v>
      </c>
      <c r="T728" s="214" t="e">
        <f t="shared" si="244"/>
        <v>#REF!</v>
      </c>
      <c r="U728" t="e">
        <f t="shared" si="245"/>
        <v>#REF!</v>
      </c>
      <c r="V728" t="e">
        <f t="shared" si="246"/>
        <v>#REF!</v>
      </c>
      <c r="W728" t="e">
        <f t="shared" si="247"/>
        <v>#REF!</v>
      </c>
      <c r="X728" t="e">
        <f t="shared" si="248"/>
        <v>#REF!</v>
      </c>
      <c r="Y728" t="e">
        <f t="shared" si="249"/>
        <v>#REF!</v>
      </c>
      <c r="AA728" s="1">
        <f t="shared" si="250"/>
        <v>727</v>
      </c>
    </row>
    <row r="729" spans="1:27" x14ac:dyDescent="0.35">
      <c r="A729" s="184" t="str">
        <f>+Declarations!A729&amp;""</f>
        <v/>
      </c>
      <c r="B729" t="str">
        <f>IF(LEN($A729),IF(LEN(Declarations!$B729)&gt;0,Declarations!$B729,"#"&amp;$A729),"")</f>
        <v/>
      </c>
      <c r="C729" s="1" t="str">
        <f t="shared" si="232"/>
        <v>...</v>
      </c>
      <c r="D729" s="1" t="str">
        <f t="shared" si="251"/>
        <v/>
      </c>
      <c r="E729" s="15">
        <f t="shared" si="233"/>
        <v>0</v>
      </c>
      <c r="F729" s="1">
        <f t="shared" si="234"/>
        <v>0</v>
      </c>
      <c r="G729" s="1" t="str">
        <f t="shared" si="235"/>
        <v/>
      </c>
      <c r="H729" t="str">
        <f t="shared" si="236"/>
        <v/>
      </c>
      <c r="I729" s="1">
        <f t="shared" si="237"/>
        <v>0</v>
      </c>
      <c r="J729" s="1" t="str">
        <f>IF(LEN($A729)&gt;0,IF(LEN(Declarations!$F729)&gt;0,Declarations!$F729,conftype),"")</f>
        <v/>
      </c>
      <c r="M729" s="35" t="e">
        <f t="shared" si="231"/>
        <v>#REF!</v>
      </c>
      <c r="N729" s="35" t="e">
        <f t="shared" si="238"/>
        <v>#REF!</v>
      </c>
      <c r="O729" s="35" t="e">
        <f t="shared" si="239"/>
        <v>#REF!</v>
      </c>
      <c r="P729" s="35" t="e">
        <f t="shared" si="240"/>
        <v>#REF!</v>
      </c>
      <c r="Q729" s="214" t="e">
        <f t="shared" si="241"/>
        <v>#REF!</v>
      </c>
      <c r="R729" s="215" t="e">
        <f t="shared" si="242"/>
        <v>#REF!</v>
      </c>
      <c r="S729" s="214" t="e">
        <f t="shared" si="243"/>
        <v>#REF!</v>
      </c>
      <c r="T729" s="214" t="e">
        <f t="shared" si="244"/>
        <v>#REF!</v>
      </c>
      <c r="U729" t="e">
        <f t="shared" si="245"/>
        <v>#REF!</v>
      </c>
      <c r="V729" t="e">
        <f t="shared" si="246"/>
        <v>#REF!</v>
      </c>
      <c r="W729" t="e">
        <f t="shared" si="247"/>
        <v>#REF!</v>
      </c>
      <c r="X729" t="e">
        <f t="shared" si="248"/>
        <v>#REF!</v>
      </c>
      <c r="Y729" t="e">
        <f t="shared" si="249"/>
        <v>#REF!</v>
      </c>
      <c r="AA729" s="1">
        <f t="shared" si="250"/>
        <v>728</v>
      </c>
    </row>
    <row r="730" spans="1:27" x14ac:dyDescent="0.35">
      <c r="A730" s="184" t="str">
        <f>+Declarations!A730&amp;""</f>
        <v/>
      </c>
      <c r="B730" t="str">
        <f>IF(LEN($A730),IF(LEN(Declarations!$B730)&gt;0,Declarations!$B730,"#"&amp;$A730),"")</f>
        <v/>
      </c>
      <c r="C730" s="1" t="str">
        <f t="shared" si="232"/>
        <v>...</v>
      </c>
      <c r="D730" s="1" t="str">
        <f t="shared" si="251"/>
        <v/>
      </c>
      <c r="E730" s="15">
        <f t="shared" si="233"/>
        <v>0</v>
      </c>
      <c r="F730" s="1">
        <f t="shared" si="234"/>
        <v>0</v>
      </c>
      <c r="G730" s="1" t="str">
        <f t="shared" si="235"/>
        <v/>
      </c>
      <c r="H730" t="str">
        <f t="shared" si="236"/>
        <v/>
      </c>
      <c r="I730" s="1">
        <f t="shared" si="237"/>
        <v>0</v>
      </c>
      <c r="J730" s="1" t="str">
        <f>IF(LEN($A730)&gt;0,IF(LEN(Declarations!$F730)&gt;0,Declarations!$F730,conftype),"")</f>
        <v/>
      </c>
      <c r="M730" s="35" t="e">
        <f t="shared" si="231"/>
        <v>#REF!</v>
      </c>
      <c r="N730" s="35" t="e">
        <f t="shared" si="238"/>
        <v>#REF!</v>
      </c>
      <c r="O730" s="35" t="e">
        <f t="shared" si="239"/>
        <v>#REF!</v>
      </c>
      <c r="P730" s="35" t="e">
        <f t="shared" si="240"/>
        <v>#REF!</v>
      </c>
      <c r="Q730" s="214" t="e">
        <f t="shared" si="241"/>
        <v>#REF!</v>
      </c>
      <c r="R730" s="215" t="e">
        <f t="shared" si="242"/>
        <v>#REF!</v>
      </c>
      <c r="S730" s="214" t="e">
        <f t="shared" si="243"/>
        <v>#REF!</v>
      </c>
      <c r="T730" s="214" t="e">
        <f t="shared" si="244"/>
        <v>#REF!</v>
      </c>
      <c r="U730" t="e">
        <f t="shared" si="245"/>
        <v>#REF!</v>
      </c>
      <c r="V730" t="e">
        <f t="shared" si="246"/>
        <v>#REF!</v>
      </c>
      <c r="W730" t="e">
        <f t="shared" si="247"/>
        <v>#REF!</v>
      </c>
      <c r="X730" t="e">
        <f t="shared" si="248"/>
        <v>#REF!</v>
      </c>
      <c r="Y730" t="e">
        <f t="shared" si="249"/>
        <v>#REF!</v>
      </c>
      <c r="AA730" s="1">
        <f t="shared" si="250"/>
        <v>729</v>
      </c>
    </row>
    <row r="731" spans="1:27" x14ac:dyDescent="0.35">
      <c r="A731" s="184" t="str">
        <f>+Declarations!A731&amp;""</f>
        <v/>
      </c>
      <c r="B731" t="str">
        <f>IF(LEN($A731),IF(LEN(Declarations!$B731)&gt;0,Declarations!$B731,"#"&amp;$A731),"")</f>
        <v/>
      </c>
      <c r="C731" s="1" t="str">
        <f t="shared" si="232"/>
        <v>...</v>
      </c>
      <c r="D731" s="1" t="str">
        <f t="shared" si="251"/>
        <v/>
      </c>
      <c r="E731" s="15">
        <f t="shared" si="233"/>
        <v>0</v>
      </c>
      <c r="F731" s="1">
        <f t="shared" si="234"/>
        <v>0</v>
      </c>
      <c r="G731" s="1" t="str">
        <f t="shared" si="235"/>
        <v/>
      </c>
      <c r="H731" t="str">
        <f t="shared" si="236"/>
        <v/>
      </c>
      <c r="I731" s="1">
        <f t="shared" si="237"/>
        <v>0</v>
      </c>
      <c r="J731" s="1" t="str">
        <f>IF(LEN($A731)&gt;0,IF(LEN(Declarations!$F731)&gt;0,Declarations!$F731,conftype),"")</f>
        <v/>
      </c>
      <c r="M731" s="35" t="e">
        <f t="shared" si="231"/>
        <v>#REF!</v>
      </c>
      <c r="N731" s="35" t="e">
        <f t="shared" si="238"/>
        <v>#REF!</v>
      </c>
      <c r="O731" s="35" t="e">
        <f t="shared" si="239"/>
        <v>#REF!</v>
      </c>
      <c r="P731" s="35" t="e">
        <f t="shared" si="240"/>
        <v>#REF!</v>
      </c>
      <c r="Q731" s="214" t="e">
        <f t="shared" si="241"/>
        <v>#REF!</v>
      </c>
      <c r="R731" s="215" t="e">
        <f t="shared" si="242"/>
        <v>#REF!</v>
      </c>
      <c r="S731" s="214" t="e">
        <f t="shared" si="243"/>
        <v>#REF!</v>
      </c>
      <c r="T731" s="214" t="e">
        <f t="shared" si="244"/>
        <v>#REF!</v>
      </c>
      <c r="U731" t="e">
        <f t="shared" si="245"/>
        <v>#REF!</v>
      </c>
      <c r="V731" t="e">
        <f t="shared" si="246"/>
        <v>#REF!</v>
      </c>
      <c r="W731" t="e">
        <f t="shared" si="247"/>
        <v>#REF!</v>
      </c>
      <c r="X731" t="e">
        <f t="shared" si="248"/>
        <v>#REF!</v>
      </c>
      <c r="Y731" t="e">
        <f t="shared" si="249"/>
        <v>#REF!</v>
      </c>
      <c r="AA731" s="1">
        <f t="shared" si="250"/>
        <v>730</v>
      </c>
    </row>
    <row r="732" spans="1:27" x14ac:dyDescent="0.35">
      <c r="A732" s="184" t="str">
        <f>+Declarations!A732&amp;""</f>
        <v/>
      </c>
      <c r="B732" t="str">
        <f>IF(LEN($A732),IF(LEN(Declarations!$B732)&gt;0,Declarations!$B732,"#"&amp;$A732),"")</f>
        <v/>
      </c>
      <c r="C732" s="1" t="str">
        <f t="shared" si="232"/>
        <v>...</v>
      </c>
      <c r="D732" s="1" t="str">
        <f t="shared" si="251"/>
        <v/>
      </c>
      <c r="E732" s="15">
        <f t="shared" si="233"/>
        <v>0</v>
      </c>
      <c r="F732" s="1">
        <f t="shared" si="234"/>
        <v>0</v>
      </c>
      <c r="G732" s="1" t="str">
        <f t="shared" si="235"/>
        <v/>
      </c>
      <c r="H732" t="str">
        <f t="shared" si="236"/>
        <v/>
      </c>
      <c r="I732" s="1">
        <f t="shared" si="237"/>
        <v>0</v>
      </c>
      <c r="J732" s="1" t="str">
        <f>IF(LEN($A732)&gt;0,IF(LEN(Declarations!$F732)&gt;0,Declarations!$F732,conftype),"")</f>
        <v/>
      </c>
      <c r="M732" s="35" t="e">
        <f t="shared" si="231"/>
        <v>#REF!</v>
      </c>
      <c r="N732" s="35" t="e">
        <f t="shared" si="238"/>
        <v>#REF!</v>
      </c>
      <c r="O732" s="35" t="e">
        <f t="shared" si="239"/>
        <v>#REF!</v>
      </c>
      <c r="P732" s="35" t="e">
        <f t="shared" si="240"/>
        <v>#REF!</v>
      </c>
      <c r="Q732" s="214" t="e">
        <f t="shared" si="241"/>
        <v>#REF!</v>
      </c>
      <c r="R732" s="215" t="e">
        <f t="shared" si="242"/>
        <v>#REF!</v>
      </c>
      <c r="S732" s="214" t="e">
        <f t="shared" si="243"/>
        <v>#REF!</v>
      </c>
      <c r="T732" s="214" t="e">
        <f t="shared" si="244"/>
        <v>#REF!</v>
      </c>
      <c r="U732" t="e">
        <f t="shared" si="245"/>
        <v>#REF!</v>
      </c>
      <c r="V732" t="e">
        <f t="shared" si="246"/>
        <v>#REF!</v>
      </c>
      <c r="W732" t="e">
        <f t="shared" si="247"/>
        <v>#REF!</v>
      </c>
      <c r="X732" t="e">
        <f t="shared" si="248"/>
        <v>#REF!</v>
      </c>
      <c r="Y732" t="e">
        <f t="shared" si="249"/>
        <v>#REF!</v>
      </c>
      <c r="AA732" s="1">
        <f t="shared" si="250"/>
        <v>731</v>
      </c>
    </row>
    <row r="733" spans="1:27" x14ac:dyDescent="0.35">
      <c r="A733" s="184" t="str">
        <f>+Declarations!A733&amp;""</f>
        <v/>
      </c>
      <c r="B733" t="str">
        <f>IF(LEN($A733),IF(LEN(Declarations!$B733)&gt;0,Declarations!$B733,"#"&amp;$A733),"")</f>
        <v/>
      </c>
      <c r="C733" s="1" t="str">
        <f t="shared" si="232"/>
        <v>...</v>
      </c>
      <c r="D733" s="1" t="str">
        <f t="shared" si="251"/>
        <v/>
      </c>
      <c r="E733" s="15">
        <f t="shared" si="233"/>
        <v>0</v>
      </c>
      <c r="F733" s="1">
        <f t="shared" si="234"/>
        <v>0</v>
      </c>
      <c r="G733" s="1" t="str">
        <f t="shared" si="235"/>
        <v/>
      </c>
      <c r="H733" t="str">
        <f t="shared" si="236"/>
        <v/>
      </c>
      <c r="I733" s="1">
        <f t="shared" si="237"/>
        <v>0</v>
      </c>
      <c r="J733" s="1" t="str">
        <f>IF(LEN($A733)&gt;0,IF(LEN(Declarations!$F733)&gt;0,Declarations!$F733,conftype),"")</f>
        <v/>
      </c>
      <c r="M733" s="35" t="e">
        <f t="shared" si="231"/>
        <v>#REF!</v>
      </c>
      <c r="N733" s="35" t="e">
        <f t="shared" si="238"/>
        <v>#REF!</v>
      </c>
      <c r="O733" s="35" t="e">
        <f t="shared" si="239"/>
        <v>#REF!</v>
      </c>
      <c r="P733" s="35" t="e">
        <f t="shared" si="240"/>
        <v>#REF!</v>
      </c>
      <c r="Q733" s="214" t="e">
        <f t="shared" si="241"/>
        <v>#REF!</v>
      </c>
      <c r="R733" s="215" t="e">
        <f t="shared" si="242"/>
        <v>#REF!</v>
      </c>
      <c r="S733" s="214" t="e">
        <f t="shared" si="243"/>
        <v>#REF!</v>
      </c>
      <c r="T733" s="214" t="e">
        <f t="shared" si="244"/>
        <v>#REF!</v>
      </c>
      <c r="U733" t="e">
        <f t="shared" si="245"/>
        <v>#REF!</v>
      </c>
      <c r="V733" t="e">
        <f t="shared" si="246"/>
        <v>#REF!</v>
      </c>
      <c r="W733" t="e">
        <f t="shared" si="247"/>
        <v>#REF!</v>
      </c>
      <c r="X733" t="e">
        <f t="shared" si="248"/>
        <v>#REF!</v>
      </c>
      <c r="Y733" t="e">
        <f t="shared" si="249"/>
        <v>#REF!</v>
      </c>
      <c r="AA733" s="1">
        <f t="shared" si="250"/>
        <v>732</v>
      </c>
    </row>
    <row r="734" spans="1:27" x14ac:dyDescent="0.35">
      <c r="A734" s="184" t="str">
        <f>+Declarations!A734&amp;""</f>
        <v/>
      </c>
      <c r="B734" t="str">
        <f>IF(LEN($A734),IF(LEN(Declarations!$B734)&gt;0,Declarations!$B734,"#"&amp;$A734),"")</f>
        <v/>
      </c>
      <c r="C734" s="1" t="str">
        <f t="shared" si="232"/>
        <v>...</v>
      </c>
      <c r="D734" s="1" t="str">
        <f t="shared" si="251"/>
        <v/>
      </c>
      <c r="E734" s="15">
        <f t="shared" si="233"/>
        <v>0</v>
      </c>
      <c r="F734" s="1">
        <f t="shared" si="234"/>
        <v>0</v>
      </c>
      <c r="G734" s="1" t="str">
        <f t="shared" si="235"/>
        <v/>
      </c>
      <c r="H734" t="str">
        <f t="shared" si="236"/>
        <v/>
      </c>
      <c r="I734" s="1">
        <f t="shared" si="237"/>
        <v>0</v>
      </c>
      <c r="J734" s="1" t="str">
        <f>IF(LEN($A734)&gt;0,IF(LEN(Declarations!$F734)&gt;0,Declarations!$F734,conftype),"")</f>
        <v/>
      </c>
      <c r="M734" s="35" t="e">
        <f t="shared" si="231"/>
        <v>#REF!</v>
      </c>
      <c r="N734" s="35" t="e">
        <f t="shared" si="238"/>
        <v>#REF!</v>
      </c>
      <c r="O734" s="35" t="e">
        <f t="shared" si="239"/>
        <v>#REF!</v>
      </c>
      <c r="P734" s="35" t="e">
        <f t="shared" si="240"/>
        <v>#REF!</v>
      </c>
      <c r="Q734" s="214" t="e">
        <f t="shared" si="241"/>
        <v>#REF!</v>
      </c>
      <c r="R734" s="215" t="e">
        <f t="shared" si="242"/>
        <v>#REF!</v>
      </c>
      <c r="S734" s="214" t="e">
        <f t="shared" si="243"/>
        <v>#REF!</v>
      </c>
      <c r="T734" s="214" t="e">
        <f t="shared" si="244"/>
        <v>#REF!</v>
      </c>
      <c r="U734" t="e">
        <f t="shared" si="245"/>
        <v>#REF!</v>
      </c>
      <c r="V734" t="e">
        <f t="shared" si="246"/>
        <v>#REF!</v>
      </c>
      <c r="W734" t="e">
        <f t="shared" si="247"/>
        <v>#REF!</v>
      </c>
      <c r="X734" t="e">
        <f t="shared" si="248"/>
        <v>#REF!</v>
      </c>
      <c r="Y734" t="e">
        <f t="shared" si="249"/>
        <v>#REF!</v>
      </c>
      <c r="AA734" s="1">
        <f t="shared" si="250"/>
        <v>733</v>
      </c>
    </row>
    <row r="735" spans="1:27" x14ac:dyDescent="0.35">
      <c r="A735" s="184" t="str">
        <f>+Declarations!A735&amp;""</f>
        <v/>
      </c>
      <c r="B735" t="str">
        <f>IF(LEN($A735),IF(LEN(Declarations!$B735)&gt;0,Declarations!$B735,"#"&amp;$A735),"")</f>
        <v/>
      </c>
      <c r="C735" s="1" t="str">
        <f t="shared" si="232"/>
        <v>...</v>
      </c>
      <c r="D735" s="1" t="str">
        <f t="shared" si="251"/>
        <v/>
      </c>
      <c r="E735" s="15">
        <f t="shared" si="233"/>
        <v>0</v>
      </c>
      <c r="F735" s="1">
        <f t="shared" si="234"/>
        <v>0</v>
      </c>
      <c r="G735" s="1" t="str">
        <f t="shared" si="235"/>
        <v/>
      </c>
      <c r="H735" t="str">
        <f t="shared" si="236"/>
        <v/>
      </c>
      <c r="I735" s="1">
        <f t="shared" si="237"/>
        <v>0</v>
      </c>
      <c r="J735" s="1" t="str">
        <f>IF(LEN($A735)&gt;0,IF(LEN(Declarations!$F735)&gt;0,Declarations!$F735,conftype),"")</f>
        <v/>
      </c>
      <c r="M735" s="35" t="e">
        <f t="shared" si="231"/>
        <v>#REF!</v>
      </c>
      <c r="N735" s="35" t="e">
        <f t="shared" si="238"/>
        <v>#REF!</v>
      </c>
      <c r="O735" s="35" t="e">
        <f t="shared" si="239"/>
        <v>#REF!</v>
      </c>
      <c r="P735" s="35" t="e">
        <f t="shared" si="240"/>
        <v>#REF!</v>
      </c>
      <c r="Q735" s="214" t="e">
        <f t="shared" si="241"/>
        <v>#REF!</v>
      </c>
      <c r="R735" s="215" t="e">
        <f t="shared" si="242"/>
        <v>#REF!</v>
      </c>
      <c r="S735" s="214" t="e">
        <f t="shared" si="243"/>
        <v>#REF!</v>
      </c>
      <c r="T735" s="214" t="e">
        <f t="shared" si="244"/>
        <v>#REF!</v>
      </c>
      <c r="U735" t="e">
        <f t="shared" si="245"/>
        <v>#REF!</v>
      </c>
      <c r="V735" t="e">
        <f t="shared" si="246"/>
        <v>#REF!</v>
      </c>
      <c r="W735" t="e">
        <f t="shared" si="247"/>
        <v>#REF!</v>
      </c>
      <c r="X735" t="e">
        <f t="shared" si="248"/>
        <v>#REF!</v>
      </c>
      <c r="Y735" t="e">
        <f t="shared" si="249"/>
        <v>#REF!</v>
      </c>
      <c r="AA735" s="1">
        <f t="shared" si="250"/>
        <v>734</v>
      </c>
    </row>
    <row r="736" spans="1:27" x14ac:dyDescent="0.35">
      <c r="A736" s="184" t="str">
        <f>+Declarations!A736&amp;""</f>
        <v/>
      </c>
      <c r="B736" t="str">
        <f>IF(LEN($A736),IF(LEN(Declarations!$B736)&gt;0,Declarations!$B736,"#"&amp;$A736),"")</f>
        <v/>
      </c>
      <c r="C736" s="1" t="str">
        <f t="shared" si="232"/>
        <v>...</v>
      </c>
      <c r="D736" s="1" t="str">
        <f t="shared" si="251"/>
        <v/>
      </c>
      <c r="E736" s="15">
        <f t="shared" si="233"/>
        <v>0</v>
      </c>
      <c r="F736" s="1">
        <f t="shared" si="234"/>
        <v>0</v>
      </c>
      <c r="G736" s="1" t="str">
        <f t="shared" si="235"/>
        <v/>
      </c>
      <c r="H736" t="str">
        <f t="shared" si="236"/>
        <v/>
      </c>
      <c r="I736" s="1">
        <f t="shared" si="237"/>
        <v>0</v>
      </c>
      <c r="J736" s="1" t="str">
        <f>IF(LEN($A736)&gt;0,IF(LEN(Declarations!$F736)&gt;0,Declarations!$F736,conftype),"")</f>
        <v/>
      </c>
      <c r="M736" s="35" t="e">
        <f t="shared" si="231"/>
        <v>#REF!</v>
      </c>
      <c r="N736" s="35" t="e">
        <f t="shared" si="238"/>
        <v>#REF!</v>
      </c>
      <c r="O736" s="35" t="e">
        <f t="shared" si="239"/>
        <v>#REF!</v>
      </c>
      <c r="P736" s="35" t="e">
        <f t="shared" si="240"/>
        <v>#REF!</v>
      </c>
      <c r="Q736" s="214" t="e">
        <f t="shared" si="241"/>
        <v>#REF!</v>
      </c>
      <c r="R736" s="215" t="e">
        <f t="shared" si="242"/>
        <v>#REF!</v>
      </c>
      <c r="S736" s="214" t="e">
        <f t="shared" si="243"/>
        <v>#REF!</v>
      </c>
      <c r="T736" s="214" t="e">
        <f t="shared" si="244"/>
        <v>#REF!</v>
      </c>
      <c r="U736" t="e">
        <f t="shared" si="245"/>
        <v>#REF!</v>
      </c>
      <c r="V736" t="e">
        <f t="shared" si="246"/>
        <v>#REF!</v>
      </c>
      <c r="W736" t="e">
        <f t="shared" si="247"/>
        <v>#REF!</v>
      </c>
      <c r="X736" t="e">
        <f t="shared" si="248"/>
        <v>#REF!</v>
      </c>
      <c r="Y736" t="e">
        <f t="shared" si="249"/>
        <v>#REF!</v>
      </c>
      <c r="AA736" s="1">
        <f t="shared" si="250"/>
        <v>735</v>
      </c>
    </row>
    <row r="737" spans="1:27" x14ac:dyDescent="0.35">
      <c r="A737" s="184" t="str">
        <f>+Declarations!A737&amp;""</f>
        <v/>
      </c>
      <c r="B737" t="str">
        <f>IF(LEN($A737),IF(LEN(Declarations!$B737)&gt;0,Declarations!$B737,"#"&amp;$A737),"")</f>
        <v/>
      </c>
      <c r="C737" s="1" t="str">
        <f t="shared" si="232"/>
        <v>...</v>
      </c>
      <c r="D737" s="1" t="str">
        <f t="shared" si="251"/>
        <v/>
      </c>
      <c r="E737" s="15">
        <f t="shared" si="233"/>
        <v>0</v>
      </c>
      <c r="F737" s="1">
        <f t="shared" si="234"/>
        <v>0</v>
      </c>
      <c r="G737" s="1" t="str">
        <f t="shared" si="235"/>
        <v/>
      </c>
      <c r="H737" t="str">
        <f t="shared" si="236"/>
        <v/>
      </c>
      <c r="I737" s="1">
        <f t="shared" si="237"/>
        <v>0</v>
      </c>
      <c r="J737" s="1" t="str">
        <f>IF(LEN($A737)&gt;0,IF(LEN(Declarations!$F737)&gt;0,Declarations!$F737,conftype),"")</f>
        <v/>
      </c>
      <c r="M737" s="35" t="e">
        <f t="shared" si="231"/>
        <v>#REF!</v>
      </c>
      <c r="N737" s="35" t="e">
        <f t="shared" si="238"/>
        <v>#REF!</v>
      </c>
      <c r="O737" s="35" t="e">
        <f t="shared" si="239"/>
        <v>#REF!</v>
      </c>
      <c r="P737" s="35" t="e">
        <f t="shared" si="240"/>
        <v>#REF!</v>
      </c>
      <c r="Q737" s="214" t="e">
        <f t="shared" si="241"/>
        <v>#REF!</v>
      </c>
      <c r="R737" s="215" t="e">
        <f t="shared" si="242"/>
        <v>#REF!</v>
      </c>
      <c r="S737" s="214" t="e">
        <f t="shared" si="243"/>
        <v>#REF!</v>
      </c>
      <c r="T737" s="214" t="e">
        <f t="shared" si="244"/>
        <v>#REF!</v>
      </c>
      <c r="U737" t="e">
        <f t="shared" si="245"/>
        <v>#REF!</v>
      </c>
      <c r="V737" t="e">
        <f t="shared" si="246"/>
        <v>#REF!</v>
      </c>
      <c r="W737" t="e">
        <f t="shared" si="247"/>
        <v>#REF!</v>
      </c>
      <c r="X737" t="e">
        <f t="shared" si="248"/>
        <v>#REF!</v>
      </c>
      <c r="Y737" t="e">
        <f t="shared" si="249"/>
        <v>#REF!</v>
      </c>
      <c r="AA737" s="1">
        <f t="shared" si="250"/>
        <v>736</v>
      </c>
    </row>
    <row r="738" spans="1:27" x14ac:dyDescent="0.35">
      <c r="A738" s="184" t="str">
        <f>+Declarations!A738&amp;""</f>
        <v/>
      </c>
      <c r="B738" t="str">
        <f>IF(LEN($A738),IF(LEN(Declarations!$B738)&gt;0,Declarations!$B738,"#"&amp;$A738),"")</f>
        <v/>
      </c>
      <c r="C738" s="1" t="str">
        <f t="shared" si="232"/>
        <v>...</v>
      </c>
      <c r="D738" s="1" t="str">
        <f t="shared" si="251"/>
        <v/>
      </c>
      <c r="E738" s="15">
        <f t="shared" si="233"/>
        <v>0</v>
      </c>
      <c r="F738" s="1">
        <f t="shared" si="234"/>
        <v>0</v>
      </c>
      <c r="G738" s="1" t="str">
        <f t="shared" si="235"/>
        <v/>
      </c>
      <c r="H738" t="str">
        <f t="shared" si="236"/>
        <v/>
      </c>
      <c r="I738" s="1">
        <f t="shared" si="237"/>
        <v>0</v>
      </c>
      <c r="J738" s="1" t="str">
        <f>IF(LEN($A738)&gt;0,IF(LEN(Declarations!$F738)&gt;0,Declarations!$F738,conftype),"")</f>
        <v/>
      </c>
      <c r="M738" s="35" t="e">
        <f t="shared" si="231"/>
        <v>#REF!</v>
      </c>
      <c r="N738" s="35" t="e">
        <f t="shared" si="238"/>
        <v>#REF!</v>
      </c>
      <c r="O738" s="35" t="e">
        <f t="shared" si="239"/>
        <v>#REF!</v>
      </c>
      <c r="P738" s="35" t="e">
        <f t="shared" si="240"/>
        <v>#REF!</v>
      </c>
      <c r="Q738" s="214" t="e">
        <f t="shared" si="241"/>
        <v>#REF!</v>
      </c>
      <c r="R738" s="215" t="e">
        <f t="shared" si="242"/>
        <v>#REF!</v>
      </c>
      <c r="S738" s="214" t="e">
        <f t="shared" si="243"/>
        <v>#REF!</v>
      </c>
      <c r="T738" s="214" t="e">
        <f t="shared" si="244"/>
        <v>#REF!</v>
      </c>
      <c r="U738" t="e">
        <f t="shared" si="245"/>
        <v>#REF!</v>
      </c>
      <c r="V738" t="e">
        <f t="shared" si="246"/>
        <v>#REF!</v>
      </c>
      <c r="W738" t="e">
        <f t="shared" si="247"/>
        <v>#REF!</v>
      </c>
      <c r="X738" t="e">
        <f t="shared" si="248"/>
        <v>#REF!</v>
      </c>
      <c r="Y738" t="e">
        <f t="shared" si="249"/>
        <v>#REF!</v>
      </c>
      <c r="AA738" s="1">
        <f t="shared" si="250"/>
        <v>737</v>
      </c>
    </row>
    <row r="739" spans="1:27" x14ac:dyDescent="0.35">
      <c r="A739" s="184" t="str">
        <f>+Declarations!A739&amp;""</f>
        <v/>
      </c>
      <c r="B739" t="str">
        <f>IF(LEN($A739),IF(LEN(Declarations!$B739)&gt;0,Declarations!$B739,"#"&amp;$A739),"")</f>
        <v/>
      </c>
      <c r="C739" s="1" t="str">
        <f t="shared" si="232"/>
        <v>...</v>
      </c>
      <c r="D739" s="1" t="str">
        <f t="shared" si="251"/>
        <v/>
      </c>
      <c r="E739" s="15">
        <f t="shared" si="233"/>
        <v>0</v>
      </c>
      <c r="F739" s="1">
        <f t="shared" si="234"/>
        <v>0</v>
      </c>
      <c r="G739" s="1" t="str">
        <f t="shared" si="235"/>
        <v/>
      </c>
      <c r="H739" t="str">
        <f t="shared" si="236"/>
        <v/>
      </c>
      <c r="I739" s="1">
        <f t="shared" si="237"/>
        <v>0</v>
      </c>
      <c r="J739" s="1" t="str">
        <f>IF(LEN($A739)&gt;0,IF(LEN(Declarations!$F739)&gt;0,Declarations!$F739,conftype),"")</f>
        <v/>
      </c>
      <c r="M739" s="35" t="e">
        <f t="shared" si="231"/>
        <v>#REF!</v>
      </c>
      <c r="N739" s="35" t="e">
        <f t="shared" si="238"/>
        <v>#REF!</v>
      </c>
      <c r="O739" s="35" t="e">
        <f t="shared" si="239"/>
        <v>#REF!</v>
      </c>
      <c r="P739" s="35" t="e">
        <f t="shared" si="240"/>
        <v>#REF!</v>
      </c>
      <c r="Q739" s="214" t="e">
        <f t="shared" si="241"/>
        <v>#REF!</v>
      </c>
      <c r="R739" s="215" t="e">
        <f t="shared" si="242"/>
        <v>#REF!</v>
      </c>
      <c r="S739" s="214" t="e">
        <f t="shared" si="243"/>
        <v>#REF!</v>
      </c>
      <c r="T739" s="214" t="e">
        <f t="shared" si="244"/>
        <v>#REF!</v>
      </c>
      <c r="U739" t="e">
        <f t="shared" si="245"/>
        <v>#REF!</v>
      </c>
      <c r="V739" t="e">
        <f t="shared" si="246"/>
        <v>#REF!</v>
      </c>
      <c r="W739" t="e">
        <f t="shared" si="247"/>
        <v>#REF!</v>
      </c>
      <c r="X739" t="e">
        <f t="shared" si="248"/>
        <v>#REF!</v>
      </c>
      <c r="Y739" t="e">
        <f t="shared" si="249"/>
        <v>#REF!</v>
      </c>
      <c r="AA739" s="1">
        <f t="shared" si="250"/>
        <v>738</v>
      </c>
    </row>
    <row r="740" spans="1:27" x14ac:dyDescent="0.35">
      <c r="A740" s="184" t="str">
        <f>+Declarations!A740&amp;""</f>
        <v/>
      </c>
      <c r="B740" t="str">
        <f>IF(LEN($A740),IF(LEN(Declarations!$B740)&gt;0,Declarations!$B740,"#"&amp;$A740),"")</f>
        <v/>
      </c>
      <c r="C740" s="1" t="str">
        <f t="shared" si="232"/>
        <v>...</v>
      </c>
      <c r="D740" s="1" t="str">
        <f t="shared" si="251"/>
        <v/>
      </c>
      <c r="E740" s="15">
        <f t="shared" si="233"/>
        <v>0</v>
      </c>
      <c r="F740" s="1">
        <f t="shared" si="234"/>
        <v>0</v>
      </c>
      <c r="G740" s="1" t="str">
        <f t="shared" si="235"/>
        <v/>
      </c>
      <c r="H740" t="str">
        <f t="shared" si="236"/>
        <v/>
      </c>
      <c r="I740" s="1">
        <f t="shared" si="237"/>
        <v>0</v>
      </c>
      <c r="J740" s="1" t="str">
        <f>IF(LEN($A740)&gt;0,IF(LEN(Declarations!$F740)&gt;0,Declarations!$F740,conftype),"")</f>
        <v/>
      </c>
      <c r="M740" s="35" t="e">
        <f t="shared" si="231"/>
        <v>#REF!</v>
      </c>
      <c r="N740" s="35" t="e">
        <f t="shared" si="238"/>
        <v>#REF!</v>
      </c>
      <c r="O740" s="35" t="e">
        <f t="shared" si="239"/>
        <v>#REF!</v>
      </c>
      <c r="P740" s="35" t="e">
        <f t="shared" si="240"/>
        <v>#REF!</v>
      </c>
      <c r="Q740" s="214" t="e">
        <f t="shared" si="241"/>
        <v>#REF!</v>
      </c>
      <c r="R740" s="215" t="e">
        <f t="shared" si="242"/>
        <v>#REF!</v>
      </c>
      <c r="S740" s="214" t="e">
        <f t="shared" si="243"/>
        <v>#REF!</v>
      </c>
      <c r="T740" s="214" t="e">
        <f t="shared" si="244"/>
        <v>#REF!</v>
      </c>
      <c r="U740" t="e">
        <f t="shared" si="245"/>
        <v>#REF!</v>
      </c>
      <c r="V740" t="e">
        <f t="shared" si="246"/>
        <v>#REF!</v>
      </c>
      <c r="W740" t="e">
        <f t="shared" si="247"/>
        <v>#REF!</v>
      </c>
      <c r="X740" t="e">
        <f t="shared" si="248"/>
        <v>#REF!</v>
      </c>
      <c r="Y740" t="e">
        <f t="shared" si="249"/>
        <v>#REF!</v>
      </c>
      <c r="AA740" s="1">
        <f t="shared" si="250"/>
        <v>739</v>
      </c>
    </row>
    <row r="741" spans="1:27" x14ac:dyDescent="0.35">
      <c r="A741" s="184" t="str">
        <f>+Declarations!A741&amp;""</f>
        <v/>
      </c>
      <c r="B741" t="str">
        <f>IF(LEN($A741),IF(LEN(Declarations!$B741)&gt;0,Declarations!$B741,"#"&amp;$A741),"")</f>
        <v/>
      </c>
      <c r="C741" s="1" t="str">
        <f t="shared" si="232"/>
        <v>...</v>
      </c>
      <c r="D741" s="1" t="str">
        <f t="shared" si="251"/>
        <v/>
      </c>
      <c r="E741" s="15">
        <f t="shared" si="233"/>
        <v>0</v>
      </c>
      <c r="F741" s="1">
        <f t="shared" si="234"/>
        <v>0</v>
      </c>
      <c r="G741" s="1" t="str">
        <f t="shared" si="235"/>
        <v/>
      </c>
      <c r="H741" t="str">
        <f t="shared" si="236"/>
        <v/>
      </c>
      <c r="I741" s="1">
        <f t="shared" si="237"/>
        <v>0</v>
      </c>
      <c r="J741" s="1" t="str">
        <f>IF(LEN($A741)&gt;0,IF(LEN(Declarations!$F741)&gt;0,Declarations!$F741,conftype),"")</f>
        <v/>
      </c>
      <c r="M741" s="35" t="e">
        <f t="shared" si="231"/>
        <v>#REF!</v>
      </c>
      <c r="N741" s="35" t="e">
        <f t="shared" si="238"/>
        <v>#REF!</v>
      </c>
      <c r="O741" s="35" t="e">
        <f t="shared" si="239"/>
        <v>#REF!</v>
      </c>
      <c r="P741" s="35" t="e">
        <f t="shared" si="240"/>
        <v>#REF!</v>
      </c>
      <c r="Q741" s="214" t="e">
        <f t="shared" si="241"/>
        <v>#REF!</v>
      </c>
      <c r="R741" s="215" t="e">
        <f t="shared" si="242"/>
        <v>#REF!</v>
      </c>
      <c r="S741" s="214" t="e">
        <f t="shared" si="243"/>
        <v>#REF!</v>
      </c>
      <c r="T741" s="214" t="e">
        <f t="shared" si="244"/>
        <v>#REF!</v>
      </c>
      <c r="U741" t="e">
        <f t="shared" si="245"/>
        <v>#REF!</v>
      </c>
      <c r="V741" t="e">
        <f t="shared" si="246"/>
        <v>#REF!</v>
      </c>
      <c r="W741" t="e">
        <f t="shared" si="247"/>
        <v>#REF!</v>
      </c>
      <c r="X741" t="e">
        <f t="shared" si="248"/>
        <v>#REF!</v>
      </c>
      <c r="Y741" t="e">
        <f t="shared" si="249"/>
        <v>#REF!</v>
      </c>
      <c r="AA741" s="1">
        <f t="shared" si="250"/>
        <v>740</v>
      </c>
    </row>
    <row r="742" spans="1:27" x14ac:dyDescent="0.35">
      <c r="A742" s="184" t="str">
        <f>+Declarations!A742&amp;""</f>
        <v/>
      </c>
      <c r="B742" t="str">
        <f>IF(LEN($A742),IF(LEN(Declarations!$B742)&gt;0,Declarations!$B742,"#"&amp;$A742),"")</f>
        <v/>
      </c>
      <c r="C742" s="1" t="str">
        <f t="shared" si="232"/>
        <v>...</v>
      </c>
      <c r="D742" s="1" t="str">
        <f t="shared" si="251"/>
        <v/>
      </c>
      <c r="E742" s="15">
        <f t="shared" si="233"/>
        <v>0</v>
      </c>
      <c r="F742" s="1">
        <f t="shared" si="234"/>
        <v>0</v>
      </c>
      <c r="G742" s="1" t="str">
        <f t="shared" si="235"/>
        <v/>
      </c>
      <c r="H742" t="str">
        <f t="shared" si="236"/>
        <v/>
      </c>
      <c r="I742" s="1">
        <f t="shared" si="237"/>
        <v>0</v>
      </c>
      <c r="J742" s="1" t="str">
        <f>IF(LEN($A742)&gt;0,IF(LEN(Declarations!$F742)&gt;0,Declarations!$F742,conftype),"")</f>
        <v/>
      </c>
      <c r="M742" s="35" t="e">
        <f t="shared" si="231"/>
        <v>#REF!</v>
      </c>
      <c r="N742" s="35" t="e">
        <f t="shared" si="238"/>
        <v>#REF!</v>
      </c>
      <c r="O742" s="35" t="e">
        <f t="shared" si="239"/>
        <v>#REF!</v>
      </c>
      <c r="P742" s="35" t="e">
        <f t="shared" si="240"/>
        <v>#REF!</v>
      </c>
      <c r="Q742" s="214" t="e">
        <f t="shared" si="241"/>
        <v>#REF!</v>
      </c>
      <c r="R742" s="215" t="e">
        <f t="shared" si="242"/>
        <v>#REF!</v>
      </c>
      <c r="S742" s="214" t="e">
        <f t="shared" si="243"/>
        <v>#REF!</v>
      </c>
      <c r="T742" s="214" t="e">
        <f t="shared" si="244"/>
        <v>#REF!</v>
      </c>
      <c r="U742" t="e">
        <f t="shared" si="245"/>
        <v>#REF!</v>
      </c>
      <c r="V742" t="e">
        <f t="shared" si="246"/>
        <v>#REF!</v>
      </c>
      <c r="W742" t="e">
        <f t="shared" si="247"/>
        <v>#REF!</v>
      </c>
      <c r="X742" t="e">
        <f t="shared" si="248"/>
        <v>#REF!</v>
      </c>
      <c r="Y742" t="e">
        <f t="shared" si="249"/>
        <v>#REF!</v>
      </c>
      <c r="AA742" s="1">
        <f t="shared" si="250"/>
        <v>741</v>
      </c>
    </row>
    <row r="743" spans="1:27" x14ac:dyDescent="0.35">
      <c r="A743" s="184" t="str">
        <f>+Declarations!A743&amp;""</f>
        <v/>
      </c>
      <c r="B743" t="str">
        <f>IF(LEN($A743),IF(LEN(Declarations!$B743)&gt;0,Declarations!$B743,"#"&amp;$A743),"")</f>
        <v/>
      </c>
      <c r="C743" s="1" t="str">
        <f t="shared" si="232"/>
        <v>...</v>
      </c>
      <c r="D743" s="1" t="str">
        <f t="shared" si="251"/>
        <v/>
      </c>
      <c r="E743" s="15">
        <f t="shared" si="233"/>
        <v>0</v>
      </c>
      <c r="F743" s="1">
        <f t="shared" si="234"/>
        <v>0</v>
      </c>
      <c r="G743" s="1" t="str">
        <f t="shared" si="235"/>
        <v/>
      </c>
      <c r="H743" t="str">
        <f t="shared" si="236"/>
        <v/>
      </c>
      <c r="I743" s="1">
        <f t="shared" si="237"/>
        <v>0</v>
      </c>
      <c r="J743" s="1" t="str">
        <f>IF(LEN($A743)&gt;0,IF(LEN(Declarations!$F743)&gt;0,Declarations!$F743,conftype),"")</f>
        <v/>
      </c>
      <c r="M743" s="35" t="e">
        <f t="shared" si="231"/>
        <v>#REF!</v>
      </c>
      <c r="N743" s="35" t="e">
        <f t="shared" si="238"/>
        <v>#REF!</v>
      </c>
      <c r="O743" s="35" t="e">
        <f t="shared" si="239"/>
        <v>#REF!</v>
      </c>
      <c r="P743" s="35" t="e">
        <f t="shared" si="240"/>
        <v>#REF!</v>
      </c>
      <c r="Q743" s="214" t="e">
        <f t="shared" si="241"/>
        <v>#REF!</v>
      </c>
      <c r="R743" s="215" t="e">
        <f t="shared" si="242"/>
        <v>#REF!</v>
      </c>
      <c r="S743" s="214" t="e">
        <f t="shared" si="243"/>
        <v>#REF!</v>
      </c>
      <c r="T743" s="214" t="e">
        <f t="shared" si="244"/>
        <v>#REF!</v>
      </c>
      <c r="U743" t="e">
        <f t="shared" si="245"/>
        <v>#REF!</v>
      </c>
      <c r="V743" t="e">
        <f t="shared" si="246"/>
        <v>#REF!</v>
      </c>
      <c r="W743" t="e">
        <f t="shared" si="247"/>
        <v>#REF!</v>
      </c>
      <c r="X743" t="e">
        <f t="shared" si="248"/>
        <v>#REF!</v>
      </c>
      <c r="Y743" t="e">
        <f t="shared" si="249"/>
        <v>#REF!</v>
      </c>
      <c r="AA743" s="1">
        <f t="shared" si="250"/>
        <v>742</v>
      </c>
    </row>
    <row r="744" spans="1:27" x14ac:dyDescent="0.35">
      <c r="A744" s="184" t="str">
        <f>+Declarations!A744&amp;""</f>
        <v/>
      </c>
      <c r="B744" t="str">
        <f>IF(LEN($A744),IF(LEN(Declarations!$B744)&gt;0,Declarations!$B744,"#"&amp;$A744),"")</f>
        <v/>
      </c>
      <c r="C744" s="1" t="str">
        <f t="shared" si="232"/>
        <v>...</v>
      </c>
      <c r="D744" s="1" t="str">
        <f t="shared" si="251"/>
        <v/>
      </c>
      <c r="E744" s="15">
        <f t="shared" si="233"/>
        <v>0</v>
      </c>
      <c r="F744" s="1">
        <f t="shared" si="234"/>
        <v>0</v>
      </c>
      <c r="G744" s="1" t="str">
        <f t="shared" si="235"/>
        <v/>
      </c>
      <c r="H744" t="str">
        <f t="shared" si="236"/>
        <v/>
      </c>
      <c r="I744" s="1">
        <f t="shared" si="237"/>
        <v>0</v>
      </c>
      <c r="J744" s="1" t="str">
        <f>IF(LEN($A744)&gt;0,IF(LEN(Declarations!$F744)&gt;0,Declarations!$F744,conftype),"")</f>
        <v/>
      </c>
      <c r="M744" s="35" t="e">
        <f t="shared" si="231"/>
        <v>#REF!</v>
      </c>
      <c r="N744" s="35" t="e">
        <f t="shared" si="238"/>
        <v>#REF!</v>
      </c>
      <c r="O744" s="35" t="e">
        <f t="shared" si="239"/>
        <v>#REF!</v>
      </c>
      <c r="P744" s="35" t="e">
        <f t="shared" si="240"/>
        <v>#REF!</v>
      </c>
      <c r="Q744" s="214" t="e">
        <f t="shared" si="241"/>
        <v>#REF!</v>
      </c>
      <c r="R744" s="215" t="e">
        <f t="shared" si="242"/>
        <v>#REF!</v>
      </c>
      <c r="S744" s="214" t="e">
        <f t="shared" si="243"/>
        <v>#REF!</v>
      </c>
      <c r="T744" s="214" t="e">
        <f t="shared" si="244"/>
        <v>#REF!</v>
      </c>
      <c r="U744" t="e">
        <f t="shared" si="245"/>
        <v>#REF!</v>
      </c>
      <c r="V744" t="e">
        <f t="shared" si="246"/>
        <v>#REF!</v>
      </c>
      <c r="W744" t="e">
        <f t="shared" si="247"/>
        <v>#REF!</v>
      </c>
      <c r="X744" t="e">
        <f t="shared" si="248"/>
        <v>#REF!</v>
      </c>
      <c r="Y744" t="e">
        <f t="shared" si="249"/>
        <v>#REF!</v>
      </c>
      <c r="AA744" s="1">
        <f t="shared" si="250"/>
        <v>743</v>
      </c>
    </row>
    <row r="745" spans="1:27" x14ac:dyDescent="0.35">
      <c r="A745" s="184" t="str">
        <f>+Declarations!A745&amp;""</f>
        <v/>
      </c>
      <c r="B745" t="str">
        <f>IF(LEN($A745),IF(LEN(Declarations!$B745)&gt;0,Declarations!$B745,"#"&amp;$A745),"")</f>
        <v/>
      </c>
      <c r="C745" s="1" t="str">
        <f t="shared" si="232"/>
        <v>...</v>
      </c>
      <c r="D745" s="1" t="str">
        <f t="shared" si="251"/>
        <v/>
      </c>
      <c r="E745" s="15">
        <f t="shared" si="233"/>
        <v>0</v>
      </c>
      <c r="F745" s="1">
        <f t="shared" si="234"/>
        <v>0</v>
      </c>
      <c r="G745" s="1" t="str">
        <f t="shared" si="235"/>
        <v/>
      </c>
      <c r="H745" t="str">
        <f t="shared" si="236"/>
        <v/>
      </c>
      <c r="I745" s="1">
        <f t="shared" si="237"/>
        <v>0</v>
      </c>
      <c r="J745" s="1" t="str">
        <f>IF(LEN($A745)&gt;0,IF(LEN(Declarations!$F745)&gt;0,Declarations!$F745,conftype),"")</f>
        <v/>
      </c>
      <c r="M745" s="35" t="e">
        <f t="shared" si="231"/>
        <v>#REF!</v>
      </c>
      <c r="N745" s="35" t="e">
        <f t="shared" si="238"/>
        <v>#REF!</v>
      </c>
      <c r="O745" s="35" t="e">
        <f t="shared" si="239"/>
        <v>#REF!</v>
      </c>
      <c r="P745" s="35" t="e">
        <f t="shared" si="240"/>
        <v>#REF!</v>
      </c>
      <c r="Q745" s="214" t="e">
        <f t="shared" si="241"/>
        <v>#REF!</v>
      </c>
      <c r="R745" s="215" t="e">
        <f t="shared" si="242"/>
        <v>#REF!</v>
      </c>
      <c r="S745" s="214" t="e">
        <f t="shared" si="243"/>
        <v>#REF!</v>
      </c>
      <c r="T745" s="214" t="e">
        <f t="shared" si="244"/>
        <v>#REF!</v>
      </c>
      <c r="U745" t="e">
        <f t="shared" si="245"/>
        <v>#REF!</v>
      </c>
      <c r="V745" t="e">
        <f t="shared" si="246"/>
        <v>#REF!</v>
      </c>
      <c r="W745" t="e">
        <f t="shared" si="247"/>
        <v>#REF!</v>
      </c>
      <c r="X745" t="e">
        <f t="shared" si="248"/>
        <v>#REF!</v>
      </c>
      <c r="Y745" t="e">
        <f t="shared" si="249"/>
        <v>#REF!</v>
      </c>
      <c r="AA745" s="1">
        <f t="shared" si="250"/>
        <v>744</v>
      </c>
    </row>
    <row r="746" spans="1:27" x14ac:dyDescent="0.35">
      <c r="A746" s="184" t="str">
        <f>+Declarations!A746&amp;""</f>
        <v/>
      </c>
      <c r="B746" t="str">
        <f>IF(LEN($A746),IF(LEN(Declarations!$B746)&gt;0,Declarations!$B746,"#"&amp;$A746),"")</f>
        <v/>
      </c>
      <c r="C746" s="1" t="str">
        <f t="shared" si="232"/>
        <v>...</v>
      </c>
      <c r="D746" s="1" t="str">
        <f t="shared" si="251"/>
        <v/>
      </c>
      <c r="E746" s="15">
        <f t="shared" si="233"/>
        <v>0</v>
      </c>
      <c r="F746" s="1">
        <f t="shared" si="234"/>
        <v>0</v>
      </c>
      <c r="G746" s="1" t="str">
        <f t="shared" si="235"/>
        <v/>
      </c>
      <c r="H746" t="str">
        <f t="shared" si="236"/>
        <v/>
      </c>
      <c r="I746" s="1">
        <f t="shared" si="237"/>
        <v>0</v>
      </c>
      <c r="J746" s="1" t="str">
        <f>IF(LEN($A746)&gt;0,IF(LEN(Declarations!$F746)&gt;0,Declarations!$F746,conftype),"")</f>
        <v/>
      </c>
      <c r="M746" s="35" t="e">
        <f t="shared" si="231"/>
        <v>#REF!</v>
      </c>
      <c r="N746" s="35" t="e">
        <f t="shared" si="238"/>
        <v>#REF!</v>
      </c>
      <c r="O746" s="35" t="e">
        <f t="shared" si="239"/>
        <v>#REF!</v>
      </c>
      <c r="P746" s="35" t="e">
        <f t="shared" si="240"/>
        <v>#REF!</v>
      </c>
      <c r="Q746" s="214" t="e">
        <f t="shared" si="241"/>
        <v>#REF!</v>
      </c>
      <c r="R746" s="215" t="e">
        <f t="shared" si="242"/>
        <v>#REF!</v>
      </c>
      <c r="S746" s="214" t="e">
        <f t="shared" si="243"/>
        <v>#REF!</v>
      </c>
      <c r="T746" s="214" t="e">
        <f t="shared" si="244"/>
        <v>#REF!</v>
      </c>
      <c r="U746" t="e">
        <f t="shared" si="245"/>
        <v>#REF!</v>
      </c>
      <c r="V746" t="e">
        <f t="shared" si="246"/>
        <v>#REF!</v>
      </c>
      <c r="W746" t="e">
        <f t="shared" si="247"/>
        <v>#REF!</v>
      </c>
      <c r="X746" t="e">
        <f t="shared" si="248"/>
        <v>#REF!</v>
      </c>
      <c r="Y746" t="e">
        <f t="shared" si="249"/>
        <v>#REF!</v>
      </c>
      <c r="AA746" s="1">
        <f t="shared" si="250"/>
        <v>745</v>
      </c>
    </row>
    <row r="747" spans="1:27" x14ac:dyDescent="0.35">
      <c r="A747" s="184" t="str">
        <f>+Declarations!A747&amp;""</f>
        <v/>
      </c>
      <c r="B747" t="str">
        <f>IF(LEN($A747),IF(LEN(Declarations!$B747)&gt;0,Declarations!$B747,"#"&amp;$A747),"")</f>
        <v/>
      </c>
      <c r="C747" s="1" t="str">
        <f t="shared" si="232"/>
        <v>...</v>
      </c>
      <c r="D747" s="1" t="str">
        <f t="shared" si="251"/>
        <v/>
      </c>
      <c r="E747" s="15">
        <f t="shared" si="233"/>
        <v>0</v>
      </c>
      <c r="F747" s="1">
        <f t="shared" si="234"/>
        <v>0</v>
      </c>
      <c r="G747" s="1" t="str">
        <f t="shared" si="235"/>
        <v/>
      </c>
      <c r="H747" t="str">
        <f t="shared" si="236"/>
        <v/>
      </c>
      <c r="I747" s="1">
        <f t="shared" si="237"/>
        <v>0</v>
      </c>
      <c r="J747" s="1" t="str">
        <f>IF(LEN($A747)&gt;0,IF(LEN(Declarations!$F747)&gt;0,Declarations!$F747,conftype),"")</f>
        <v/>
      </c>
      <c r="M747" s="35" t="e">
        <f t="shared" si="231"/>
        <v>#REF!</v>
      </c>
      <c r="N747" s="35" t="e">
        <f t="shared" si="238"/>
        <v>#REF!</v>
      </c>
      <c r="O747" s="35" t="e">
        <f t="shared" si="239"/>
        <v>#REF!</v>
      </c>
      <c r="P747" s="35" t="e">
        <f t="shared" si="240"/>
        <v>#REF!</v>
      </c>
      <c r="Q747" s="214" t="e">
        <f t="shared" si="241"/>
        <v>#REF!</v>
      </c>
      <c r="R747" s="215" t="e">
        <f t="shared" si="242"/>
        <v>#REF!</v>
      </c>
      <c r="S747" s="214" t="e">
        <f t="shared" si="243"/>
        <v>#REF!</v>
      </c>
      <c r="T747" s="214" t="e">
        <f t="shared" si="244"/>
        <v>#REF!</v>
      </c>
      <c r="U747" t="e">
        <f t="shared" si="245"/>
        <v>#REF!</v>
      </c>
      <c r="V747" t="e">
        <f t="shared" si="246"/>
        <v>#REF!</v>
      </c>
      <c r="W747" t="e">
        <f t="shared" si="247"/>
        <v>#REF!</v>
      </c>
      <c r="X747" t="e">
        <f t="shared" si="248"/>
        <v>#REF!</v>
      </c>
      <c r="Y747" t="e">
        <f t="shared" si="249"/>
        <v>#REF!</v>
      </c>
      <c r="AA747" s="1">
        <f t="shared" si="250"/>
        <v>746</v>
      </c>
    </row>
    <row r="748" spans="1:27" x14ac:dyDescent="0.35">
      <c r="A748" s="184" t="str">
        <f>+Declarations!A748&amp;""</f>
        <v/>
      </c>
      <c r="B748" t="str">
        <f>IF(LEN($A748),IF(LEN(Declarations!$B748)&gt;0,Declarations!$B748,"#"&amp;$A748),"")</f>
        <v/>
      </c>
      <c r="C748" s="1" t="str">
        <f t="shared" si="232"/>
        <v>...</v>
      </c>
      <c r="D748" s="1" t="str">
        <f t="shared" si="251"/>
        <v/>
      </c>
      <c r="E748" s="15">
        <f t="shared" si="233"/>
        <v>0</v>
      </c>
      <c r="F748" s="1">
        <f t="shared" si="234"/>
        <v>0</v>
      </c>
      <c r="G748" s="1" t="str">
        <f t="shared" si="235"/>
        <v/>
      </c>
      <c r="H748" t="str">
        <f t="shared" si="236"/>
        <v/>
      </c>
      <c r="I748" s="1">
        <f t="shared" si="237"/>
        <v>0</v>
      </c>
      <c r="J748" s="1" t="str">
        <f>IF(LEN($A748)&gt;0,IF(LEN(Declarations!$F748)&gt;0,Declarations!$F748,conftype),"")</f>
        <v/>
      </c>
      <c r="M748" s="35" t="e">
        <f t="shared" si="231"/>
        <v>#REF!</v>
      </c>
      <c r="N748" s="35" t="e">
        <f t="shared" si="238"/>
        <v>#REF!</v>
      </c>
      <c r="O748" s="35" t="e">
        <f t="shared" si="239"/>
        <v>#REF!</v>
      </c>
      <c r="P748" s="35" t="e">
        <f t="shared" si="240"/>
        <v>#REF!</v>
      </c>
      <c r="Q748" s="214" t="e">
        <f t="shared" si="241"/>
        <v>#REF!</v>
      </c>
      <c r="R748" s="215" t="e">
        <f t="shared" si="242"/>
        <v>#REF!</v>
      </c>
      <c r="S748" s="214" t="e">
        <f t="shared" si="243"/>
        <v>#REF!</v>
      </c>
      <c r="T748" s="214" t="e">
        <f t="shared" si="244"/>
        <v>#REF!</v>
      </c>
      <c r="U748" t="e">
        <f t="shared" si="245"/>
        <v>#REF!</v>
      </c>
      <c r="V748" t="e">
        <f t="shared" si="246"/>
        <v>#REF!</v>
      </c>
      <c r="W748" t="e">
        <f t="shared" si="247"/>
        <v>#REF!</v>
      </c>
      <c r="X748" t="e">
        <f t="shared" si="248"/>
        <v>#REF!</v>
      </c>
      <c r="Y748" t="e">
        <f t="shared" si="249"/>
        <v>#REF!</v>
      </c>
      <c r="AA748" s="1">
        <f t="shared" si="250"/>
        <v>747</v>
      </c>
    </row>
    <row r="749" spans="1:27" x14ac:dyDescent="0.35">
      <c r="A749" s="184" t="str">
        <f>+Declarations!A749&amp;""</f>
        <v/>
      </c>
      <c r="B749" t="str">
        <f>IF(LEN($A749),IF(LEN(Declarations!$B749)&gt;0,Declarations!$B749,"#"&amp;$A749),"")</f>
        <v/>
      </c>
      <c r="C749" s="1" t="str">
        <f t="shared" si="232"/>
        <v>...</v>
      </c>
      <c r="D749" s="1" t="str">
        <f t="shared" si="251"/>
        <v/>
      </c>
      <c r="E749" s="15">
        <f t="shared" si="233"/>
        <v>0</v>
      </c>
      <c r="F749" s="1">
        <f t="shared" si="234"/>
        <v>0</v>
      </c>
      <c r="G749" s="1" t="str">
        <f t="shared" si="235"/>
        <v/>
      </c>
      <c r="H749" t="str">
        <f t="shared" si="236"/>
        <v/>
      </c>
      <c r="I749" s="1">
        <f t="shared" si="237"/>
        <v>0</v>
      </c>
      <c r="J749" s="1" t="str">
        <f>IF(LEN($A749)&gt;0,IF(LEN(Declarations!$F749)&gt;0,Declarations!$F749,conftype),"")</f>
        <v/>
      </c>
      <c r="M749" s="35" t="e">
        <f t="shared" si="231"/>
        <v>#REF!</v>
      </c>
      <c r="N749" s="35" t="e">
        <f t="shared" si="238"/>
        <v>#REF!</v>
      </c>
      <c r="O749" s="35" t="e">
        <f t="shared" si="239"/>
        <v>#REF!</v>
      </c>
      <c r="P749" s="35" t="e">
        <f t="shared" si="240"/>
        <v>#REF!</v>
      </c>
      <c r="Q749" s="214" t="e">
        <f t="shared" si="241"/>
        <v>#REF!</v>
      </c>
      <c r="R749" s="215" t="e">
        <f t="shared" si="242"/>
        <v>#REF!</v>
      </c>
      <c r="S749" s="214" t="e">
        <f t="shared" si="243"/>
        <v>#REF!</v>
      </c>
      <c r="T749" s="214" t="e">
        <f t="shared" si="244"/>
        <v>#REF!</v>
      </c>
      <c r="U749" t="e">
        <f t="shared" si="245"/>
        <v>#REF!</v>
      </c>
      <c r="V749" t="e">
        <f t="shared" si="246"/>
        <v>#REF!</v>
      </c>
      <c r="W749" t="e">
        <f t="shared" si="247"/>
        <v>#REF!</v>
      </c>
      <c r="X749" t="e">
        <f t="shared" si="248"/>
        <v>#REF!</v>
      </c>
      <c r="Y749" t="e">
        <f t="shared" si="249"/>
        <v>#REF!</v>
      </c>
      <c r="AA749" s="1">
        <f t="shared" si="250"/>
        <v>748</v>
      </c>
    </row>
    <row r="750" spans="1:27" x14ac:dyDescent="0.35">
      <c r="A750" s="184" t="str">
        <f>+Declarations!A750&amp;""</f>
        <v/>
      </c>
      <c r="B750" t="str">
        <f>IF(LEN($A750),IF(LEN(Declarations!$B750)&gt;0,Declarations!$B750,"#"&amp;$A750),"")</f>
        <v/>
      </c>
      <c r="C750" s="1" t="str">
        <f t="shared" si="232"/>
        <v>...</v>
      </c>
      <c r="D750" s="1" t="str">
        <f t="shared" si="251"/>
        <v/>
      </c>
      <c r="E750" s="15">
        <f t="shared" si="233"/>
        <v>0</v>
      </c>
      <c r="F750" s="1">
        <f t="shared" si="234"/>
        <v>0</v>
      </c>
      <c r="G750" s="1" t="str">
        <f t="shared" si="235"/>
        <v/>
      </c>
      <c r="H750" t="str">
        <f t="shared" si="236"/>
        <v/>
      </c>
      <c r="I750" s="1">
        <f t="shared" si="237"/>
        <v>0</v>
      </c>
      <c r="J750" s="1" t="str">
        <f>IF(LEN($A750)&gt;0,IF(LEN(Declarations!$F750)&gt;0,Declarations!$F750,conftype),"")</f>
        <v/>
      </c>
      <c r="M750" s="35" t="e">
        <f t="shared" si="231"/>
        <v>#REF!</v>
      </c>
      <c r="N750" s="35" t="e">
        <f t="shared" si="238"/>
        <v>#REF!</v>
      </c>
      <c r="O750" s="35" t="e">
        <f t="shared" si="239"/>
        <v>#REF!</v>
      </c>
      <c r="P750" s="35" t="e">
        <f t="shared" si="240"/>
        <v>#REF!</v>
      </c>
      <c r="Q750" s="214" t="e">
        <f t="shared" si="241"/>
        <v>#REF!</v>
      </c>
      <c r="R750" s="215" t="e">
        <f t="shared" si="242"/>
        <v>#REF!</v>
      </c>
      <c r="S750" s="214" t="e">
        <f t="shared" si="243"/>
        <v>#REF!</v>
      </c>
      <c r="T750" s="214" t="e">
        <f t="shared" si="244"/>
        <v>#REF!</v>
      </c>
      <c r="U750" t="e">
        <f t="shared" si="245"/>
        <v>#REF!</v>
      </c>
      <c r="V750" t="e">
        <f t="shared" si="246"/>
        <v>#REF!</v>
      </c>
      <c r="W750" t="e">
        <f t="shared" si="247"/>
        <v>#REF!</v>
      </c>
      <c r="X750" t="e">
        <f t="shared" si="248"/>
        <v>#REF!</v>
      </c>
      <c r="Y750" t="e">
        <f t="shared" si="249"/>
        <v>#REF!</v>
      </c>
      <c r="AA750" s="1">
        <f t="shared" si="250"/>
        <v>749</v>
      </c>
    </row>
    <row r="751" spans="1:27" x14ac:dyDescent="0.35">
      <c r="A751" s="184" t="str">
        <f>+Declarations!A751&amp;""</f>
        <v/>
      </c>
      <c r="B751" t="str">
        <f>IF(LEN($A751),IF(LEN(Declarations!$B751)&gt;0,Declarations!$B751,"#"&amp;$A751),"")</f>
        <v/>
      </c>
      <c r="C751" s="1" t="str">
        <f t="shared" si="232"/>
        <v>...</v>
      </c>
      <c r="D751" s="1" t="str">
        <f t="shared" si="251"/>
        <v/>
      </c>
      <c r="E751" s="15">
        <f t="shared" si="233"/>
        <v>0</v>
      </c>
      <c r="F751" s="1">
        <f t="shared" si="234"/>
        <v>0</v>
      </c>
      <c r="G751" s="1" t="str">
        <f t="shared" si="235"/>
        <v/>
      </c>
      <c r="H751" t="str">
        <f t="shared" si="236"/>
        <v/>
      </c>
      <c r="I751" s="1">
        <f t="shared" si="237"/>
        <v>0</v>
      </c>
      <c r="J751" s="1" t="str">
        <f>IF(LEN($A751)&gt;0,IF(LEN(Declarations!$F751)&gt;0,Declarations!$F751,conftype),"")</f>
        <v/>
      </c>
      <c r="M751" s="35" t="e">
        <f t="shared" ref="M751:M814" si="252">IF(ISNA(VLOOKUP($A751,SprintData,2,FALSE)),0,VLOOKUP($A751,SprintData,2,FALSE))</f>
        <v>#REF!</v>
      </c>
      <c r="N751" s="35" t="e">
        <f t="shared" si="238"/>
        <v>#REF!</v>
      </c>
      <c r="O751" s="35" t="e">
        <f t="shared" si="239"/>
        <v>#REF!</v>
      </c>
      <c r="P751" s="35" t="e">
        <f t="shared" si="240"/>
        <v>#REF!</v>
      </c>
      <c r="Q751" s="214" t="e">
        <f t="shared" si="241"/>
        <v>#REF!</v>
      </c>
      <c r="R751" s="215" t="e">
        <f t="shared" si="242"/>
        <v>#REF!</v>
      </c>
      <c r="S751" s="214" t="e">
        <f t="shared" si="243"/>
        <v>#REF!</v>
      </c>
      <c r="T751" s="214" t="e">
        <f t="shared" si="244"/>
        <v>#REF!</v>
      </c>
      <c r="U751" t="e">
        <f t="shared" si="245"/>
        <v>#REF!</v>
      </c>
      <c r="V751" t="e">
        <f t="shared" si="246"/>
        <v>#REF!</v>
      </c>
      <c r="W751" t="e">
        <f t="shared" si="247"/>
        <v>#REF!</v>
      </c>
      <c r="X751" t="e">
        <f t="shared" si="248"/>
        <v>#REF!</v>
      </c>
      <c r="Y751" t="e">
        <f t="shared" si="249"/>
        <v>#REF!</v>
      </c>
      <c r="AA751" s="1">
        <f t="shared" si="250"/>
        <v>750</v>
      </c>
    </row>
    <row r="752" spans="1:27" x14ac:dyDescent="0.35">
      <c r="A752" s="184" t="str">
        <f>+Declarations!A752&amp;""</f>
        <v/>
      </c>
      <c r="B752" t="str">
        <f>IF(LEN($A752),IF(LEN(Declarations!$B752)&gt;0,Declarations!$B752,"#"&amp;$A752),"")</f>
        <v/>
      </c>
      <c r="C752" s="1" t="str">
        <f t="shared" si="232"/>
        <v>...</v>
      </c>
      <c r="D752" s="1" t="str">
        <f t="shared" si="251"/>
        <v/>
      </c>
      <c r="E752" s="15">
        <f t="shared" si="233"/>
        <v>0</v>
      </c>
      <c r="F752" s="1">
        <f t="shared" si="234"/>
        <v>0</v>
      </c>
      <c r="G752" s="1" t="str">
        <f t="shared" si="235"/>
        <v/>
      </c>
      <c r="H752" t="str">
        <f t="shared" si="236"/>
        <v/>
      </c>
      <c r="I752" s="1">
        <f t="shared" si="237"/>
        <v>0</v>
      </c>
      <c r="J752" s="1" t="str">
        <f>IF(LEN($A752)&gt;0,IF(LEN(Declarations!$F752)&gt;0,Declarations!$F752,conftype),"")</f>
        <v/>
      </c>
      <c r="M752" s="35" t="e">
        <f t="shared" si="252"/>
        <v>#REF!</v>
      </c>
      <c r="N752" s="35" t="e">
        <f t="shared" si="238"/>
        <v>#REF!</v>
      </c>
      <c r="O752" s="35" t="e">
        <f t="shared" si="239"/>
        <v>#REF!</v>
      </c>
      <c r="P752" s="35" t="e">
        <f t="shared" si="240"/>
        <v>#REF!</v>
      </c>
      <c r="Q752" s="214" t="e">
        <f t="shared" si="241"/>
        <v>#REF!</v>
      </c>
      <c r="R752" s="215" t="e">
        <f t="shared" si="242"/>
        <v>#REF!</v>
      </c>
      <c r="S752" s="214" t="e">
        <f t="shared" si="243"/>
        <v>#REF!</v>
      </c>
      <c r="T752" s="214" t="e">
        <f t="shared" si="244"/>
        <v>#REF!</v>
      </c>
      <c r="U752" t="e">
        <f t="shared" si="245"/>
        <v>#REF!</v>
      </c>
      <c r="V752" t="e">
        <f t="shared" si="246"/>
        <v>#REF!</v>
      </c>
      <c r="W752" t="e">
        <f t="shared" si="247"/>
        <v>#REF!</v>
      </c>
      <c r="X752" t="e">
        <f t="shared" si="248"/>
        <v>#REF!</v>
      </c>
      <c r="Y752" t="e">
        <f t="shared" si="249"/>
        <v>#REF!</v>
      </c>
      <c r="AA752" s="1">
        <f t="shared" si="250"/>
        <v>751</v>
      </c>
    </row>
    <row r="753" spans="1:27" x14ac:dyDescent="0.35">
      <c r="A753" s="184" t="str">
        <f>+Declarations!A753&amp;""</f>
        <v/>
      </c>
      <c r="B753" t="str">
        <f>IF(LEN($A753),IF(LEN(Declarations!$B753)&gt;0,Declarations!$B753,"#"&amp;$A753),"")</f>
        <v/>
      </c>
      <c r="C753" s="1" t="str">
        <f t="shared" si="232"/>
        <v>...</v>
      </c>
      <c r="D753" s="1" t="str">
        <f t="shared" si="251"/>
        <v/>
      </c>
      <c r="E753" s="15">
        <f t="shared" si="233"/>
        <v>0</v>
      </c>
      <c r="F753" s="1">
        <f t="shared" si="234"/>
        <v>0</v>
      </c>
      <c r="G753" s="1" t="str">
        <f t="shared" si="235"/>
        <v/>
      </c>
      <c r="H753" t="str">
        <f t="shared" si="236"/>
        <v/>
      </c>
      <c r="I753" s="1">
        <f t="shared" si="237"/>
        <v>0</v>
      </c>
      <c r="J753" s="1" t="str">
        <f>IF(LEN($A753)&gt;0,IF(LEN(Declarations!$F753)&gt;0,Declarations!$F753,conftype),"")</f>
        <v/>
      </c>
      <c r="M753" s="35" t="e">
        <f t="shared" si="252"/>
        <v>#REF!</v>
      </c>
      <c r="N753" s="35" t="e">
        <f t="shared" si="238"/>
        <v>#REF!</v>
      </c>
      <c r="O753" s="35" t="e">
        <f t="shared" si="239"/>
        <v>#REF!</v>
      </c>
      <c r="P753" s="35" t="e">
        <f t="shared" si="240"/>
        <v>#REF!</v>
      </c>
      <c r="Q753" s="214" t="e">
        <f t="shared" si="241"/>
        <v>#REF!</v>
      </c>
      <c r="R753" s="215" t="e">
        <f t="shared" si="242"/>
        <v>#REF!</v>
      </c>
      <c r="S753" s="214" t="e">
        <f t="shared" si="243"/>
        <v>#REF!</v>
      </c>
      <c r="T753" s="214" t="e">
        <f t="shared" si="244"/>
        <v>#REF!</v>
      </c>
      <c r="U753" t="e">
        <f t="shared" si="245"/>
        <v>#REF!</v>
      </c>
      <c r="V753" t="e">
        <f t="shared" si="246"/>
        <v>#REF!</v>
      </c>
      <c r="W753" t="e">
        <f t="shared" si="247"/>
        <v>#REF!</v>
      </c>
      <c r="X753" t="e">
        <f t="shared" si="248"/>
        <v>#REF!</v>
      </c>
      <c r="Y753" t="e">
        <f t="shared" si="249"/>
        <v>#REF!</v>
      </c>
      <c r="AA753" s="1">
        <f t="shared" si="250"/>
        <v>752</v>
      </c>
    </row>
    <row r="754" spans="1:27" x14ac:dyDescent="0.35">
      <c r="A754" s="184" t="str">
        <f>+Declarations!A754&amp;""</f>
        <v/>
      </c>
      <c r="B754" t="str">
        <f>IF(LEN($A754),IF(LEN(Declarations!$B754)&gt;0,Declarations!$B754,"#"&amp;$A754),"")</f>
        <v/>
      </c>
      <c r="C754" s="1" t="str">
        <f t="shared" si="232"/>
        <v>...</v>
      </c>
      <c r="D754" s="1" t="str">
        <f t="shared" si="251"/>
        <v/>
      </c>
      <c r="E754" s="15">
        <f t="shared" si="233"/>
        <v>0</v>
      </c>
      <c r="F754" s="1">
        <f t="shared" si="234"/>
        <v>0</v>
      </c>
      <c r="G754" s="1" t="str">
        <f t="shared" si="235"/>
        <v/>
      </c>
      <c r="H754" t="str">
        <f t="shared" si="236"/>
        <v/>
      </c>
      <c r="I754" s="1">
        <f t="shared" si="237"/>
        <v>0</v>
      </c>
      <c r="J754" s="1" t="str">
        <f>IF(LEN($A754)&gt;0,IF(LEN(Declarations!$F754)&gt;0,Declarations!$F754,conftype),"")</f>
        <v/>
      </c>
      <c r="M754" s="35" t="e">
        <f t="shared" si="252"/>
        <v>#REF!</v>
      </c>
      <c r="N754" s="35" t="e">
        <f t="shared" si="238"/>
        <v>#REF!</v>
      </c>
      <c r="O754" s="35" t="e">
        <f t="shared" si="239"/>
        <v>#REF!</v>
      </c>
      <c r="P754" s="35" t="e">
        <f t="shared" si="240"/>
        <v>#REF!</v>
      </c>
      <c r="Q754" s="214" t="e">
        <f t="shared" si="241"/>
        <v>#REF!</v>
      </c>
      <c r="R754" s="215" t="e">
        <f t="shared" si="242"/>
        <v>#REF!</v>
      </c>
      <c r="S754" s="214" t="e">
        <f t="shared" si="243"/>
        <v>#REF!</v>
      </c>
      <c r="T754" s="214" t="e">
        <f t="shared" si="244"/>
        <v>#REF!</v>
      </c>
      <c r="U754" t="e">
        <f t="shared" si="245"/>
        <v>#REF!</v>
      </c>
      <c r="V754" t="e">
        <f t="shared" si="246"/>
        <v>#REF!</v>
      </c>
      <c r="W754" t="e">
        <f t="shared" si="247"/>
        <v>#REF!</v>
      </c>
      <c r="X754" t="e">
        <f t="shared" si="248"/>
        <v>#REF!</v>
      </c>
      <c r="Y754" t="e">
        <f t="shared" si="249"/>
        <v>#REF!</v>
      </c>
      <c r="AA754" s="1">
        <f t="shared" si="250"/>
        <v>753</v>
      </c>
    </row>
    <row r="755" spans="1:27" x14ac:dyDescent="0.35">
      <c r="A755" s="184" t="str">
        <f>+Declarations!A755&amp;""</f>
        <v/>
      </c>
      <c r="B755" t="str">
        <f>IF(LEN($A755),IF(LEN(Declarations!$B755)&gt;0,Declarations!$B755,"#"&amp;$A755),"")</f>
        <v/>
      </c>
      <c r="C755" s="1" t="str">
        <f t="shared" si="232"/>
        <v>...</v>
      </c>
      <c r="D755" s="1" t="str">
        <f t="shared" si="251"/>
        <v/>
      </c>
      <c r="E755" s="15">
        <f t="shared" si="233"/>
        <v>0</v>
      </c>
      <c r="F755" s="1">
        <f t="shared" si="234"/>
        <v>0</v>
      </c>
      <c r="G755" s="1" t="str">
        <f t="shared" si="235"/>
        <v/>
      </c>
      <c r="H755" t="str">
        <f t="shared" si="236"/>
        <v/>
      </c>
      <c r="I755" s="1">
        <f t="shared" si="237"/>
        <v>0</v>
      </c>
      <c r="J755" s="1" t="str">
        <f>IF(LEN($A755)&gt;0,IF(LEN(Declarations!$F755)&gt;0,Declarations!$F755,conftype),"")</f>
        <v/>
      </c>
      <c r="M755" s="35" t="e">
        <f t="shared" si="252"/>
        <v>#REF!</v>
      </c>
      <c r="N755" s="35" t="e">
        <f t="shared" si="238"/>
        <v>#REF!</v>
      </c>
      <c r="O755" s="35" t="e">
        <f t="shared" si="239"/>
        <v>#REF!</v>
      </c>
      <c r="P755" s="35" t="e">
        <f t="shared" si="240"/>
        <v>#REF!</v>
      </c>
      <c r="Q755" s="214" t="e">
        <f t="shared" si="241"/>
        <v>#REF!</v>
      </c>
      <c r="R755" s="215" t="e">
        <f t="shared" si="242"/>
        <v>#REF!</v>
      </c>
      <c r="S755" s="214" t="e">
        <f t="shared" si="243"/>
        <v>#REF!</v>
      </c>
      <c r="T755" s="214" t="e">
        <f t="shared" si="244"/>
        <v>#REF!</v>
      </c>
      <c r="U755" t="e">
        <f t="shared" si="245"/>
        <v>#REF!</v>
      </c>
      <c r="V755" t="e">
        <f t="shared" si="246"/>
        <v>#REF!</v>
      </c>
      <c r="W755" t="e">
        <f t="shared" si="247"/>
        <v>#REF!</v>
      </c>
      <c r="X755" t="e">
        <f t="shared" si="248"/>
        <v>#REF!</v>
      </c>
      <c r="Y755" t="e">
        <f t="shared" si="249"/>
        <v>#REF!</v>
      </c>
      <c r="AA755" s="1">
        <f t="shared" si="250"/>
        <v>754</v>
      </c>
    </row>
    <row r="756" spans="1:27" x14ac:dyDescent="0.35">
      <c r="A756" s="184" t="str">
        <f>+Declarations!A756&amp;""</f>
        <v/>
      </c>
      <c r="B756" t="str">
        <f>IF(LEN($A756),IF(LEN(Declarations!$B756)&gt;0,Declarations!$B756,"#"&amp;$A756),"")</f>
        <v/>
      </c>
      <c r="C756" s="1" t="str">
        <f t="shared" si="232"/>
        <v>...</v>
      </c>
      <c r="D756" s="1" t="str">
        <f t="shared" si="251"/>
        <v/>
      </c>
      <c r="E756" s="15">
        <f t="shared" si="233"/>
        <v>0</v>
      </c>
      <c r="F756" s="1">
        <f t="shared" si="234"/>
        <v>0</v>
      </c>
      <c r="G756" s="1" t="str">
        <f t="shared" si="235"/>
        <v/>
      </c>
      <c r="H756" t="str">
        <f t="shared" si="236"/>
        <v/>
      </c>
      <c r="I756" s="1">
        <f t="shared" si="237"/>
        <v>0</v>
      </c>
      <c r="J756" s="1" t="str">
        <f>IF(LEN($A756)&gt;0,IF(LEN(Declarations!$F756)&gt;0,Declarations!$F756,conftype),"")</f>
        <v/>
      </c>
      <c r="M756" s="35" t="e">
        <f t="shared" si="252"/>
        <v>#REF!</v>
      </c>
      <c r="N756" s="35" t="e">
        <f t="shared" si="238"/>
        <v>#REF!</v>
      </c>
      <c r="O756" s="35" t="e">
        <f t="shared" si="239"/>
        <v>#REF!</v>
      </c>
      <c r="P756" s="35" t="e">
        <f t="shared" si="240"/>
        <v>#REF!</v>
      </c>
      <c r="Q756" s="214" t="e">
        <f t="shared" si="241"/>
        <v>#REF!</v>
      </c>
      <c r="R756" s="215" t="e">
        <f t="shared" si="242"/>
        <v>#REF!</v>
      </c>
      <c r="S756" s="214" t="e">
        <f t="shared" si="243"/>
        <v>#REF!</v>
      </c>
      <c r="T756" s="214" t="e">
        <f t="shared" si="244"/>
        <v>#REF!</v>
      </c>
      <c r="U756" t="e">
        <f t="shared" si="245"/>
        <v>#REF!</v>
      </c>
      <c r="V756" t="e">
        <f t="shared" si="246"/>
        <v>#REF!</v>
      </c>
      <c r="W756" t="e">
        <f t="shared" si="247"/>
        <v>#REF!</v>
      </c>
      <c r="X756" t="e">
        <f t="shared" si="248"/>
        <v>#REF!</v>
      </c>
      <c r="Y756" t="e">
        <f t="shared" si="249"/>
        <v>#REF!</v>
      </c>
      <c r="AA756" s="1">
        <f t="shared" si="250"/>
        <v>755</v>
      </c>
    </row>
    <row r="757" spans="1:27" x14ac:dyDescent="0.35">
      <c r="A757" s="184" t="str">
        <f>+Declarations!A757&amp;""</f>
        <v/>
      </c>
      <c r="B757" t="str">
        <f>IF(LEN($A757),IF(LEN(Declarations!$B757)&gt;0,Declarations!$B757,"#"&amp;$A757),"")</f>
        <v/>
      </c>
      <c r="C757" s="1" t="str">
        <f t="shared" si="232"/>
        <v>...</v>
      </c>
      <c r="D757" s="1" t="str">
        <f t="shared" si="251"/>
        <v/>
      </c>
      <c r="E757" s="15">
        <f t="shared" si="233"/>
        <v>0</v>
      </c>
      <c r="F757" s="1">
        <f t="shared" si="234"/>
        <v>0</v>
      </c>
      <c r="G757" s="1" t="str">
        <f t="shared" si="235"/>
        <v/>
      </c>
      <c r="H757" t="str">
        <f t="shared" si="236"/>
        <v/>
      </c>
      <c r="I757" s="1">
        <f t="shared" si="237"/>
        <v>0</v>
      </c>
      <c r="J757" s="1" t="str">
        <f>IF(LEN($A757)&gt;0,IF(LEN(Declarations!$F757)&gt;0,Declarations!$F757,conftype),"")</f>
        <v/>
      </c>
      <c r="M757" s="35" t="e">
        <f t="shared" si="252"/>
        <v>#REF!</v>
      </c>
      <c r="N757" s="35" t="e">
        <f t="shared" si="238"/>
        <v>#REF!</v>
      </c>
      <c r="O757" s="35" t="e">
        <f t="shared" si="239"/>
        <v>#REF!</v>
      </c>
      <c r="P757" s="35" t="e">
        <f t="shared" si="240"/>
        <v>#REF!</v>
      </c>
      <c r="Q757" s="214" t="e">
        <f t="shared" si="241"/>
        <v>#REF!</v>
      </c>
      <c r="R757" s="215" t="e">
        <f t="shared" si="242"/>
        <v>#REF!</v>
      </c>
      <c r="S757" s="214" t="e">
        <f t="shared" si="243"/>
        <v>#REF!</v>
      </c>
      <c r="T757" s="214" t="e">
        <f t="shared" si="244"/>
        <v>#REF!</v>
      </c>
      <c r="U757" t="e">
        <f t="shared" si="245"/>
        <v>#REF!</v>
      </c>
      <c r="V757" t="e">
        <f t="shared" si="246"/>
        <v>#REF!</v>
      </c>
      <c r="W757" t="e">
        <f t="shared" si="247"/>
        <v>#REF!</v>
      </c>
      <c r="X757" t="e">
        <f t="shared" si="248"/>
        <v>#REF!</v>
      </c>
      <c r="Y757" t="e">
        <f t="shared" si="249"/>
        <v>#REF!</v>
      </c>
      <c r="AA757" s="1">
        <f t="shared" si="250"/>
        <v>756</v>
      </c>
    </row>
    <row r="758" spans="1:27" x14ac:dyDescent="0.35">
      <c r="A758" s="184" t="str">
        <f>+Declarations!A758&amp;""</f>
        <v/>
      </c>
      <c r="B758" t="str">
        <f>IF(LEN($A758),IF(LEN(Declarations!$B758)&gt;0,Declarations!$B758,"#"&amp;$A758),"")</f>
        <v/>
      </c>
      <c r="C758" s="1" t="str">
        <f t="shared" si="232"/>
        <v>...</v>
      </c>
      <c r="D758" s="1" t="str">
        <f t="shared" si="251"/>
        <v/>
      </c>
      <c r="E758" s="15">
        <f t="shared" si="233"/>
        <v>0</v>
      </c>
      <c r="F758" s="1">
        <f t="shared" si="234"/>
        <v>0</v>
      </c>
      <c r="G758" s="1" t="str">
        <f t="shared" si="235"/>
        <v/>
      </c>
      <c r="H758" t="str">
        <f t="shared" si="236"/>
        <v/>
      </c>
      <c r="I758" s="1">
        <f t="shared" si="237"/>
        <v>0</v>
      </c>
      <c r="J758" s="1" t="str">
        <f>IF(LEN($A758)&gt;0,IF(LEN(Declarations!$F758)&gt;0,Declarations!$F758,conftype),"")</f>
        <v/>
      </c>
      <c r="M758" s="35" t="e">
        <f t="shared" si="252"/>
        <v>#REF!</v>
      </c>
      <c r="N758" s="35" t="e">
        <f t="shared" si="238"/>
        <v>#REF!</v>
      </c>
      <c r="O758" s="35" t="e">
        <f t="shared" si="239"/>
        <v>#REF!</v>
      </c>
      <c r="P758" s="35" t="e">
        <f t="shared" si="240"/>
        <v>#REF!</v>
      </c>
      <c r="Q758" s="214" t="e">
        <f t="shared" si="241"/>
        <v>#REF!</v>
      </c>
      <c r="R758" s="215" t="e">
        <f t="shared" si="242"/>
        <v>#REF!</v>
      </c>
      <c r="S758" s="214" t="e">
        <f t="shared" si="243"/>
        <v>#REF!</v>
      </c>
      <c r="T758" s="214" t="e">
        <f t="shared" si="244"/>
        <v>#REF!</v>
      </c>
      <c r="U758" t="e">
        <f t="shared" si="245"/>
        <v>#REF!</v>
      </c>
      <c r="V758" t="e">
        <f t="shared" si="246"/>
        <v>#REF!</v>
      </c>
      <c r="W758" t="e">
        <f t="shared" si="247"/>
        <v>#REF!</v>
      </c>
      <c r="X758" t="e">
        <f t="shared" si="248"/>
        <v>#REF!</v>
      </c>
      <c r="Y758" t="e">
        <f t="shared" si="249"/>
        <v>#REF!</v>
      </c>
      <c r="AA758" s="1">
        <f t="shared" si="250"/>
        <v>757</v>
      </c>
    </row>
    <row r="759" spans="1:27" x14ac:dyDescent="0.35">
      <c r="A759" s="184" t="str">
        <f>+Declarations!A759&amp;""</f>
        <v/>
      </c>
      <c r="B759" t="str">
        <f>IF(LEN($A759),IF(LEN(Declarations!$B759)&gt;0,Declarations!$B759,"#"&amp;$A759),"")</f>
        <v/>
      </c>
      <c r="C759" s="1" t="str">
        <f t="shared" si="232"/>
        <v>...</v>
      </c>
      <c r="D759" s="1" t="str">
        <f t="shared" si="251"/>
        <v/>
      </c>
      <c r="E759" s="15">
        <f t="shared" si="233"/>
        <v>0</v>
      </c>
      <c r="F759" s="1">
        <f t="shared" si="234"/>
        <v>0</v>
      </c>
      <c r="G759" s="1" t="str">
        <f t="shared" si="235"/>
        <v/>
      </c>
      <c r="H759" t="str">
        <f t="shared" si="236"/>
        <v/>
      </c>
      <c r="I759" s="1">
        <f t="shared" si="237"/>
        <v>0</v>
      </c>
      <c r="J759" s="1" t="str">
        <f>IF(LEN($A759)&gt;0,IF(LEN(Declarations!$F759)&gt;0,Declarations!$F759,conftype),"")</f>
        <v/>
      </c>
      <c r="M759" s="35" t="e">
        <f t="shared" si="252"/>
        <v>#REF!</v>
      </c>
      <c r="N759" s="35" t="e">
        <f t="shared" si="238"/>
        <v>#REF!</v>
      </c>
      <c r="O759" s="35" t="e">
        <f t="shared" si="239"/>
        <v>#REF!</v>
      </c>
      <c r="P759" s="35" t="e">
        <f t="shared" si="240"/>
        <v>#REF!</v>
      </c>
      <c r="Q759" s="214" t="e">
        <f t="shared" si="241"/>
        <v>#REF!</v>
      </c>
      <c r="R759" s="215" t="e">
        <f t="shared" si="242"/>
        <v>#REF!</v>
      </c>
      <c r="S759" s="214" t="e">
        <f t="shared" si="243"/>
        <v>#REF!</v>
      </c>
      <c r="T759" s="214" t="e">
        <f t="shared" si="244"/>
        <v>#REF!</v>
      </c>
      <c r="U759" t="e">
        <f t="shared" si="245"/>
        <v>#REF!</v>
      </c>
      <c r="V759" t="e">
        <f t="shared" si="246"/>
        <v>#REF!</v>
      </c>
      <c r="W759" t="e">
        <f t="shared" si="247"/>
        <v>#REF!</v>
      </c>
      <c r="X759" t="e">
        <f t="shared" si="248"/>
        <v>#REF!</v>
      </c>
      <c r="Y759" t="e">
        <f t="shared" si="249"/>
        <v>#REF!</v>
      </c>
      <c r="AA759" s="1">
        <f t="shared" si="250"/>
        <v>758</v>
      </c>
    </row>
    <row r="760" spans="1:27" x14ac:dyDescent="0.35">
      <c r="A760" s="184" t="str">
        <f>+Declarations!A760&amp;""</f>
        <v/>
      </c>
      <c r="B760" t="str">
        <f>IF(LEN($A760),IF(LEN(Declarations!$B760)&gt;0,Declarations!$B760,"#"&amp;$A760),"")</f>
        <v/>
      </c>
      <c r="C760" s="1" t="str">
        <f t="shared" si="232"/>
        <v>...</v>
      </c>
      <c r="D760" s="1" t="str">
        <f t="shared" si="251"/>
        <v/>
      </c>
      <c r="E760" s="15">
        <f t="shared" si="233"/>
        <v>0</v>
      </c>
      <c r="F760" s="1">
        <f t="shared" si="234"/>
        <v>0</v>
      </c>
      <c r="G760" s="1" t="str">
        <f t="shared" si="235"/>
        <v/>
      </c>
      <c r="H760" t="str">
        <f t="shared" si="236"/>
        <v/>
      </c>
      <c r="I760" s="1">
        <f t="shared" si="237"/>
        <v>0</v>
      </c>
      <c r="J760" s="1" t="str">
        <f>IF(LEN($A760)&gt;0,IF(LEN(Declarations!$F760)&gt;0,Declarations!$F760,conftype),"")</f>
        <v/>
      </c>
      <c r="M760" s="35" t="e">
        <f t="shared" si="252"/>
        <v>#REF!</v>
      </c>
      <c r="N760" s="35" t="e">
        <f t="shared" si="238"/>
        <v>#REF!</v>
      </c>
      <c r="O760" s="35" t="e">
        <f t="shared" si="239"/>
        <v>#REF!</v>
      </c>
      <c r="P760" s="35" t="e">
        <f t="shared" si="240"/>
        <v>#REF!</v>
      </c>
      <c r="Q760" s="214" t="e">
        <f t="shared" si="241"/>
        <v>#REF!</v>
      </c>
      <c r="R760" s="215" t="e">
        <f t="shared" si="242"/>
        <v>#REF!</v>
      </c>
      <c r="S760" s="214" t="e">
        <f t="shared" si="243"/>
        <v>#REF!</v>
      </c>
      <c r="T760" s="214" t="e">
        <f t="shared" si="244"/>
        <v>#REF!</v>
      </c>
      <c r="U760" t="e">
        <f t="shared" si="245"/>
        <v>#REF!</v>
      </c>
      <c r="V760" t="e">
        <f t="shared" si="246"/>
        <v>#REF!</v>
      </c>
      <c r="W760" t="e">
        <f t="shared" si="247"/>
        <v>#REF!</v>
      </c>
      <c r="X760" t="e">
        <f t="shared" si="248"/>
        <v>#REF!</v>
      </c>
      <c r="Y760" t="e">
        <f t="shared" si="249"/>
        <v>#REF!</v>
      </c>
      <c r="AA760" s="1">
        <f t="shared" si="250"/>
        <v>759</v>
      </c>
    </row>
    <row r="761" spans="1:27" x14ac:dyDescent="0.35">
      <c r="A761" s="184" t="str">
        <f>+Declarations!A761&amp;""</f>
        <v/>
      </c>
      <c r="B761" t="str">
        <f>IF(LEN($A761),IF(LEN(Declarations!$B761)&gt;0,Declarations!$B761,"#"&amp;$A761),"")</f>
        <v/>
      </c>
      <c r="C761" s="1" t="str">
        <f t="shared" si="232"/>
        <v>...</v>
      </c>
      <c r="D761" s="1" t="str">
        <f t="shared" si="251"/>
        <v/>
      </c>
      <c r="E761" s="15">
        <f t="shared" si="233"/>
        <v>0</v>
      </c>
      <c r="F761" s="1">
        <f t="shared" si="234"/>
        <v>0</v>
      </c>
      <c r="G761" s="1" t="str">
        <f t="shared" si="235"/>
        <v/>
      </c>
      <c r="H761" t="str">
        <f t="shared" si="236"/>
        <v/>
      </c>
      <c r="I761" s="1">
        <f t="shared" si="237"/>
        <v>0</v>
      </c>
      <c r="J761" s="1" t="str">
        <f>IF(LEN($A761)&gt;0,IF(LEN(Declarations!$F761)&gt;0,Declarations!$F761,conftype),"")</f>
        <v/>
      </c>
      <c r="M761" s="35" t="e">
        <f t="shared" si="252"/>
        <v>#REF!</v>
      </c>
      <c r="N761" s="35" t="e">
        <f t="shared" si="238"/>
        <v>#REF!</v>
      </c>
      <c r="O761" s="35" t="e">
        <f t="shared" si="239"/>
        <v>#REF!</v>
      </c>
      <c r="P761" s="35" t="e">
        <f t="shared" si="240"/>
        <v>#REF!</v>
      </c>
      <c r="Q761" s="214" t="e">
        <f t="shared" si="241"/>
        <v>#REF!</v>
      </c>
      <c r="R761" s="215" t="e">
        <f t="shared" si="242"/>
        <v>#REF!</v>
      </c>
      <c r="S761" s="214" t="e">
        <f t="shared" si="243"/>
        <v>#REF!</v>
      </c>
      <c r="T761" s="214" t="e">
        <f t="shared" si="244"/>
        <v>#REF!</v>
      </c>
      <c r="U761" t="e">
        <f t="shared" si="245"/>
        <v>#REF!</v>
      </c>
      <c r="V761" t="e">
        <f t="shared" si="246"/>
        <v>#REF!</v>
      </c>
      <c r="W761" t="e">
        <f t="shared" si="247"/>
        <v>#REF!</v>
      </c>
      <c r="X761" t="e">
        <f t="shared" si="248"/>
        <v>#REF!</v>
      </c>
      <c r="Y761" t="e">
        <f t="shared" si="249"/>
        <v>#REF!</v>
      </c>
      <c r="AA761" s="1">
        <f t="shared" si="250"/>
        <v>760</v>
      </c>
    </row>
    <row r="762" spans="1:27" x14ac:dyDescent="0.35">
      <c r="A762" s="184" t="str">
        <f>+Declarations!A762&amp;""</f>
        <v/>
      </c>
      <c r="B762" t="str">
        <f>IF(LEN($A762),IF(LEN(Declarations!$B762)&gt;0,Declarations!$B762,"#"&amp;$A762),"")</f>
        <v/>
      </c>
      <c r="C762" s="1" t="str">
        <f t="shared" si="232"/>
        <v>...</v>
      </c>
      <c r="D762" s="1" t="str">
        <f t="shared" si="251"/>
        <v/>
      </c>
      <c r="E762" s="15">
        <f t="shared" si="233"/>
        <v>0</v>
      </c>
      <c r="F762" s="1">
        <f t="shared" si="234"/>
        <v>0</v>
      </c>
      <c r="G762" s="1" t="str">
        <f t="shared" si="235"/>
        <v/>
      </c>
      <c r="H762" t="str">
        <f t="shared" si="236"/>
        <v/>
      </c>
      <c r="I762" s="1">
        <f t="shared" si="237"/>
        <v>0</v>
      </c>
      <c r="J762" s="1" t="str">
        <f>IF(LEN($A762)&gt;0,IF(LEN(Declarations!$F762)&gt;0,Declarations!$F762,conftype),"")</f>
        <v/>
      </c>
      <c r="M762" s="35" t="e">
        <f t="shared" si="252"/>
        <v>#REF!</v>
      </c>
      <c r="N762" s="35" t="e">
        <f t="shared" si="238"/>
        <v>#REF!</v>
      </c>
      <c r="O762" s="35" t="e">
        <f t="shared" si="239"/>
        <v>#REF!</v>
      </c>
      <c r="P762" s="35" t="e">
        <f t="shared" si="240"/>
        <v>#REF!</v>
      </c>
      <c r="Q762" s="214" t="e">
        <f t="shared" si="241"/>
        <v>#REF!</v>
      </c>
      <c r="R762" s="215" t="e">
        <f t="shared" si="242"/>
        <v>#REF!</v>
      </c>
      <c r="S762" s="214" t="e">
        <f t="shared" si="243"/>
        <v>#REF!</v>
      </c>
      <c r="T762" s="214" t="e">
        <f t="shared" si="244"/>
        <v>#REF!</v>
      </c>
      <c r="U762" t="e">
        <f t="shared" si="245"/>
        <v>#REF!</v>
      </c>
      <c r="V762" t="e">
        <f t="shared" si="246"/>
        <v>#REF!</v>
      </c>
      <c r="W762" t="e">
        <f t="shared" si="247"/>
        <v>#REF!</v>
      </c>
      <c r="X762" t="e">
        <f t="shared" si="248"/>
        <v>#REF!</v>
      </c>
      <c r="Y762" t="e">
        <f t="shared" si="249"/>
        <v>#REF!</v>
      </c>
      <c r="AA762" s="1">
        <f t="shared" si="250"/>
        <v>761</v>
      </c>
    </row>
    <row r="763" spans="1:27" x14ac:dyDescent="0.35">
      <c r="A763" s="184" t="str">
        <f>+Declarations!A763&amp;""</f>
        <v/>
      </c>
      <c r="B763" t="str">
        <f>IF(LEN($A763),IF(LEN(Declarations!$B763)&gt;0,Declarations!$B763,"#"&amp;$A763),"")</f>
        <v/>
      </c>
      <c r="C763" s="1" t="str">
        <f t="shared" si="232"/>
        <v>...</v>
      </c>
      <c r="D763" s="1" t="str">
        <f t="shared" si="251"/>
        <v/>
      </c>
      <c r="E763" s="15">
        <f t="shared" si="233"/>
        <v>0</v>
      </c>
      <c r="F763" s="1">
        <f t="shared" si="234"/>
        <v>0</v>
      </c>
      <c r="G763" s="1" t="str">
        <f t="shared" si="235"/>
        <v/>
      </c>
      <c r="H763" t="str">
        <f t="shared" si="236"/>
        <v/>
      </c>
      <c r="I763" s="1">
        <f t="shared" si="237"/>
        <v>0</v>
      </c>
      <c r="J763" s="1" t="str">
        <f>IF(LEN($A763)&gt;0,IF(LEN(Declarations!$F763)&gt;0,Declarations!$F763,conftype),"")</f>
        <v/>
      </c>
      <c r="M763" s="35" t="e">
        <f t="shared" si="252"/>
        <v>#REF!</v>
      </c>
      <c r="N763" s="35" t="e">
        <f t="shared" si="238"/>
        <v>#REF!</v>
      </c>
      <c r="O763" s="35" t="e">
        <f t="shared" si="239"/>
        <v>#REF!</v>
      </c>
      <c r="P763" s="35" t="e">
        <f t="shared" si="240"/>
        <v>#REF!</v>
      </c>
      <c r="Q763" s="214" t="e">
        <f t="shared" si="241"/>
        <v>#REF!</v>
      </c>
      <c r="R763" s="215" t="e">
        <f t="shared" si="242"/>
        <v>#REF!</v>
      </c>
      <c r="S763" s="214" t="e">
        <f t="shared" si="243"/>
        <v>#REF!</v>
      </c>
      <c r="T763" s="214" t="e">
        <f t="shared" si="244"/>
        <v>#REF!</v>
      </c>
      <c r="U763" t="e">
        <f t="shared" si="245"/>
        <v>#REF!</v>
      </c>
      <c r="V763" t="e">
        <f t="shared" si="246"/>
        <v>#REF!</v>
      </c>
      <c r="W763" t="e">
        <f t="shared" si="247"/>
        <v>#REF!</v>
      </c>
      <c r="X763" t="e">
        <f t="shared" si="248"/>
        <v>#REF!</v>
      </c>
      <c r="Y763" t="e">
        <f t="shared" si="249"/>
        <v>#REF!</v>
      </c>
      <c r="AA763" s="1">
        <f t="shared" si="250"/>
        <v>762</v>
      </c>
    </row>
    <row r="764" spans="1:27" x14ac:dyDescent="0.35">
      <c r="A764" s="184" t="str">
        <f>+Declarations!A764&amp;""</f>
        <v/>
      </c>
      <c r="B764" t="str">
        <f>IF(LEN($A764),IF(LEN(Declarations!$B764)&gt;0,Declarations!$B764,"#"&amp;$A764),"")</f>
        <v/>
      </c>
      <c r="C764" s="1" t="str">
        <f t="shared" si="232"/>
        <v>...</v>
      </c>
      <c r="D764" s="1" t="str">
        <f t="shared" si="251"/>
        <v/>
      </c>
      <c r="E764" s="15">
        <f t="shared" si="233"/>
        <v>0</v>
      </c>
      <c r="F764" s="1">
        <f t="shared" si="234"/>
        <v>0</v>
      </c>
      <c r="G764" s="1" t="str">
        <f t="shared" si="235"/>
        <v/>
      </c>
      <c r="H764" t="str">
        <f t="shared" si="236"/>
        <v/>
      </c>
      <c r="I764" s="1">
        <f t="shared" si="237"/>
        <v>0</v>
      </c>
      <c r="J764" s="1" t="str">
        <f>IF(LEN($A764)&gt;0,IF(LEN(Declarations!$F764)&gt;0,Declarations!$F764,conftype),"")</f>
        <v/>
      </c>
      <c r="M764" s="35" t="e">
        <f t="shared" si="252"/>
        <v>#REF!</v>
      </c>
      <c r="N764" s="35" t="e">
        <f t="shared" si="238"/>
        <v>#REF!</v>
      </c>
      <c r="O764" s="35" t="e">
        <f t="shared" si="239"/>
        <v>#REF!</v>
      </c>
      <c r="P764" s="35" t="e">
        <f t="shared" si="240"/>
        <v>#REF!</v>
      </c>
      <c r="Q764" s="214" t="e">
        <f t="shared" si="241"/>
        <v>#REF!</v>
      </c>
      <c r="R764" s="215" t="e">
        <f t="shared" si="242"/>
        <v>#REF!</v>
      </c>
      <c r="S764" s="214" t="e">
        <f t="shared" si="243"/>
        <v>#REF!</v>
      </c>
      <c r="T764" s="214" t="e">
        <f t="shared" si="244"/>
        <v>#REF!</v>
      </c>
      <c r="U764" t="e">
        <f t="shared" si="245"/>
        <v>#REF!</v>
      </c>
      <c r="V764" t="e">
        <f t="shared" si="246"/>
        <v>#REF!</v>
      </c>
      <c r="W764" t="e">
        <f t="shared" si="247"/>
        <v>#REF!</v>
      </c>
      <c r="X764" t="e">
        <f t="shared" si="248"/>
        <v>#REF!</v>
      </c>
      <c r="Y764" t="e">
        <f t="shared" si="249"/>
        <v>#REF!</v>
      </c>
      <c r="AA764" s="1">
        <f t="shared" si="250"/>
        <v>763</v>
      </c>
    </row>
    <row r="765" spans="1:27" x14ac:dyDescent="0.35">
      <c r="A765" s="184" t="str">
        <f>+Declarations!A765&amp;""</f>
        <v/>
      </c>
      <c r="B765" t="str">
        <f>IF(LEN($A765),IF(LEN(Declarations!$B765)&gt;0,Declarations!$B765,"#"&amp;$A765),"")</f>
        <v/>
      </c>
      <c r="C765" s="1" t="str">
        <f t="shared" si="232"/>
        <v>...</v>
      </c>
      <c r="D765" s="1" t="str">
        <f t="shared" si="251"/>
        <v/>
      </c>
      <c r="E765" s="15">
        <f t="shared" si="233"/>
        <v>0</v>
      </c>
      <c r="F765" s="1">
        <f t="shared" si="234"/>
        <v>0</v>
      </c>
      <c r="G765" s="1" t="str">
        <f t="shared" si="235"/>
        <v/>
      </c>
      <c r="H765" t="str">
        <f t="shared" si="236"/>
        <v/>
      </c>
      <c r="I765" s="1">
        <f t="shared" si="237"/>
        <v>0</v>
      </c>
      <c r="J765" s="1" t="str">
        <f>IF(LEN($A765)&gt;0,IF(LEN(Declarations!$F765)&gt;0,Declarations!$F765,conftype),"")</f>
        <v/>
      </c>
      <c r="M765" s="35" t="e">
        <f t="shared" si="252"/>
        <v>#REF!</v>
      </c>
      <c r="N765" s="35" t="e">
        <f t="shared" si="238"/>
        <v>#REF!</v>
      </c>
      <c r="O765" s="35" t="e">
        <f t="shared" si="239"/>
        <v>#REF!</v>
      </c>
      <c r="P765" s="35" t="e">
        <f t="shared" si="240"/>
        <v>#REF!</v>
      </c>
      <c r="Q765" s="214" t="e">
        <f t="shared" si="241"/>
        <v>#REF!</v>
      </c>
      <c r="R765" s="215" t="e">
        <f t="shared" si="242"/>
        <v>#REF!</v>
      </c>
      <c r="S765" s="214" t="e">
        <f t="shared" si="243"/>
        <v>#REF!</v>
      </c>
      <c r="T765" s="214" t="e">
        <f t="shared" si="244"/>
        <v>#REF!</v>
      </c>
      <c r="U765" t="e">
        <f t="shared" si="245"/>
        <v>#REF!</v>
      </c>
      <c r="V765" t="e">
        <f t="shared" si="246"/>
        <v>#REF!</v>
      </c>
      <c r="W765" t="e">
        <f t="shared" si="247"/>
        <v>#REF!</v>
      </c>
      <c r="X765" t="e">
        <f t="shared" si="248"/>
        <v>#REF!</v>
      </c>
      <c r="Y765" t="e">
        <f t="shared" si="249"/>
        <v>#REF!</v>
      </c>
      <c r="AA765" s="1">
        <f t="shared" si="250"/>
        <v>764</v>
      </c>
    </row>
    <row r="766" spans="1:27" x14ac:dyDescent="0.35">
      <c r="A766" s="184" t="str">
        <f>+Declarations!A766&amp;""</f>
        <v/>
      </c>
      <c r="B766" t="str">
        <f>IF(LEN($A766),IF(LEN(Declarations!$B766)&gt;0,Declarations!$B766,"#"&amp;$A766),"")</f>
        <v/>
      </c>
      <c r="C766" s="1" t="str">
        <f t="shared" si="232"/>
        <v>...</v>
      </c>
      <c r="D766" s="1" t="str">
        <f t="shared" si="251"/>
        <v/>
      </c>
      <c r="E766" s="15">
        <f t="shared" si="233"/>
        <v>0</v>
      </c>
      <c r="F766" s="1">
        <f t="shared" si="234"/>
        <v>0</v>
      </c>
      <c r="G766" s="1" t="str">
        <f t="shared" si="235"/>
        <v/>
      </c>
      <c r="H766" t="str">
        <f t="shared" si="236"/>
        <v/>
      </c>
      <c r="I766" s="1">
        <f t="shared" si="237"/>
        <v>0</v>
      </c>
      <c r="J766" s="1" t="str">
        <f>IF(LEN($A766)&gt;0,IF(LEN(Declarations!$F766)&gt;0,Declarations!$F766,conftype),"")</f>
        <v/>
      </c>
      <c r="M766" s="35" t="e">
        <f t="shared" si="252"/>
        <v>#REF!</v>
      </c>
      <c r="N766" s="35" t="e">
        <f t="shared" si="238"/>
        <v>#REF!</v>
      </c>
      <c r="O766" s="35" t="e">
        <f t="shared" si="239"/>
        <v>#REF!</v>
      </c>
      <c r="P766" s="35" t="e">
        <f t="shared" si="240"/>
        <v>#REF!</v>
      </c>
      <c r="Q766" s="214" t="e">
        <f t="shared" si="241"/>
        <v>#REF!</v>
      </c>
      <c r="R766" s="215" t="e">
        <f t="shared" si="242"/>
        <v>#REF!</v>
      </c>
      <c r="S766" s="214" t="e">
        <f t="shared" si="243"/>
        <v>#REF!</v>
      </c>
      <c r="T766" s="214" t="e">
        <f t="shared" si="244"/>
        <v>#REF!</v>
      </c>
      <c r="U766" t="e">
        <f t="shared" si="245"/>
        <v>#REF!</v>
      </c>
      <c r="V766" t="e">
        <f t="shared" si="246"/>
        <v>#REF!</v>
      </c>
      <c r="W766" t="e">
        <f t="shared" si="247"/>
        <v>#REF!</v>
      </c>
      <c r="X766" t="e">
        <f t="shared" si="248"/>
        <v>#REF!</v>
      </c>
      <c r="Y766" t="e">
        <f t="shared" si="249"/>
        <v>#REF!</v>
      </c>
      <c r="AA766" s="1">
        <f t="shared" si="250"/>
        <v>765</v>
      </c>
    </row>
    <row r="767" spans="1:27" x14ac:dyDescent="0.35">
      <c r="A767" s="184" t="str">
        <f>+Declarations!A767&amp;""</f>
        <v/>
      </c>
      <c r="B767" t="str">
        <f>IF(LEN($A767),IF(LEN(Declarations!$B767)&gt;0,Declarations!$B767,"#"&amp;$A767),"")</f>
        <v/>
      </c>
      <c r="C767" s="1" t="str">
        <f t="shared" si="232"/>
        <v>...</v>
      </c>
      <c r="D767" s="1" t="str">
        <f t="shared" si="251"/>
        <v/>
      </c>
      <c r="E767" s="15">
        <f t="shared" si="233"/>
        <v>0</v>
      </c>
      <c r="F767" s="1">
        <f t="shared" si="234"/>
        <v>0</v>
      </c>
      <c r="G767" s="1" t="str">
        <f t="shared" si="235"/>
        <v/>
      </c>
      <c r="H767" t="str">
        <f t="shared" si="236"/>
        <v/>
      </c>
      <c r="I767" s="1">
        <f t="shared" si="237"/>
        <v>0</v>
      </c>
      <c r="J767" s="1" t="str">
        <f>IF(LEN($A767)&gt;0,IF(LEN(Declarations!$F767)&gt;0,Declarations!$F767,conftype),"")</f>
        <v/>
      </c>
      <c r="M767" s="35" t="e">
        <f t="shared" si="252"/>
        <v>#REF!</v>
      </c>
      <c r="N767" s="35" t="e">
        <f t="shared" si="238"/>
        <v>#REF!</v>
      </c>
      <c r="O767" s="35" t="e">
        <f t="shared" si="239"/>
        <v>#REF!</v>
      </c>
      <c r="P767" s="35" t="e">
        <f t="shared" si="240"/>
        <v>#REF!</v>
      </c>
      <c r="Q767" s="214" t="e">
        <f t="shared" si="241"/>
        <v>#REF!</v>
      </c>
      <c r="R767" s="215" t="e">
        <f t="shared" si="242"/>
        <v>#REF!</v>
      </c>
      <c r="S767" s="214" t="e">
        <f t="shared" si="243"/>
        <v>#REF!</v>
      </c>
      <c r="T767" s="214" t="e">
        <f t="shared" si="244"/>
        <v>#REF!</v>
      </c>
      <c r="U767" t="e">
        <f t="shared" si="245"/>
        <v>#REF!</v>
      </c>
      <c r="V767" t="e">
        <f t="shared" si="246"/>
        <v>#REF!</v>
      </c>
      <c r="W767" t="e">
        <f t="shared" si="247"/>
        <v>#REF!</v>
      </c>
      <c r="X767" t="e">
        <f t="shared" si="248"/>
        <v>#REF!</v>
      </c>
      <c r="Y767" t="e">
        <f t="shared" si="249"/>
        <v>#REF!</v>
      </c>
      <c r="AA767" s="1">
        <f t="shared" si="250"/>
        <v>766</v>
      </c>
    </row>
    <row r="768" spans="1:27" x14ac:dyDescent="0.35">
      <c r="A768" s="184" t="str">
        <f>+Declarations!A768&amp;""</f>
        <v/>
      </c>
      <c r="B768" t="str">
        <f>IF(LEN($A768),IF(LEN(Declarations!$B768)&gt;0,Declarations!$B768,"#"&amp;$A768),"")</f>
        <v/>
      </c>
      <c r="C768" s="1" t="str">
        <f t="shared" si="232"/>
        <v>...</v>
      </c>
      <c r="D768" s="1" t="str">
        <f t="shared" si="251"/>
        <v/>
      </c>
      <c r="E768" s="15">
        <f t="shared" si="233"/>
        <v>0</v>
      </c>
      <c r="F768" s="1">
        <f t="shared" si="234"/>
        <v>0</v>
      </c>
      <c r="G768" s="1" t="str">
        <f t="shared" si="235"/>
        <v/>
      </c>
      <c r="H768" t="str">
        <f t="shared" si="236"/>
        <v/>
      </c>
      <c r="I768" s="1">
        <f t="shared" si="237"/>
        <v>0</v>
      </c>
      <c r="J768" s="1" t="str">
        <f>IF(LEN($A768)&gt;0,IF(LEN(Declarations!$F768)&gt;0,Declarations!$F768,conftype),"")</f>
        <v/>
      </c>
      <c r="M768" s="35" t="e">
        <f t="shared" si="252"/>
        <v>#REF!</v>
      </c>
      <c r="N768" s="35" t="e">
        <f t="shared" si="238"/>
        <v>#REF!</v>
      </c>
      <c r="O768" s="35" t="e">
        <f t="shared" si="239"/>
        <v>#REF!</v>
      </c>
      <c r="P768" s="35" t="e">
        <f t="shared" si="240"/>
        <v>#REF!</v>
      </c>
      <c r="Q768" s="214" t="e">
        <f t="shared" si="241"/>
        <v>#REF!</v>
      </c>
      <c r="R768" s="215" t="e">
        <f t="shared" si="242"/>
        <v>#REF!</v>
      </c>
      <c r="S768" s="214" t="e">
        <f t="shared" si="243"/>
        <v>#REF!</v>
      </c>
      <c r="T768" s="214" t="e">
        <f t="shared" si="244"/>
        <v>#REF!</v>
      </c>
      <c r="U768" t="e">
        <f t="shared" si="245"/>
        <v>#REF!</v>
      </c>
      <c r="V768" t="e">
        <f t="shared" si="246"/>
        <v>#REF!</v>
      </c>
      <c r="W768" t="e">
        <f t="shared" si="247"/>
        <v>#REF!</v>
      </c>
      <c r="X768" t="e">
        <f t="shared" si="248"/>
        <v>#REF!</v>
      </c>
      <c r="Y768" t="e">
        <f t="shared" si="249"/>
        <v>#REF!</v>
      </c>
      <c r="AA768" s="1">
        <f t="shared" si="250"/>
        <v>767</v>
      </c>
    </row>
    <row r="769" spans="1:27" x14ac:dyDescent="0.35">
      <c r="A769" s="184" t="str">
        <f>+Declarations!A769&amp;""</f>
        <v/>
      </c>
      <c r="B769" t="str">
        <f>IF(LEN($A769),IF(LEN(Declarations!$B769)&gt;0,Declarations!$B769,"#"&amp;$A769),"")</f>
        <v/>
      </c>
      <c r="C769" s="1" t="str">
        <f t="shared" si="232"/>
        <v>...</v>
      </c>
      <c r="D769" s="1" t="str">
        <f t="shared" si="251"/>
        <v/>
      </c>
      <c r="E769" s="15">
        <f t="shared" si="233"/>
        <v>0</v>
      </c>
      <c r="F769" s="1">
        <f t="shared" si="234"/>
        <v>0</v>
      </c>
      <c r="G769" s="1" t="str">
        <f t="shared" si="235"/>
        <v/>
      </c>
      <c r="H769" t="str">
        <f t="shared" si="236"/>
        <v/>
      </c>
      <c r="I769" s="1">
        <f t="shared" si="237"/>
        <v>0</v>
      </c>
      <c r="J769" s="1" t="str">
        <f>IF(LEN($A769)&gt;0,IF(LEN(Declarations!$F769)&gt;0,Declarations!$F769,conftype),"")</f>
        <v/>
      </c>
      <c r="M769" s="35" t="e">
        <f t="shared" si="252"/>
        <v>#REF!</v>
      </c>
      <c r="N769" s="35" t="e">
        <f t="shared" si="238"/>
        <v>#REF!</v>
      </c>
      <c r="O769" s="35" t="e">
        <f t="shared" si="239"/>
        <v>#REF!</v>
      </c>
      <c r="P769" s="35" t="e">
        <f t="shared" si="240"/>
        <v>#REF!</v>
      </c>
      <c r="Q769" s="214" t="e">
        <f t="shared" si="241"/>
        <v>#REF!</v>
      </c>
      <c r="R769" s="215" t="e">
        <f t="shared" si="242"/>
        <v>#REF!</v>
      </c>
      <c r="S769" s="214" t="e">
        <f t="shared" si="243"/>
        <v>#REF!</v>
      </c>
      <c r="T769" s="214" t="e">
        <f t="shared" si="244"/>
        <v>#REF!</v>
      </c>
      <c r="U769" t="e">
        <f t="shared" si="245"/>
        <v>#REF!</v>
      </c>
      <c r="V769" t="e">
        <f t="shared" si="246"/>
        <v>#REF!</v>
      </c>
      <c r="W769" t="e">
        <f t="shared" si="247"/>
        <v>#REF!</v>
      </c>
      <c r="X769" t="e">
        <f t="shared" si="248"/>
        <v>#REF!</v>
      </c>
      <c r="Y769" t="e">
        <f t="shared" si="249"/>
        <v>#REF!</v>
      </c>
      <c r="AA769" s="1">
        <f t="shared" si="250"/>
        <v>768</v>
      </c>
    </row>
    <row r="770" spans="1:27" x14ac:dyDescent="0.35">
      <c r="A770" s="184" t="str">
        <f>+Declarations!A770&amp;""</f>
        <v/>
      </c>
      <c r="B770" t="str">
        <f>IF(LEN($A770),IF(LEN(Declarations!$B770)&gt;0,Declarations!$B770,"#"&amp;$A770),"")</f>
        <v/>
      </c>
      <c r="C770" s="1" t="str">
        <f t="shared" ref="C770:C833" si="253">IF(LEN(INDEX(DECLARATIONS,$AA770,3))&gt;0,INDEX(DECLARATIONS,$AA770,3),"...")</f>
        <v>...</v>
      </c>
      <c r="D770" s="1" t="str">
        <f t="shared" si="251"/>
        <v/>
      </c>
      <c r="E770" s="15">
        <f t="shared" ref="E770:E833" si="254">IF(ISNA($AA770),0,INDEX(DECLARATIONS,$AA770,5))</f>
        <v>0</v>
      </c>
      <c r="F770" s="1">
        <f t="shared" ref="F770:F833" si="255">IF(ISNA($AA770),0,INDEX(DECLARATIONS,$AA770,7))</f>
        <v>0</v>
      </c>
      <c r="G770" s="1" t="str">
        <f t="shared" ref="G770:G833" si="256">UPPER(IF(ISNA($AA770),"",INDEX(DECLARATIONS,$AA770,4)))</f>
        <v/>
      </c>
      <c r="H770" t="str">
        <f t="shared" ref="H770:H833" si="257">IF(AND(A770&gt;0,ISTEXT(B770)),IF(SECNAME="YES",LEFT(B770&amp;" ",FIND(" ",B770&amp;" ")+2)&amp;IF(F770&gt;0," ("&amp;F770&amp;")",""), B770&amp;IF(F770&gt;0," ("&amp;F770&amp;")","")),"#"&amp;$A770)</f>
        <v/>
      </c>
      <c r="I770" s="1">
        <f t="shared" ref="I770:I833" si="258">IF(LEN($A770)&gt;0,IF(LEN($J770)&gt;0,MATCH(J770,MatchNames,0),EventIndex),0)</f>
        <v>0</v>
      </c>
      <c r="J770" s="1" t="str">
        <f>IF(LEN($A770)&gt;0,IF(LEN(Declarations!$F770)&gt;0,Declarations!$F770,conftype),"")</f>
        <v/>
      </c>
      <c r="M770" s="35" t="e">
        <f t="shared" si="252"/>
        <v>#REF!</v>
      </c>
      <c r="N770" s="35" t="e">
        <f t="shared" ref="N770:N833" si="259">IF(ISNA(VLOOKUP($A770,JumpData,2,FALSE)),0,VLOOKUP($A770,JumpData,2,FALSE))</f>
        <v>#REF!</v>
      </c>
      <c r="O770" s="35" t="e">
        <f t="shared" ref="O770:O833" si="260">IF(ISNA(VLOOKUP($A770,RunData,2,FALSE)),0,VLOOKUP($A770,RunData,2,FALSE))</f>
        <v>#REF!</v>
      </c>
      <c r="P770" s="35" t="e">
        <f t="shared" ref="P770:P833" si="261">IF(ISNA(VLOOKUP($A770,ThrowData,2,FALSE)),0,VLOOKUP($A770,ThrowData,2,FALSE))</f>
        <v>#REF!</v>
      </c>
      <c r="Q770" s="214" t="e">
        <f t="shared" ref="Q770:Q833" si="262">IF(ISNA(VLOOKUP($A770,SprintData,4,FALSE)),0,VLOOKUP($A770,SprintData,4,FALSE))+V770</f>
        <v>#REF!</v>
      </c>
      <c r="R770" s="215" t="e">
        <f t="shared" ref="R770:R833" si="263">IF(ISNA(VLOOKUP($A770,JumpData,4,FALSE)),0,VLOOKUP($A770,JumpData,4,FALSE))+W770</f>
        <v>#REF!</v>
      </c>
      <c r="S770" s="214" t="e">
        <f t="shared" ref="S770:S833" si="264">IF(ISNA(VLOOKUP($A770,RunData,4,FALSE)),0,VLOOKUP($A770,RunData,4,FALSE))+X770</f>
        <v>#REF!</v>
      </c>
      <c r="T770" s="214" t="e">
        <f t="shared" ref="T770:T833" si="265">IF(ISNA(VLOOKUP($A770,ThrowData,4,FALSE)),0,VLOOKUP($A770,ThrowData,4,FALSE))+Y770</f>
        <v>#REF!</v>
      </c>
      <c r="U770" t="e">
        <f t="shared" ref="U770:U833" si="266">+Q770+R770+S770+T770</f>
        <v>#REF!</v>
      </c>
      <c r="V770" t="e">
        <f t="shared" ref="V770:V833" si="267">IF(AND($F770&gt;0,NOT(M770),Flexing),FlexPC,0)</f>
        <v>#REF!</v>
      </c>
      <c r="W770" t="e">
        <f t="shared" ref="W770:W833" si="268">IF(AND($F770&gt;0,NOT(N770),Flexing),FlexPC,0)</f>
        <v>#REF!</v>
      </c>
      <c r="X770" t="e">
        <f t="shared" ref="X770:X833" si="269">IF(AND($F770&gt;0,NOT(O770),Flexing),FlexPC,0)</f>
        <v>#REF!</v>
      </c>
      <c r="Y770" t="e">
        <f t="shared" ref="Y770:Y833" si="270">IF(AND($F770&gt;0,NOT(P770),Flexing),FlexPC,0)</f>
        <v>#REF!</v>
      </c>
      <c r="AA770" s="1">
        <f t="shared" si="250"/>
        <v>769</v>
      </c>
    </row>
    <row r="771" spans="1:27" x14ac:dyDescent="0.35">
      <c r="A771" s="184" t="str">
        <f>+Declarations!A771&amp;""</f>
        <v/>
      </c>
      <c r="B771" t="str">
        <f>IF(LEN($A771),IF(LEN(Declarations!$B771)&gt;0,Declarations!$B771,"#"&amp;$A771),"")</f>
        <v/>
      </c>
      <c r="C771" s="1" t="str">
        <f t="shared" si="253"/>
        <v>...</v>
      </c>
      <c r="D771" s="1" t="str">
        <f t="shared" si="251"/>
        <v/>
      </c>
      <c r="E771" s="15">
        <f t="shared" si="254"/>
        <v>0</v>
      </c>
      <c r="F771" s="1">
        <f t="shared" si="255"/>
        <v>0</v>
      </c>
      <c r="G771" s="1" t="str">
        <f t="shared" si="256"/>
        <v/>
      </c>
      <c r="H771" t="str">
        <f t="shared" si="257"/>
        <v/>
      </c>
      <c r="I771" s="1">
        <f t="shared" si="258"/>
        <v>0</v>
      </c>
      <c r="J771" s="1" t="str">
        <f>IF(LEN($A771)&gt;0,IF(LEN(Declarations!$F771)&gt;0,Declarations!$F771,conftype),"")</f>
        <v/>
      </c>
      <c r="M771" s="35" t="e">
        <f t="shared" si="252"/>
        <v>#REF!</v>
      </c>
      <c r="N771" s="35" t="e">
        <f t="shared" si="259"/>
        <v>#REF!</v>
      </c>
      <c r="O771" s="35" t="e">
        <f t="shared" si="260"/>
        <v>#REF!</v>
      </c>
      <c r="P771" s="35" t="e">
        <f t="shared" si="261"/>
        <v>#REF!</v>
      </c>
      <c r="Q771" s="214" t="e">
        <f t="shared" si="262"/>
        <v>#REF!</v>
      </c>
      <c r="R771" s="215" t="e">
        <f t="shared" si="263"/>
        <v>#REF!</v>
      </c>
      <c r="S771" s="214" t="e">
        <f t="shared" si="264"/>
        <v>#REF!</v>
      </c>
      <c r="T771" s="214" t="e">
        <f t="shared" si="265"/>
        <v>#REF!</v>
      </c>
      <c r="U771" t="e">
        <f t="shared" si="266"/>
        <v>#REF!</v>
      </c>
      <c r="V771" t="e">
        <f t="shared" si="267"/>
        <v>#REF!</v>
      </c>
      <c r="W771" t="e">
        <f t="shared" si="268"/>
        <v>#REF!</v>
      </c>
      <c r="X771" t="e">
        <f t="shared" si="269"/>
        <v>#REF!</v>
      </c>
      <c r="Y771" t="e">
        <f t="shared" si="270"/>
        <v>#REF!</v>
      </c>
      <c r="AA771" s="1">
        <f t="shared" ref="AA771:AA834" si="271">ROW()-1</f>
        <v>770</v>
      </c>
    </row>
    <row r="772" spans="1:27" x14ac:dyDescent="0.35">
      <c r="A772" s="184" t="str">
        <f>+Declarations!A772&amp;""</f>
        <v/>
      </c>
      <c r="B772" t="str">
        <f>IF(LEN($A772),IF(LEN(Declarations!$B772)&gt;0,Declarations!$B772,"#"&amp;$A772),"")</f>
        <v/>
      </c>
      <c r="C772" s="1" t="str">
        <f t="shared" si="253"/>
        <v>...</v>
      </c>
      <c r="D772" s="1" t="str">
        <f t="shared" si="251"/>
        <v/>
      </c>
      <c r="E772" s="15">
        <f t="shared" si="254"/>
        <v>0</v>
      </c>
      <c r="F772" s="1">
        <f t="shared" si="255"/>
        <v>0</v>
      </c>
      <c r="G772" s="1" t="str">
        <f t="shared" si="256"/>
        <v/>
      </c>
      <c r="H772" t="str">
        <f t="shared" si="257"/>
        <v/>
      </c>
      <c r="I772" s="1">
        <f t="shared" si="258"/>
        <v>0</v>
      </c>
      <c r="J772" s="1" t="str">
        <f>IF(LEN($A772)&gt;0,IF(LEN(Declarations!$F772)&gt;0,Declarations!$F772,conftype),"")</f>
        <v/>
      </c>
      <c r="M772" s="35" t="e">
        <f t="shared" si="252"/>
        <v>#REF!</v>
      </c>
      <c r="N772" s="35" t="e">
        <f t="shared" si="259"/>
        <v>#REF!</v>
      </c>
      <c r="O772" s="35" t="e">
        <f t="shared" si="260"/>
        <v>#REF!</v>
      </c>
      <c r="P772" s="35" t="e">
        <f t="shared" si="261"/>
        <v>#REF!</v>
      </c>
      <c r="Q772" s="214" t="e">
        <f t="shared" si="262"/>
        <v>#REF!</v>
      </c>
      <c r="R772" s="215" t="e">
        <f t="shared" si="263"/>
        <v>#REF!</v>
      </c>
      <c r="S772" s="214" t="e">
        <f t="shared" si="264"/>
        <v>#REF!</v>
      </c>
      <c r="T772" s="214" t="e">
        <f t="shared" si="265"/>
        <v>#REF!</v>
      </c>
      <c r="U772" t="e">
        <f t="shared" si="266"/>
        <v>#REF!</v>
      </c>
      <c r="V772" t="e">
        <f t="shared" si="267"/>
        <v>#REF!</v>
      </c>
      <c r="W772" t="e">
        <f t="shared" si="268"/>
        <v>#REF!</v>
      </c>
      <c r="X772" t="e">
        <f t="shared" si="269"/>
        <v>#REF!</v>
      </c>
      <c r="Y772" t="e">
        <f t="shared" si="270"/>
        <v>#REF!</v>
      </c>
      <c r="AA772" s="1">
        <f t="shared" si="271"/>
        <v>771</v>
      </c>
    </row>
    <row r="773" spans="1:27" x14ac:dyDescent="0.35">
      <c r="A773" s="184" t="str">
        <f>+Declarations!A773&amp;""</f>
        <v/>
      </c>
      <c r="B773" t="str">
        <f>IF(LEN($A773),IF(LEN(Declarations!$B773)&gt;0,Declarations!$B773,"#"&amp;$A773),"")</f>
        <v/>
      </c>
      <c r="C773" s="1" t="str">
        <f t="shared" si="253"/>
        <v>...</v>
      </c>
      <c r="D773" s="1" t="str">
        <f t="shared" si="251"/>
        <v/>
      </c>
      <c r="E773" s="15">
        <f t="shared" si="254"/>
        <v>0</v>
      </c>
      <c r="F773" s="1">
        <f t="shared" si="255"/>
        <v>0</v>
      </c>
      <c r="G773" s="1" t="str">
        <f t="shared" si="256"/>
        <v/>
      </c>
      <c r="H773" t="str">
        <f t="shared" si="257"/>
        <v/>
      </c>
      <c r="I773" s="1">
        <f t="shared" si="258"/>
        <v>0</v>
      </c>
      <c r="J773" s="1" t="str">
        <f>IF(LEN($A773)&gt;0,IF(LEN(Declarations!$F773)&gt;0,Declarations!$F773,conftype),"")</f>
        <v/>
      </c>
      <c r="M773" s="35" t="e">
        <f t="shared" si="252"/>
        <v>#REF!</v>
      </c>
      <c r="N773" s="35" t="e">
        <f t="shared" si="259"/>
        <v>#REF!</v>
      </c>
      <c r="O773" s="35" t="e">
        <f t="shared" si="260"/>
        <v>#REF!</v>
      </c>
      <c r="P773" s="35" t="e">
        <f t="shared" si="261"/>
        <v>#REF!</v>
      </c>
      <c r="Q773" s="214" t="e">
        <f t="shared" si="262"/>
        <v>#REF!</v>
      </c>
      <c r="R773" s="215" t="e">
        <f t="shared" si="263"/>
        <v>#REF!</v>
      </c>
      <c r="S773" s="214" t="e">
        <f t="shared" si="264"/>
        <v>#REF!</v>
      </c>
      <c r="T773" s="214" t="e">
        <f t="shared" si="265"/>
        <v>#REF!</v>
      </c>
      <c r="U773" t="e">
        <f t="shared" si="266"/>
        <v>#REF!</v>
      </c>
      <c r="V773" t="e">
        <f t="shared" si="267"/>
        <v>#REF!</v>
      </c>
      <c r="W773" t="e">
        <f t="shared" si="268"/>
        <v>#REF!</v>
      </c>
      <c r="X773" t="e">
        <f t="shared" si="269"/>
        <v>#REF!</v>
      </c>
      <c r="Y773" t="e">
        <f t="shared" si="270"/>
        <v>#REF!</v>
      </c>
      <c r="AA773" s="1">
        <f t="shared" si="271"/>
        <v>772</v>
      </c>
    </row>
    <row r="774" spans="1:27" x14ac:dyDescent="0.35">
      <c r="A774" s="184" t="str">
        <f>+Declarations!A774&amp;""</f>
        <v/>
      </c>
      <c r="B774" t="str">
        <f>IF(LEN($A774),IF(LEN(Declarations!$B774)&gt;0,Declarations!$B774,"#"&amp;$A774),"")</f>
        <v/>
      </c>
      <c r="C774" s="1" t="str">
        <f t="shared" si="253"/>
        <v>...</v>
      </c>
      <c r="D774" s="1" t="str">
        <f t="shared" si="251"/>
        <v/>
      </c>
      <c r="E774" s="15">
        <f t="shared" si="254"/>
        <v>0</v>
      </c>
      <c r="F774" s="1">
        <f t="shared" si="255"/>
        <v>0</v>
      </c>
      <c r="G774" s="1" t="str">
        <f t="shared" si="256"/>
        <v/>
      </c>
      <c r="H774" t="str">
        <f t="shared" si="257"/>
        <v/>
      </c>
      <c r="I774" s="1">
        <f t="shared" si="258"/>
        <v>0</v>
      </c>
      <c r="J774" s="1" t="str">
        <f>IF(LEN($A774)&gt;0,IF(LEN(Declarations!$F774)&gt;0,Declarations!$F774,conftype),"")</f>
        <v/>
      </c>
      <c r="M774" s="35" t="e">
        <f t="shared" si="252"/>
        <v>#REF!</v>
      </c>
      <c r="N774" s="35" t="e">
        <f t="shared" si="259"/>
        <v>#REF!</v>
      </c>
      <c r="O774" s="35" t="e">
        <f t="shared" si="260"/>
        <v>#REF!</v>
      </c>
      <c r="P774" s="35" t="e">
        <f t="shared" si="261"/>
        <v>#REF!</v>
      </c>
      <c r="Q774" s="214" t="e">
        <f t="shared" si="262"/>
        <v>#REF!</v>
      </c>
      <c r="R774" s="215" t="e">
        <f t="shared" si="263"/>
        <v>#REF!</v>
      </c>
      <c r="S774" s="214" t="e">
        <f t="shared" si="264"/>
        <v>#REF!</v>
      </c>
      <c r="T774" s="214" t="e">
        <f t="shared" si="265"/>
        <v>#REF!</v>
      </c>
      <c r="U774" t="e">
        <f t="shared" si="266"/>
        <v>#REF!</v>
      </c>
      <c r="V774" t="e">
        <f t="shared" si="267"/>
        <v>#REF!</v>
      </c>
      <c r="W774" t="e">
        <f t="shared" si="268"/>
        <v>#REF!</v>
      </c>
      <c r="X774" t="e">
        <f t="shared" si="269"/>
        <v>#REF!</v>
      </c>
      <c r="Y774" t="e">
        <f t="shared" si="270"/>
        <v>#REF!</v>
      </c>
      <c r="AA774" s="1">
        <f t="shared" si="271"/>
        <v>773</v>
      </c>
    </row>
    <row r="775" spans="1:27" x14ac:dyDescent="0.35">
      <c r="A775" s="184" t="str">
        <f>+Declarations!A775&amp;""</f>
        <v/>
      </c>
      <c r="B775" t="str">
        <f>IF(LEN($A775),IF(LEN(Declarations!$B775)&gt;0,Declarations!$B775,"#"&amp;$A775),"")</f>
        <v/>
      </c>
      <c r="C775" s="1" t="str">
        <f t="shared" si="253"/>
        <v>...</v>
      </c>
      <c r="D775" s="1" t="str">
        <f t="shared" ref="D775:D838" si="272">IF(OR(G775="G",G775="F"),"F",IF(OR(G775="B",G775="M"),"M",""))</f>
        <v/>
      </c>
      <c r="E775" s="15">
        <f t="shared" si="254"/>
        <v>0</v>
      </c>
      <c r="F775" s="1">
        <f t="shared" si="255"/>
        <v>0</v>
      </c>
      <c r="G775" s="1" t="str">
        <f t="shared" si="256"/>
        <v/>
      </c>
      <c r="H775" t="str">
        <f t="shared" si="257"/>
        <v/>
      </c>
      <c r="I775" s="1">
        <f t="shared" si="258"/>
        <v>0</v>
      </c>
      <c r="J775" s="1" t="str">
        <f>IF(LEN($A775)&gt;0,IF(LEN(Declarations!$F775)&gt;0,Declarations!$F775,conftype),"")</f>
        <v/>
      </c>
      <c r="M775" s="35" t="e">
        <f t="shared" si="252"/>
        <v>#REF!</v>
      </c>
      <c r="N775" s="35" t="e">
        <f t="shared" si="259"/>
        <v>#REF!</v>
      </c>
      <c r="O775" s="35" t="e">
        <f t="shared" si="260"/>
        <v>#REF!</v>
      </c>
      <c r="P775" s="35" t="e">
        <f t="shared" si="261"/>
        <v>#REF!</v>
      </c>
      <c r="Q775" s="214" t="e">
        <f t="shared" si="262"/>
        <v>#REF!</v>
      </c>
      <c r="R775" s="215" t="e">
        <f t="shared" si="263"/>
        <v>#REF!</v>
      </c>
      <c r="S775" s="214" t="e">
        <f t="shared" si="264"/>
        <v>#REF!</v>
      </c>
      <c r="T775" s="214" t="e">
        <f t="shared" si="265"/>
        <v>#REF!</v>
      </c>
      <c r="U775" t="e">
        <f t="shared" si="266"/>
        <v>#REF!</v>
      </c>
      <c r="V775" t="e">
        <f t="shared" si="267"/>
        <v>#REF!</v>
      </c>
      <c r="W775" t="e">
        <f t="shared" si="268"/>
        <v>#REF!</v>
      </c>
      <c r="X775" t="e">
        <f t="shared" si="269"/>
        <v>#REF!</v>
      </c>
      <c r="Y775" t="e">
        <f t="shared" si="270"/>
        <v>#REF!</v>
      </c>
      <c r="AA775" s="1">
        <f t="shared" si="271"/>
        <v>774</v>
      </c>
    </row>
    <row r="776" spans="1:27" x14ac:dyDescent="0.35">
      <c r="A776" s="184" t="str">
        <f>+Declarations!A776&amp;""</f>
        <v/>
      </c>
      <c r="B776" t="str">
        <f>IF(LEN($A776),IF(LEN(Declarations!$B776)&gt;0,Declarations!$B776,"#"&amp;$A776),"")</f>
        <v/>
      </c>
      <c r="C776" s="1" t="str">
        <f t="shared" si="253"/>
        <v>...</v>
      </c>
      <c r="D776" s="1" t="str">
        <f t="shared" si="272"/>
        <v/>
      </c>
      <c r="E776" s="15">
        <f t="shared" si="254"/>
        <v>0</v>
      </c>
      <c r="F776" s="1">
        <f t="shared" si="255"/>
        <v>0</v>
      </c>
      <c r="G776" s="1" t="str">
        <f t="shared" si="256"/>
        <v/>
      </c>
      <c r="H776" t="str">
        <f t="shared" si="257"/>
        <v/>
      </c>
      <c r="I776" s="1">
        <f t="shared" si="258"/>
        <v>0</v>
      </c>
      <c r="J776" s="1" t="str">
        <f>IF(LEN($A776)&gt;0,IF(LEN(Declarations!$F776)&gt;0,Declarations!$F776,conftype),"")</f>
        <v/>
      </c>
      <c r="M776" s="35" t="e">
        <f t="shared" si="252"/>
        <v>#REF!</v>
      </c>
      <c r="N776" s="35" t="e">
        <f t="shared" si="259"/>
        <v>#REF!</v>
      </c>
      <c r="O776" s="35" t="e">
        <f t="shared" si="260"/>
        <v>#REF!</v>
      </c>
      <c r="P776" s="35" t="e">
        <f t="shared" si="261"/>
        <v>#REF!</v>
      </c>
      <c r="Q776" s="214" t="e">
        <f t="shared" si="262"/>
        <v>#REF!</v>
      </c>
      <c r="R776" s="215" t="e">
        <f t="shared" si="263"/>
        <v>#REF!</v>
      </c>
      <c r="S776" s="214" t="e">
        <f t="shared" si="264"/>
        <v>#REF!</v>
      </c>
      <c r="T776" s="214" t="e">
        <f t="shared" si="265"/>
        <v>#REF!</v>
      </c>
      <c r="U776" t="e">
        <f t="shared" si="266"/>
        <v>#REF!</v>
      </c>
      <c r="V776" t="e">
        <f t="shared" si="267"/>
        <v>#REF!</v>
      </c>
      <c r="W776" t="e">
        <f t="shared" si="268"/>
        <v>#REF!</v>
      </c>
      <c r="X776" t="e">
        <f t="shared" si="269"/>
        <v>#REF!</v>
      </c>
      <c r="Y776" t="e">
        <f t="shared" si="270"/>
        <v>#REF!</v>
      </c>
      <c r="AA776" s="1">
        <f t="shared" si="271"/>
        <v>775</v>
      </c>
    </row>
    <row r="777" spans="1:27" x14ac:dyDescent="0.35">
      <c r="A777" s="184" t="str">
        <f>+Declarations!A777&amp;""</f>
        <v/>
      </c>
      <c r="B777" t="str">
        <f>IF(LEN($A777),IF(LEN(Declarations!$B777)&gt;0,Declarations!$B777,"#"&amp;$A777),"")</f>
        <v/>
      </c>
      <c r="C777" s="1" t="str">
        <f t="shared" si="253"/>
        <v>...</v>
      </c>
      <c r="D777" s="1" t="str">
        <f t="shared" si="272"/>
        <v/>
      </c>
      <c r="E777" s="15">
        <f t="shared" si="254"/>
        <v>0</v>
      </c>
      <c r="F777" s="1">
        <f t="shared" si="255"/>
        <v>0</v>
      </c>
      <c r="G777" s="1" t="str">
        <f t="shared" si="256"/>
        <v/>
      </c>
      <c r="H777" t="str">
        <f t="shared" si="257"/>
        <v/>
      </c>
      <c r="I777" s="1">
        <f t="shared" si="258"/>
        <v>0</v>
      </c>
      <c r="J777" s="1" t="str">
        <f>IF(LEN($A777)&gt;0,IF(LEN(Declarations!$F777)&gt;0,Declarations!$F777,conftype),"")</f>
        <v/>
      </c>
      <c r="M777" s="35" t="e">
        <f t="shared" si="252"/>
        <v>#REF!</v>
      </c>
      <c r="N777" s="35" t="e">
        <f t="shared" si="259"/>
        <v>#REF!</v>
      </c>
      <c r="O777" s="35" t="e">
        <f t="shared" si="260"/>
        <v>#REF!</v>
      </c>
      <c r="P777" s="35" t="e">
        <f t="shared" si="261"/>
        <v>#REF!</v>
      </c>
      <c r="Q777" s="214" t="e">
        <f t="shared" si="262"/>
        <v>#REF!</v>
      </c>
      <c r="R777" s="215" t="e">
        <f t="shared" si="263"/>
        <v>#REF!</v>
      </c>
      <c r="S777" s="214" t="e">
        <f t="shared" si="264"/>
        <v>#REF!</v>
      </c>
      <c r="T777" s="214" t="e">
        <f t="shared" si="265"/>
        <v>#REF!</v>
      </c>
      <c r="U777" t="e">
        <f t="shared" si="266"/>
        <v>#REF!</v>
      </c>
      <c r="V777" t="e">
        <f t="shared" si="267"/>
        <v>#REF!</v>
      </c>
      <c r="W777" t="e">
        <f t="shared" si="268"/>
        <v>#REF!</v>
      </c>
      <c r="X777" t="e">
        <f t="shared" si="269"/>
        <v>#REF!</v>
      </c>
      <c r="Y777" t="e">
        <f t="shared" si="270"/>
        <v>#REF!</v>
      </c>
      <c r="AA777" s="1">
        <f t="shared" si="271"/>
        <v>776</v>
      </c>
    </row>
    <row r="778" spans="1:27" x14ac:dyDescent="0.35">
      <c r="A778" s="184" t="str">
        <f>+Declarations!A778&amp;""</f>
        <v/>
      </c>
      <c r="B778" t="str">
        <f>IF(LEN($A778),IF(LEN(Declarations!$B778)&gt;0,Declarations!$B778,"#"&amp;$A778),"")</f>
        <v/>
      </c>
      <c r="C778" s="1" t="str">
        <f t="shared" si="253"/>
        <v>...</v>
      </c>
      <c r="D778" s="1" t="str">
        <f t="shared" si="272"/>
        <v/>
      </c>
      <c r="E778" s="15">
        <f t="shared" si="254"/>
        <v>0</v>
      </c>
      <c r="F778" s="1">
        <f t="shared" si="255"/>
        <v>0</v>
      </c>
      <c r="G778" s="1" t="str">
        <f t="shared" si="256"/>
        <v/>
      </c>
      <c r="H778" t="str">
        <f t="shared" si="257"/>
        <v/>
      </c>
      <c r="I778" s="1">
        <f t="shared" si="258"/>
        <v>0</v>
      </c>
      <c r="J778" s="1" t="str">
        <f>IF(LEN($A778)&gt;0,IF(LEN(Declarations!$F778)&gt;0,Declarations!$F778,conftype),"")</f>
        <v/>
      </c>
      <c r="M778" s="35" t="e">
        <f t="shared" si="252"/>
        <v>#REF!</v>
      </c>
      <c r="N778" s="35" t="e">
        <f t="shared" si="259"/>
        <v>#REF!</v>
      </c>
      <c r="O778" s="35" t="e">
        <f t="shared" si="260"/>
        <v>#REF!</v>
      </c>
      <c r="P778" s="35" t="e">
        <f t="shared" si="261"/>
        <v>#REF!</v>
      </c>
      <c r="Q778" s="214" t="e">
        <f t="shared" si="262"/>
        <v>#REF!</v>
      </c>
      <c r="R778" s="215" t="e">
        <f t="shared" si="263"/>
        <v>#REF!</v>
      </c>
      <c r="S778" s="214" t="e">
        <f t="shared" si="264"/>
        <v>#REF!</v>
      </c>
      <c r="T778" s="214" t="e">
        <f t="shared" si="265"/>
        <v>#REF!</v>
      </c>
      <c r="U778" t="e">
        <f t="shared" si="266"/>
        <v>#REF!</v>
      </c>
      <c r="V778" t="e">
        <f t="shared" si="267"/>
        <v>#REF!</v>
      </c>
      <c r="W778" t="e">
        <f t="shared" si="268"/>
        <v>#REF!</v>
      </c>
      <c r="X778" t="e">
        <f t="shared" si="269"/>
        <v>#REF!</v>
      </c>
      <c r="Y778" t="e">
        <f t="shared" si="270"/>
        <v>#REF!</v>
      </c>
      <c r="AA778" s="1">
        <f t="shared" si="271"/>
        <v>777</v>
      </c>
    </row>
    <row r="779" spans="1:27" x14ac:dyDescent="0.35">
      <c r="A779" s="184" t="str">
        <f>+Declarations!A779&amp;""</f>
        <v/>
      </c>
      <c r="B779" t="str">
        <f>IF(LEN($A779),IF(LEN(Declarations!$B779)&gt;0,Declarations!$B779,"#"&amp;$A779),"")</f>
        <v/>
      </c>
      <c r="C779" s="1" t="str">
        <f t="shared" si="253"/>
        <v>...</v>
      </c>
      <c r="D779" s="1" t="str">
        <f t="shared" si="272"/>
        <v/>
      </c>
      <c r="E779" s="15">
        <f t="shared" si="254"/>
        <v>0</v>
      </c>
      <c r="F779" s="1">
        <f t="shared" si="255"/>
        <v>0</v>
      </c>
      <c r="G779" s="1" t="str">
        <f t="shared" si="256"/>
        <v/>
      </c>
      <c r="H779" t="str">
        <f t="shared" si="257"/>
        <v/>
      </c>
      <c r="I779" s="1">
        <f t="shared" si="258"/>
        <v>0</v>
      </c>
      <c r="J779" s="1" t="str">
        <f>IF(LEN($A779)&gt;0,IF(LEN(Declarations!$F779)&gt;0,Declarations!$F779,conftype),"")</f>
        <v/>
      </c>
      <c r="M779" s="35" t="e">
        <f t="shared" si="252"/>
        <v>#REF!</v>
      </c>
      <c r="N779" s="35" t="e">
        <f t="shared" si="259"/>
        <v>#REF!</v>
      </c>
      <c r="O779" s="35" t="e">
        <f t="shared" si="260"/>
        <v>#REF!</v>
      </c>
      <c r="P779" s="35" t="e">
        <f t="shared" si="261"/>
        <v>#REF!</v>
      </c>
      <c r="Q779" s="214" t="e">
        <f t="shared" si="262"/>
        <v>#REF!</v>
      </c>
      <c r="R779" s="215" t="e">
        <f t="shared" si="263"/>
        <v>#REF!</v>
      </c>
      <c r="S779" s="214" t="e">
        <f t="shared" si="264"/>
        <v>#REF!</v>
      </c>
      <c r="T779" s="214" t="e">
        <f t="shared" si="265"/>
        <v>#REF!</v>
      </c>
      <c r="U779" t="e">
        <f t="shared" si="266"/>
        <v>#REF!</v>
      </c>
      <c r="V779" t="e">
        <f t="shared" si="267"/>
        <v>#REF!</v>
      </c>
      <c r="W779" t="e">
        <f t="shared" si="268"/>
        <v>#REF!</v>
      </c>
      <c r="X779" t="e">
        <f t="shared" si="269"/>
        <v>#REF!</v>
      </c>
      <c r="Y779" t="e">
        <f t="shared" si="270"/>
        <v>#REF!</v>
      </c>
      <c r="AA779" s="1">
        <f t="shared" si="271"/>
        <v>778</v>
      </c>
    </row>
    <row r="780" spans="1:27" x14ac:dyDescent="0.35">
      <c r="A780" s="184" t="str">
        <f>+Declarations!A780&amp;""</f>
        <v/>
      </c>
      <c r="B780" t="str">
        <f>IF(LEN($A780),IF(LEN(Declarations!$B780)&gt;0,Declarations!$B780,"#"&amp;$A780),"")</f>
        <v/>
      </c>
      <c r="C780" s="1" t="str">
        <f t="shared" si="253"/>
        <v>...</v>
      </c>
      <c r="D780" s="1" t="str">
        <f t="shared" si="272"/>
        <v/>
      </c>
      <c r="E780" s="15">
        <f t="shared" si="254"/>
        <v>0</v>
      </c>
      <c r="F780" s="1">
        <f t="shared" si="255"/>
        <v>0</v>
      </c>
      <c r="G780" s="1" t="str">
        <f t="shared" si="256"/>
        <v/>
      </c>
      <c r="H780" t="str">
        <f t="shared" si="257"/>
        <v/>
      </c>
      <c r="I780" s="1">
        <f t="shared" si="258"/>
        <v>0</v>
      </c>
      <c r="J780" s="1" t="str">
        <f>IF(LEN($A780)&gt;0,IF(LEN(Declarations!$F780)&gt;0,Declarations!$F780,conftype),"")</f>
        <v/>
      </c>
      <c r="M780" s="35" t="e">
        <f t="shared" si="252"/>
        <v>#REF!</v>
      </c>
      <c r="N780" s="35" t="e">
        <f t="shared" si="259"/>
        <v>#REF!</v>
      </c>
      <c r="O780" s="35" t="e">
        <f t="shared" si="260"/>
        <v>#REF!</v>
      </c>
      <c r="P780" s="35" t="e">
        <f t="shared" si="261"/>
        <v>#REF!</v>
      </c>
      <c r="Q780" s="214" t="e">
        <f t="shared" si="262"/>
        <v>#REF!</v>
      </c>
      <c r="R780" s="215" t="e">
        <f t="shared" si="263"/>
        <v>#REF!</v>
      </c>
      <c r="S780" s="214" t="e">
        <f t="shared" si="264"/>
        <v>#REF!</v>
      </c>
      <c r="T780" s="214" t="e">
        <f t="shared" si="265"/>
        <v>#REF!</v>
      </c>
      <c r="U780" t="e">
        <f t="shared" si="266"/>
        <v>#REF!</v>
      </c>
      <c r="V780" t="e">
        <f t="shared" si="267"/>
        <v>#REF!</v>
      </c>
      <c r="W780" t="e">
        <f t="shared" si="268"/>
        <v>#REF!</v>
      </c>
      <c r="X780" t="e">
        <f t="shared" si="269"/>
        <v>#REF!</v>
      </c>
      <c r="Y780" t="e">
        <f t="shared" si="270"/>
        <v>#REF!</v>
      </c>
      <c r="AA780" s="1">
        <f t="shared" si="271"/>
        <v>779</v>
      </c>
    </row>
    <row r="781" spans="1:27" x14ac:dyDescent="0.35">
      <c r="A781" s="184" t="str">
        <f>+Declarations!A781&amp;""</f>
        <v/>
      </c>
      <c r="B781" t="str">
        <f>IF(LEN($A781),IF(LEN(Declarations!$B781)&gt;0,Declarations!$B781,"#"&amp;$A781),"")</f>
        <v/>
      </c>
      <c r="C781" s="1" t="str">
        <f t="shared" si="253"/>
        <v>...</v>
      </c>
      <c r="D781" s="1" t="str">
        <f t="shared" si="272"/>
        <v/>
      </c>
      <c r="E781" s="15">
        <f t="shared" si="254"/>
        <v>0</v>
      </c>
      <c r="F781" s="1">
        <f t="shared" si="255"/>
        <v>0</v>
      </c>
      <c r="G781" s="1" t="str">
        <f t="shared" si="256"/>
        <v/>
      </c>
      <c r="H781" t="str">
        <f t="shared" si="257"/>
        <v/>
      </c>
      <c r="I781" s="1">
        <f t="shared" si="258"/>
        <v>0</v>
      </c>
      <c r="J781" s="1" t="str">
        <f>IF(LEN($A781)&gt;0,IF(LEN(Declarations!$F781)&gt;0,Declarations!$F781,conftype),"")</f>
        <v/>
      </c>
      <c r="M781" s="35" t="e">
        <f t="shared" si="252"/>
        <v>#REF!</v>
      </c>
      <c r="N781" s="35" t="e">
        <f t="shared" si="259"/>
        <v>#REF!</v>
      </c>
      <c r="O781" s="35" t="e">
        <f t="shared" si="260"/>
        <v>#REF!</v>
      </c>
      <c r="P781" s="35" t="e">
        <f t="shared" si="261"/>
        <v>#REF!</v>
      </c>
      <c r="Q781" s="214" t="e">
        <f t="shared" si="262"/>
        <v>#REF!</v>
      </c>
      <c r="R781" s="215" t="e">
        <f t="shared" si="263"/>
        <v>#REF!</v>
      </c>
      <c r="S781" s="214" t="e">
        <f t="shared" si="264"/>
        <v>#REF!</v>
      </c>
      <c r="T781" s="214" t="e">
        <f t="shared" si="265"/>
        <v>#REF!</v>
      </c>
      <c r="U781" t="e">
        <f t="shared" si="266"/>
        <v>#REF!</v>
      </c>
      <c r="V781" t="e">
        <f t="shared" si="267"/>
        <v>#REF!</v>
      </c>
      <c r="W781" t="e">
        <f t="shared" si="268"/>
        <v>#REF!</v>
      </c>
      <c r="X781" t="e">
        <f t="shared" si="269"/>
        <v>#REF!</v>
      </c>
      <c r="Y781" t="e">
        <f t="shared" si="270"/>
        <v>#REF!</v>
      </c>
      <c r="AA781" s="1">
        <f t="shared" si="271"/>
        <v>780</v>
      </c>
    </row>
    <row r="782" spans="1:27" x14ac:dyDescent="0.35">
      <c r="A782" s="184" t="str">
        <f>+Declarations!A782&amp;""</f>
        <v/>
      </c>
      <c r="B782" t="str">
        <f>IF(LEN($A782),IF(LEN(Declarations!$B782)&gt;0,Declarations!$B782,"#"&amp;$A782),"")</f>
        <v/>
      </c>
      <c r="C782" s="1" t="str">
        <f t="shared" si="253"/>
        <v>...</v>
      </c>
      <c r="D782" s="1" t="str">
        <f t="shared" si="272"/>
        <v/>
      </c>
      <c r="E782" s="15">
        <f t="shared" si="254"/>
        <v>0</v>
      </c>
      <c r="F782" s="1">
        <f t="shared" si="255"/>
        <v>0</v>
      </c>
      <c r="G782" s="1" t="str">
        <f t="shared" si="256"/>
        <v/>
      </c>
      <c r="H782" t="str">
        <f t="shared" si="257"/>
        <v/>
      </c>
      <c r="I782" s="1">
        <f t="shared" si="258"/>
        <v>0</v>
      </c>
      <c r="J782" s="1" t="str">
        <f>IF(LEN($A782)&gt;0,IF(LEN(Declarations!$F782)&gt;0,Declarations!$F782,conftype),"")</f>
        <v/>
      </c>
      <c r="M782" s="35" t="e">
        <f t="shared" si="252"/>
        <v>#REF!</v>
      </c>
      <c r="N782" s="35" t="e">
        <f t="shared" si="259"/>
        <v>#REF!</v>
      </c>
      <c r="O782" s="35" t="e">
        <f t="shared" si="260"/>
        <v>#REF!</v>
      </c>
      <c r="P782" s="35" t="e">
        <f t="shared" si="261"/>
        <v>#REF!</v>
      </c>
      <c r="Q782" s="214" t="e">
        <f t="shared" si="262"/>
        <v>#REF!</v>
      </c>
      <c r="R782" s="215" t="e">
        <f t="shared" si="263"/>
        <v>#REF!</v>
      </c>
      <c r="S782" s="214" t="e">
        <f t="shared" si="264"/>
        <v>#REF!</v>
      </c>
      <c r="T782" s="214" t="e">
        <f t="shared" si="265"/>
        <v>#REF!</v>
      </c>
      <c r="U782" t="e">
        <f t="shared" si="266"/>
        <v>#REF!</v>
      </c>
      <c r="V782" t="e">
        <f t="shared" si="267"/>
        <v>#REF!</v>
      </c>
      <c r="W782" t="e">
        <f t="shared" si="268"/>
        <v>#REF!</v>
      </c>
      <c r="X782" t="e">
        <f t="shared" si="269"/>
        <v>#REF!</v>
      </c>
      <c r="Y782" t="e">
        <f t="shared" si="270"/>
        <v>#REF!</v>
      </c>
      <c r="AA782" s="1">
        <f t="shared" si="271"/>
        <v>781</v>
      </c>
    </row>
    <row r="783" spans="1:27" x14ac:dyDescent="0.35">
      <c r="A783" s="184" t="str">
        <f>+Declarations!A783&amp;""</f>
        <v/>
      </c>
      <c r="B783" t="str">
        <f>IF(LEN($A783),IF(LEN(Declarations!$B783)&gt;0,Declarations!$B783,"#"&amp;$A783),"")</f>
        <v/>
      </c>
      <c r="C783" s="1" t="str">
        <f t="shared" si="253"/>
        <v>...</v>
      </c>
      <c r="D783" s="1" t="str">
        <f t="shared" si="272"/>
        <v/>
      </c>
      <c r="E783" s="15">
        <f t="shared" si="254"/>
        <v>0</v>
      </c>
      <c r="F783" s="1">
        <f t="shared" si="255"/>
        <v>0</v>
      </c>
      <c r="G783" s="1" t="str">
        <f t="shared" si="256"/>
        <v/>
      </c>
      <c r="H783" t="str">
        <f t="shared" si="257"/>
        <v/>
      </c>
      <c r="I783" s="1">
        <f t="shared" si="258"/>
        <v>0</v>
      </c>
      <c r="J783" s="1" t="str">
        <f>IF(LEN($A783)&gt;0,IF(LEN(Declarations!$F783)&gt;0,Declarations!$F783,conftype),"")</f>
        <v/>
      </c>
      <c r="M783" s="35" t="e">
        <f t="shared" si="252"/>
        <v>#REF!</v>
      </c>
      <c r="N783" s="35" t="e">
        <f t="shared" si="259"/>
        <v>#REF!</v>
      </c>
      <c r="O783" s="35" t="e">
        <f t="shared" si="260"/>
        <v>#REF!</v>
      </c>
      <c r="P783" s="35" t="e">
        <f t="shared" si="261"/>
        <v>#REF!</v>
      </c>
      <c r="Q783" s="214" t="e">
        <f t="shared" si="262"/>
        <v>#REF!</v>
      </c>
      <c r="R783" s="215" t="e">
        <f t="shared" si="263"/>
        <v>#REF!</v>
      </c>
      <c r="S783" s="214" t="e">
        <f t="shared" si="264"/>
        <v>#REF!</v>
      </c>
      <c r="T783" s="214" t="e">
        <f t="shared" si="265"/>
        <v>#REF!</v>
      </c>
      <c r="U783" t="e">
        <f t="shared" si="266"/>
        <v>#REF!</v>
      </c>
      <c r="V783" t="e">
        <f t="shared" si="267"/>
        <v>#REF!</v>
      </c>
      <c r="W783" t="e">
        <f t="shared" si="268"/>
        <v>#REF!</v>
      </c>
      <c r="X783" t="e">
        <f t="shared" si="269"/>
        <v>#REF!</v>
      </c>
      <c r="Y783" t="e">
        <f t="shared" si="270"/>
        <v>#REF!</v>
      </c>
      <c r="AA783" s="1">
        <f t="shared" si="271"/>
        <v>782</v>
      </c>
    </row>
    <row r="784" spans="1:27" x14ac:dyDescent="0.35">
      <c r="A784" s="184" t="str">
        <f>+Declarations!A784&amp;""</f>
        <v/>
      </c>
      <c r="B784" t="str">
        <f>IF(LEN($A784),IF(LEN(Declarations!$B784)&gt;0,Declarations!$B784,"#"&amp;$A784),"")</f>
        <v/>
      </c>
      <c r="C784" s="1" t="str">
        <f t="shared" si="253"/>
        <v>...</v>
      </c>
      <c r="D784" s="1" t="str">
        <f t="shared" si="272"/>
        <v/>
      </c>
      <c r="E784" s="15">
        <f t="shared" si="254"/>
        <v>0</v>
      </c>
      <c r="F784" s="1">
        <f t="shared" si="255"/>
        <v>0</v>
      </c>
      <c r="G784" s="1" t="str">
        <f t="shared" si="256"/>
        <v/>
      </c>
      <c r="H784" t="str">
        <f t="shared" si="257"/>
        <v/>
      </c>
      <c r="I784" s="1">
        <f t="shared" si="258"/>
        <v>0</v>
      </c>
      <c r="J784" s="1" t="str">
        <f>IF(LEN($A784)&gt;0,IF(LEN(Declarations!$F784)&gt;0,Declarations!$F784,conftype),"")</f>
        <v/>
      </c>
      <c r="M784" s="35" t="e">
        <f t="shared" si="252"/>
        <v>#REF!</v>
      </c>
      <c r="N784" s="35" t="e">
        <f t="shared" si="259"/>
        <v>#REF!</v>
      </c>
      <c r="O784" s="35" t="e">
        <f t="shared" si="260"/>
        <v>#REF!</v>
      </c>
      <c r="P784" s="35" t="e">
        <f t="shared" si="261"/>
        <v>#REF!</v>
      </c>
      <c r="Q784" s="214" t="e">
        <f t="shared" si="262"/>
        <v>#REF!</v>
      </c>
      <c r="R784" s="215" t="e">
        <f t="shared" si="263"/>
        <v>#REF!</v>
      </c>
      <c r="S784" s="214" t="e">
        <f t="shared" si="264"/>
        <v>#REF!</v>
      </c>
      <c r="T784" s="214" t="e">
        <f t="shared" si="265"/>
        <v>#REF!</v>
      </c>
      <c r="U784" t="e">
        <f t="shared" si="266"/>
        <v>#REF!</v>
      </c>
      <c r="V784" t="e">
        <f t="shared" si="267"/>
        <v>#REF!</v>
      </c>
      <c r="W784" t="e">
        <f t="shared" si="268"/>
        <v>#REF!</v>
      </c>
      <c r="X784" t="e">
        <f t="shared" si="269"/>
        <v>#REF!</v>
      </c>
      <c r="Y784" t="e">
        <f t="shared" si="270"/>
        <v>#REF!</v>
      </c>
      <c r="AA784" s="1">
        <f t="shared" si="271"/>
        <v>783</v>
      </c>
    </row>
    <row r="785" spans="1:27" x14ac:dyDescent="0.35">
      <c r="A785" s="184" t="str">
        <f>+Declarations!A785&amp;""</f>
        <v/>
      </c>
      <c r="B785" t="str">
        <f>IF(LEN($A785),IF(LEN(Declarations!$B785)&gt;0,Declarations!$B785,"#"&amp;$A785),"")</f>
        <v/>
      </c>
      <c r="C785" s="1" t="str">
        <f t="shared" si="253"/>
        <v>...</v>
      </c>
      <c r="D785" s="1" t="str">
        <f t="shared" si="272"/>
        <v/>
      </c>
      <c r="E785" s="15">
        <f t="shared" si="254"/>
        <v>0</v>
      </c>
      <c r="F785" s="1">
        <f t="shared" si="255"/>
        <v>0</v>
      </c>
      <c r="G785" s="1" t="str">
        <f t="shared" si="256"/>
        <v/>
      </c>
      <c r="H785" t="str">
        <f t="shared" si="257"/>
        <v/>
      </c>
      <c r="I785" s="1">
        <f t="shared" si="258"/>
        <v>0</v>
      </c>
      <c r="J785" s="1" t="str">
        <f>IF(LEN($A785)&gt;0,IF(LEN(Declarations!$F785)&gt;0,Declarations!$F785,conftype),"")</f>
        <v/>
      </c>
      <c r="M785" s="35" t="e">
        <f t="shared" si="252"/>
        <v>#REF!</v>
      </c>
      <c r="N785" s="35" t="e">
        <f t="shared" si="259"/>
        <v>#REF!</v>
      </c>
      <c r="O785" s="35" t="e">
        <f t="shared" si="260"/>
        <v>#REF!</v>
      </c>
      <c r="P785" s="35" t="e">
        <f t="shared" si="261"/>
        <v>#REF!</v>
      </c>
      <c r="Q785" s="214" t="e">
        <f t="shared" si="262"/>
        <v>#REF!</v>
      </c>
      <c r="R785" s="215" t="e">
        <f t="shared" si="263"/>
        <v>#REF!</v>
      </c>
      <c r="S785" s="214" t="e">
        <f t="shared" si="264"/>
        <v>#REF!</v>
      </c>
      <c r="T785" s="214" t="e">
        <f t="shared" si="265"/>
        <v>#REF!</v>
      </c>
      <c r="U785" t="e">
        <f t="shared" si="266"/>
        <v>#REF!</v>
      </c>
      <c r="V785" t="e">
        <f t="shared" si="267"/>
        <v>#REF!</v>
      </c>
      <c r="W785" t="e">
        <f t="shared" si="268"/>
        <v>#REF!</v>
      </c>
      <c r="X785" t="e">
        <f t="shared" si="269"/>
        <v>#REF!</v>
      </c>
      <c r="Y785" t="e">
        <f t="shared" si="270"/>
        <v>#REF!</v>
      </c>
      <c r="AA785" s="1">
        <f t="shared" si="271"/>
        <v>784</v>
      </c>
    </row>
    <row r="786" spans="1:27" x14ac:dyDescent="0.35">
      <c r="A786" s="184" t="str">
        <f>+Declarations!A786&amp;""</f>
        <v/>
      </c>
      <c r="B786" t="str">
        <f>IF(LEN($A786),IF(LEN(Declarations!$B786)&gt;0,Declarations!$B786,"#"&amp;$A786),"")</f>
        <v/>
      </c>
      <c r="C786" s="1" t="str">
        <f t="shared" si="253"/>
        <v>...</v>
      </c>
      <c r="D786" s="1" t="str">
        <f t="shared" si="272"/>
        <v/>
      </c>
      <c r="E786" s="15">
        <f t="shared" si="254"/>
        <v>0</v>
      </c>
      <c r="F786" s="1">
        <f t="shared" si="255"/>
        <v>0</v>
      </c>
      <c r="G786" s="1" t="str">
        <f t="shared" si="256"/>
        <v/>
      </c>
      <c r="H786" t="str">
        <f t="shared" si="257"/>
        <v/>
      </c>
      <c r="I786" s="1">
        <f t="shared" si="258"/>
        <v>0</v>
      </c>
      <c r="J786" s="1" t="str">
        <f>IF(LEN($A786)&gt;0,IF(LEN(Declarations!$F786)&gt;0,Declarations!$F786,conftype),"")</f>
        <v/>
      </c>
      <c r="M786" s="35" t="e">
        <f t="shared" si="252"/>
        <v>#REF!</v>
      </c>
      <c r="N786" s="35" t="e">
        <f t="shared" si="259"/>
        <v>#REF!</v>
      </c>
      <c r="O786" s="35" t="e">
        <f t="shared" si="260"/>
        <v>#REF!</v>
      </c>
      <c r="P786" s="35" t="e">
        <f t="shared" si="261"/>
        <v>#REF!</v>
      </c>
      <c r="Q786" s="214" t="e">
        <f t="shared" si="262"/>
        <v>#REF!</v>
      </c>
      <c r="R786" s="215" t="e">
        <f t="shared" si="263"/>
        <v>#REF!</v>
      </c>
      <c r="S786" s="214" t="e">
        <f t="shared" si="264"/>
        <v>#REF!</v>
      </c>
      <c r="T786" s="214" t="e">
        <f t="shared" si="265"/>
        <v>#REF!</v>
      </c>
      <c r="U786" t="e">
        <f t="shared" si="266"/>
        <v>#REF!</v>
      </c>
      <c r="V786" t="e">
        <f t="shared" si="267"/>
        <v>#REF!</v>
      </c>
      <c r="W786" t="e">
        <f t="shared" si="268"/>
        <v>#REF!</v>
      </c>
      <c r="X786" t="e">
        <f t="shared" si="269"/>
        <v>#REF!</v>
      </c>
      <c r="Y786" t="e">
        <f t="shared" si="270"/>
        <v>#REF!</v>
      </c>
      <c r="AA786" s="1">
        <f t="shared" si="271"/>
        <v>785</v>
      </c>
    </row>
    <row r="787" spans="1:27" x14ac:dyDescent="0.35">
      <c r="A787" s="184" t="str">
        <f>+Declarations!A787&amp;""</f>
        <v/>
      </c>
      <c r="B787" t="str">
        <f>IF(LEN($A787),IF(LEN(Declarations!$B787)&gt;0,Declarations!$B787,"#"&amp;$A787),"")</f>
        <v/>
      </c>
      <c r="C787" s="1" t="str">
        <f t="shared" si="253"/>
        <v>...</v>
      </c>
      <c r="D787" s="1" t="str">
        <f t="shared" si="272"/>
        <v/>
      </c>
      <c r="E787" s="15">
        <f t="shared" si="254"/>
        <v>0</v>
      </c>
      <c r="F787" s="1">
        <f t="shared" si="255"/>
        <v>0</v>
      </c>
      <c r="G787" s="1" t="str">
        <f t="shared" si="256"/>
        <v/>
      </c>
      <c r="H787" t="str">
        <f t="shared" si="257"/>
        <v/>
      </c>
      <c r="I787" s="1">
        <f t="shared" si="258"/>
        <v>0</v>
      </c>
      <c r="J787" s="1" t="str">
        <f>IF(LEN($A787)&gt;0,IF(LEN(Declarations!$F787)&gt;0,Declarations!$F787,conftype),"")</f>
        <v/>
      </c>
      <c r="M787" s="35" t="e">
        <f t="shared" si="252"/>
        <v>#REF!</v>
      </c>
      <c r="N787" s="35" t="e">
        <f t="shared" si="259"/>
        <v>#REF!</v>
      </c>
      <c r="O787" s="35" t="e">
        <f t="shared" si="260"/>
        <v>#REF!</v>
      </c>
      <c r="P787" s="35" t="e">
        <f t="shared" si="261"/>
        <v>#REF!</v>
      </c>
      <c r="Q787" s="214" t="e">
        <f t="shared" si="262"/>
        <v>#REF!</v>
      </c>
      <c r="R787" s="215" t="e">
        <f t="shared" si="263"/>
        <v>#REF!</v>
      </c>
      <c r="S787" s="214" t="e">
        <f t="shared" si="264"/>
        <v>#REF!</v>
      </c>
      <c r="T787" s="214" t="e">
        <f t="shared" si="265"/>
        <v>#REF!</v>
      </c>
      <c r="U787" t="e">
        <f t="shared" si="266"/>
        <v>#REF!</v>
      </c>
      <c r="V787" t="e">
        <f t="shared" si="267"/>
        <v>#REF!</v>
      </c>
      <c r="W787" t="e">
        <f t="shared" si="268"/>
        <v>#REF!</v>
      </c>
      <c r="X787" t="e">
        <f t="shared" si="269"/>
        <v>#REF!</v>
      </c>
      <c r="Y787" t="e">
        <f t="shared" si="270"/>
        <v>#REF!</v>
      </c>
      <c r="AA787" s="1">
        <f t="shared" si="271"/>
        <v>786</v>
      </c>
    </row>
    <row r="788" spans="1:27" x14ac:dyDescent="0.35">
      <c r="A788" s="184" t="str">
        <f>+Declarations!A788&amp;""</f>
        <v/>
      </c>
      <c r="B788" t="str">
        <f>IF(LEN($A788),IF(LEN(Declarations!$B788)&gt;0,Declarations!$B788,"#"&amp;$A788),"")</f>
        <v/>
      </c>
      <c r="C788" s="1" t="str">
        <f t="shared" si="253"/>
        <v>...</v>
      </c>
      <c r="D788" s="1" t="str">
        <f t="shared" si="272"/>
        <v/>
      </c>
      <c r="E788" s="15">
        <f t="shared" si="254"/>
        <v>0</v>
      </c>
      <c r="F788" s="1">
        <f t="shared" si="255"/>
        <v>0</v>
      </c>
      <c r="G788" s="1" t="str">
        <f t="shared" si="256"/>
        <v/>
      </c>
      <c r="H788" t="str">
        <f t="shared" si="257"/>
        <v/>
      </c>
      <c r="I788" s="1">
        <f t="shared" si="258"/>
        <v>0</v>
      </c>
      <c r="J788" s="1" t="str">
        <f>IF(LEN($A788)&gt;0,IF(LEN(Declarations!$F788)&gt;0,Declarations!$F788,conftype),"")</f>
        <v/>
      </c>
      <c r="M788" s="35" t="e">
        <f t="shared" si="252"/>
        <v>#REF!</v>
      </c>
      <c r="N788" s="35" t="e">
        <f t="shared" si="259"/>
        <v>#REF!</v>
      </c>
      <c r="O788" s="35" t="e">
        <f t="shared" si="260"/>
        <v>#REF!</v>
      </c>
      <c r="P788" s="35" t="e">
        <f t="shared" si="261"/>
        <v>#REF!</v>
      </c>
      <c r="Q788" s="214" t="e">
        <f t="shared" si="262"/>
        <v>#REF!</v>
      </c>
      <c r="R788" s="215" t="e">
        <f t="shared" si="263"/>
        <v>#REF!</v>
      </c>
      <c r="S788" s="214" t="e">
        <f t="shared" si="264"/>
        <v>#REF!</v>
      </c>
      <c r="T788" s="214" t="e">
        <f t="shared" si="265"/>
        <v>#REF!</v>
      </c>
      <c r="U788" t="e">
        <f t="shared" si="266"/>
        <v>#REF!</v>
      </c>
      <c r="V788" t="e">
        <f t="shared" si="267"/>
        <v>#REF!</v>
      </c>
      <c r="W788" t="e">
        <f t="shared" si="268"/>
        <v>#REF!</v>
      </c>
      <c r="X788" t="e">
        <f t="shared" si="269"/>
        <v>#REF!</v>
      </c>
      <c r="Y788" t="e">
        <f t="shared" si="270"/>
        <v>#REF!</v>
      </c>
      <c r="AA788" s="1">
        <f t="shared" si="271"/>
        <v>787</v>
      </c>
    </row>
    <row r="789" spans="1:27" x14ac:dyDescent="0.35">
      <c r="A789" s="184" t="str">
        <f>+Declarations!A789&amp;""</f>
        <v/>
      </c>
      <c r="B789" t="str">
        <f>IF(LEN($A789),IF(LEN(Declarations!$B789)&gt;0,Declarations!$B789,"#"&amp;$A789),"")</f>
        <v/>
      </c>
      <c r="C789" s="1" t="str">
        <f t="shared" si="253"/>
        <v>...</v>
      </c>
      <c r="D789" s="1" t="str">
        <f t="shared" si="272"/>
        <v/>
      </c>
      <c r="E789" s="15">
        <f t="shared" si="254"/>
        <v>0</v>
      </c>
      <c r="F789" s="1">
        <f t="shared" si="255"/>
        <v>0</v>
      </c>
      <c r="G789" s="1" t="str">
        <f t="shared" si="256"/>
        <v/>
      </c>
      <c r="H789" t="str">
        <f t="shared" si="257"/>
        <v/>
      </c>
      <c r="I789" s="1">
        <f t="shared" si="258"/>
        <v>0</v>
      </c>
      <c r="J789" s="1" t="str">
        <f>IF(LEN($A789)&gt;0,IF(LEN(Declarations!$F789)&gt;0,Declarations!$F789,conftype),"")</f>
        <v/>
      </c>
      <c r="M789" s="35" t="e">
        <f t="shared" si="252"/>
        <v>#REF!</v>
      </c>
      <c r="N789" s="35" t="e">
        <f t="shared" si="259"/>
        <v>#REF!</v>
      </c>
      <c r="O789" s="35" t="e">
        <f t="shared" si="260"/>
        <v>#REF!</v>
      </c>
      <c r="P789" s="35" t="e">
        <f t="shared" si="261"/>
        <v>#REF!</v>
      </c>
      <c r="Q789" s="214" t="e">
        <f t="shared" si="262"/>
        <v>#REF!</v>
      </c>
      <c r="R789" s="215" t="e">
        <f t="shared" si="263"/>
        <v>#REF!</v>
      </c>
      <c r="S789" s="214" t="e">
        <f t="shared" si="264"/>
        <v>#REF!</v>
      </c>
      <c r="T789" s="214" t="e">
        <f t="shared" si="265"/>
        <v>#REF!</v>
      </c>
      <c r="U789" t="e">
        <f t="shared" si="266"/>
        <v>#REF!</v>
      </c>
      <c r="V789" t="e">
        <f t="shared" si="267"/>
        <v>#REF!</v>
      </c>
      <c r="W789" t="e">
        <f t="shared" si="268"/>
        <v>#REF!</v>
      </c>
      <c r="X789" t="e">
        <f t="shared" si="269"/>
        <v>#REF!</v>
      </c>
      <c r="Y789" t="e">
        <f t="shared" si="270"/>
        <v>#REF!</v>
      </c>
      <c r="AA789" s="1">
        <f t="shared" si="271"/>
        <v>788</v>
      </c>
    </row>
    <row r="790" spans="1:27" x14ac:dyDescent="0.35">
      <c r="A790" s="184" t="str">
        <f>+Declarations!A790&amp;""</f>
        <v/>
      </c>
      <c r="B790" t="str">
        <f>IF(LEN($A790),IF(LEN(Declarations!$B790)&gt;0,Declarations!$B790,"#"&amp;$A790),"")</f>
        <v/>
      </c>
      <c r="C790" s="1" t="str">
        <f t="shared" si="253"/>
        <v>...</v>
      </c>
      <c r="D790" s="1" t="str">
        <f t="shared" si="272"/>
        <v/>
      </c>
      <c r="E790" s="15">
        <f t="shared" si="254"/>
        <v>0</v>
      </c>
      <c r="F790" s="1">
        <f t="shared" si="255"/>
        <v>0</v>
      </c>
      <c r="G790" s="1" t="str">
        <f t="shared" si="256"/>
        <v/>
      </c>
      <c r="H790" t="str">
        <f t="shared" si="257"/>
        <v/>
      </c>
      <c r="I790" s="1">
        <f t="shared" si="258"/>
        <v>0</v>
      </c>
      <c r="J790" s="1" t="str">
        <f>IF(LEN($A790)&gt;0,IF(LEN(Declarations!$F790)&gt;0,Declarations!$F790,conftype),"")</f>
        <v/>
      </c>
      <c r="M790" s="35" t="e">
        <f t="shared" si="252"/>
        <v>#REF!</v>
      </c>
      <c r="N790" s="35" t="e">
        <f t="shared" si="259"/>
        <v>#REF!</v>
      </c>
      <c r="O790" s="35" t="e">
        <f t="shared" si="260"/>
        <v>#REF!</v>
      </c>
      <c r="P790" s="35" t="e">
        <f t="shared" si="261"/>
        <v>#REF!</v>
      </c>
      <c r="Q790" s="214" t="e">
        <f t="shared" si="262"/>
        <v>#REF!</v>
      </c>
      <c r="R790" s="215" t="e">
        <f t="shared" si="263"/>
        <v>#REF!</v>
      </c>
      <c r="S790" s="214" t="e">
        <f t="shared" si="264"/>
        <v>#REF!</v>
      </c>
      <c r="T790" s="214" t="e">
        <f t="shared" si="265"/>
        <v>#REF!</v>
      </c>
      <c r="U790" t="e">
        <f t="shared" si="266"/>
        <v>#REF!</v>
      </c>
      <c r="V790" t="e">
        <f t="shared" si="267"/>
        <v>#REF!</v>
      </c>
      <c r="W790" t="e">
        <f t="shared" si="268"/>
        <v>#REF!</v>
      </c>
      <c r="X790" t="e">
        <f t="shared" si="269"/>
        <v>#REF!</v>
      </c>
      <c r="Y790" t="e">
        <f t="shared" si="270"/>
        <v>#REF!</v>
      </c>
      <c r="AA790" s="1">
        <f t="shared" si="271"/>
        <v>789</v>
      </c>
    </row>
    <row r="791" spans="1:27" x14ac:dyDescent="0.35">
      <c r="A791" s="184" t="str">
        <f>+Declarations!A791&amp;""</f>
        <v/>
      </c>
      <c r="B791" t="str">
        <f>IF(LEN($A791),IF(LEN(Declarations!$B791)&gt;0,Declarations!$B791,"#"&amp;$A791),"")</f>
        <v/>
      </c>
      <c r="C791" s="1" t="str">
        <f t="shared" si="253"/>
        <v>...</v>
      </c>
      <c r="D791" s="1" t="str">
        <f t="shared" si="272"/>
        <v/>
      </c>
      <c r="E791" s="15">
        <f t="shared" si="254"/>
        <v>0</v>
      </c>
      <c r="F791" s="1">
        <f t="shared" si="255"/>
        <v>0</v>
      </c>
      <c r="G791" s="1" t="str">
        <f t="shared" si="256"/>
        <v/>
      </c>
      <c r="H791" t="str">
        <f t="shared" si="257"/>
        <v/>
      </c>
      <c r="I791" s="1">
        <f t="shared" si="258"/>
        <v>0</v>
      </c>
      <c r="J791" s="1" t="str">
        <f>IF(LEN($A791)&gt;0,IF(LEN(Declarations!$F791)&gt;0,Declarations!$F791,conftype),"")</f>
        <v/>
      </c>
      <c r="M791" s="35" t="e">
        <f t="shared" si="252"/>
        <v>#REF!</v>
      </c>
      <c r="N791" s="35" t="e">
        <f t="shared" si="259"/>
        <v>#REF!</v>
      </c>
      <c r="O791" s="35" t="e">
        <f t="shared" si="260"/>
        <v>#REF!</v>
      </c>
      <c r="P791" s="35" t="e">
        <f t="shared" si="261"/>
        <v>#REF!</v>
      </c>
      <c r="Q791" s="214" t="e">
        <f t="shared" si="262"/>
        <v>#REF!</v>
      </c>
      <c r="R791" s="215" t="e">
        <f t="shared" si="263"/>
        <v>#REF!</v>
      </c>
      <c r="S791" s="214" t="e">
        <f t="shared" si="264"/>
        <v>#REF!</v>
      </c>
      <c r="T791" s="214" t="e">
        <f t="shared" si="265"/>
        <v>#REF!</v>
      </c>
      <c r="U791" t="e">
        <f t="shared" si="266"/>
        <v>#REF!</v>
      </c>
      <c r="V791" t="e">
        <f t="shared" si="267"/>
        <v>#REF!</v>
      </c>
      <c r="W791" t="e">
        <f t="shared" si="268"/>
        <v>#REF!</v>
      </c>
      <c r="X791" t="e">
        <f t="shared" si="269"/>
        <v>#REF!</v>
      </c>
      <c r="Y791" t="e">
        <f t="shared" si="270"/>
        <v>#REF!</v>
      </c>
      <c r="AA791" s="1">
        <f t="shared" si="271"/>
        <v>790</v>
      </c>
    </row>
    <row r="792" spans="1:27" x14ac:dyDescent="0.35">
      <c r="A792" s="184" t="str">
        <f>+Declarations!A792&amp;""</f>
        <v/>
      </c>
      <c r="B792" t="str">
        <f>IF(LEN($A792),IF(LEN(Declarations!$B792)&gt;0,Declarations!$B792,"#"&amp;$A792),"")</f>
        <v/>
      </c>
      <c r="C792" s="1" t="str">
        <f t="shared" si="253"/>
        <v>...</v>
      </c>
      <c r="D792" s="1" t="str">
        <f t="shared" si="272"/>
        <v/>
      </c>
      <c r="E792" s="15">
        <f t="shared" si="254"/>
        <v>0</v>
      </c>
      <c r="F792" s="1">
        <f t="shared" si="255"/>
        <v>0</v>
      </c>
      <c r="G792" s="1" t="str">
        <f t="shared" si="256"/>
        <v/>
      </c>
      <c r="H792" t="str">
        <f t="shared" si="257"/>
        <v/>
      </c>
      <c r="I792" s="1">
        <f t="shared" si="258"/>
        <v>0</v>
      </c>
      <c r="J792" s="1" t="str">
        <f>IF(LEN($A792)&gt;0,IF(LEN(Declarations!$F792)&gt;0,Declarations!$F792,conftype),"")</f>
        <v/>
      </c>
      <c r="M792" s="35" t="e">
        <f t="shared" si="252"/>
        <v>#REF!</v>
      </c>
      <c r="N792" s="35" t="e">
        <f t="shared" si="259"/>
        <v>#REF!</v>
      </c>
      <c r="O792" s="35" t="e">
        <f t="shared" si="260"/>
        <v>#REF!</v>
      </c>
      <c r="P792" s="35" t="e">
        <f t="shared" si="261"/>
        <v>#REF!</v>
      </c>
      <c r="Q792" s="214" t="e">
        <f t="shared" si="262"/>
        <v>#REF!</v>
      </c>
      <c r="R792" s="215" t="e">
        <f t="shared" si="263"/>
        <v>#REF!</v>
      </c>
      <c r="S792" s="214" t="e">
        <f t="shared" si="264"/>
        <v>#REF!</v>
      </c>
      <c r="T792" s="214" t="e">
        <f t="shared" si="265"/>
        <v>#REF!</v>
      </c>
      <c r="U792" t="e">
        <f t="shared" si="266"/>
        <v>#REF!</v>
      </c>
      <c r="V792" t="e">
        <f t="shared" si="267"/>
        <v>#REF!</v>
      </c>
      <c r="W792" t="e">
        <f t="shared" si="268"/>
        <v>#REF!</v>
      </c>
      <c r="X792" t="e">
        <f t="shared" si="269"/>
        <v>#REF!</v>
      </c>
      <c r="Y792" t="e">
        <f t="shared" si="270"/>
        <v>#REF!</v>
      </c>
      <c r="AA792" s="1">
        <f t="shared" si="271"/>
        <v>791</v>
      </c>
    </row>
    <row r="793" spans="1:27" x14ac:dyDescent="0.35">
      <c r="A793" s="184" t="str">
        <f>+Declarations!A793&amp;""</f>
        <v/>
      </c>
      <c r="B793" t="str">
        <f>IF(LEN($A793),IF(LEN(Declarations!$B793)&gt;0,Declarations!$B793,"#"&amp;$A793),"")</f>
        <v/>
      </c>
      <c r="C793" s="1" t="str">
        <f t="shared" si="253"/>
        <v>...</v>
      </c>
      <c r="D793" s="1" t="str">
        <f t="shared" si="272"/>
        <v/>
      </c>
      <c r="E793" s="15">
        <f t="shared" si="254"/>
        <v>0</v>
      </c>
      <c r="F793" s="1">
        <f t="shared" si="255"/>
        <v>0</v>
      </c>
      <c r="G793" s="1" t="str">
        <f t="shared" si="256"/>
        <v/>
      </c>
      <c r="H793" t="str">
        <f t="shared" si="257"/>
        <v/>
      </c>
      <c r="I793" s="1">
        <f t="shared" si="258"/>
        <v>0</v>
      </c>
      <c r="J793" s="1" t="str">
        <f>IF(LEN($A793)&gt;0,IF(LEN(Declarations!$F793)&gt;0,Declarations!$F793,conftype),"")</f>
        <v/>
      </c>
      <c r="M793" s="35" t="e">
        <f t="shared" si="252"/>
        <v>#REF!</v>
      </c>
      <c r="N793" s="35" t="e">
        <f t="shared" si="259"/>
        <v>#REF!</v>
      </c>
      <c r="O793" s="35" t="e">
        <f t="shared" si="260"/>
        <v>#REF!</v>
      </c>
      <c r="P793" s="35" t="e">
        <f t="shared" si="261"/>
        <v>#REF!</v>
      </c>
      <c r="Q793" s="214" t="e">
        <f t="shared" si="262"/>
        <v>#REF!</v>
      </c>
      <c r="R793" s="215" t="e">
        <f t="shared" si="263"/>
        <v>#REF!</v>
      </c>
      <c r="S793" s="214" t="e">
        <f t="shared" si="264"/>
        <v>#REF!</v>
      </c>
      <c r="T793" s="214" t="e">
        <f t="shared" si="265"/>
        <v>#REF!</v>
      </c>
      <c r="U793" t="e">
        <f t="shared" si="266"/>
        <v>#REF!</v>
      </c>
      <c r="V793" t="e">
        <f t="shared" si="267"/>
        <v>#REF!</v>
      </c>
      <c r="W793" t="e">
        <f t="shared" si="268"/>
        <v>#REF!</v>
      </c>
      <c r="X793" t="e">
        <f t="shared" si="269"/>
        <v>#REF!</v>
      </c>
      <c r="Y793" t="e">
        <f t="shared" si="270"/>
        <v>#REF!</v>
      </c>
      <c r="AA793" s="1">
        <f t="shared" si="271"/>
        <v>792</v>
      </c>
    </row>
    <row r="794" spans="1:27" x14ac:dyDescent="0.35">
      <c r="A794" s="184" t="str">
        <f>+Declarations!A794&amp;""</f>
        <v/>
      </c>
      <c r="B794" t="str">
        <f>IF(LEN($A794),IF(LEN(Declarations!$B794)&gt;0,Declarations!$B794,"#"&amp;$A794),"")</f>
        <v/>
      </c>
      <c r="C794" s="1" t="str">
        <f t="shared" si="253"/>
        <v>...</v>
      </c>
      <c r="D794" s="1" t="str">
        <f t="shared" si="272"/>
        <v/>
      </c>
      <c r="E794" s="15">
        <f t="shared" si="254"/>
        <v>0</v>
      </c>
      <c r="F794" s="1">
        <f t="shared" si="255"/>
        <v>0</v>
      </c>
      <c r="G794" s="1" t="str">
        <f t="shared" si="256"/>
        <v/>
      </c>
      <c r="H794" t="str">
        <f t="shared" si="257"/>
        <v/>
      </c>
      <c r="I794" s="1">
        <f t="shared" si="258"/>
        <v>0</v>
      </c>
      <c r="J794" s="1" t="str">
        <f>IF(LEN($A794)&gt;0,IF(LEN(Declarations!$F794)&gt;0,Declarations!$F794,conftype),"")</f>
        <v/>
      </c>
      <c r="M794" s="35" t="e">
        <f t="shared" si="252"/>
        <v>#REF!</v>
      </c>
      <c r="N794" s="35" t="e">
        <f t="shared" si="259"/>
        <v>#REF!</v>
      </c>
      <c r="O794" s="35" t="e">
        <f t="shared" si="260"/>
        <v>#REF!</v>
      </c>
      <c r="P794" s="35" t="e">
        <f t="shared" si="261"/>
        <v>#REF!</v>
      </c>
      <c r="Q794" s="214" t="e">
        <f t="shared" si="262"/>
        <v>#REF!</v>
      </c>
      <c r="R794" s="215" t="e">
        <f t="shared" si="263"/>
        <v>#REF!</v>
      </c>
      <c r="S794" s="214" t="e">
        <f t="shared" si="264"/>
        <v>#REF!</v>
      </c>
      <c r="T794" s="214" t="e">
        <f t="shared" si="265"/>
        <v>#REF!</v>
      </c>
      <c r="U794" t="e">
        <f t="shared" si="266"/>
        <v>#REF!</v>
      </c>
      <c r="V794" t="e">
        <f t="shared" si="267"/>
        <v>#REF!</v>
      </c>
      <c r="W794" t="e">
        <f t="shared" si="268"/>
        <v>#REF!</v>
      </c>
      <c r="X794" t="e">
        <f t="shared" si="269"/>
        <v>#REF!</v>
      </c>
      <c r="Y794" t="e">
        <f t="shared" si="270"/>
        <v>#REF!</v>
      </c>
      <c r="AA794" s="1">
        <f t="shared" si="271"/>
        <v>793</v>
      </c>
    </row>
    <row r="795" spans="1:27" x14ac:dyDescent="0.35">
      <c r="A795" s="184" t="str">
        <f>+Declarations!A795&amp;""</f>
        <v/>
      </c>
      <c r="B795" t="str">
        <f>IF(LEN($A795),IF(LEN(Declarations!$B795)&gt;0,Declarations!$B795,"#"&amp;$A795),"")</f>
        <v/>
      </c>
      <c r="C795" s="1" t="str">
        <f t="shared" si="253"/>
        <v>...</v>
      </c>
      <c r="D795" s="1" t="str">
        <f t="shared" si="272"/>
        <v/>
      </c>
      <c r="E795" s="15">
        <f t="shared" si="254"/>
        <v>0</v>
      </c>
      <c r="F795" s="1">
        <f t="shared" si="255"/>
        <v>0</v>
      </c>
      <c r="G795" s="1" t="str">
        <f t="shared" si="256"/>
        <v/>
      </c>
      <c r="H795" t="str">
        <f t="shared" si="257"/>
        <v/>
      </c>
      <c r="I795" s="1">
        <f t="shared" si="258"/>
        <v>0</v>
      </c>
      <c r="J795" s="1" t="str">
        <f>IF(LEN($A795)&gt;0,IF(LEN(Declarations!$F795)&gt;0,Declarations!$F795,conftype),"")</f>
        <v/>
      </c>
      <c r="M795" s="35" t="e">
        <f t="shared" si="252"/>
        <v>#REF!</v>
      </c>
      <c r="N795" s="35" t="e">
        <f t="shared" si="259"/>
        <v>#REF!</v>
      </c>
      <c r="O795" s="35" t="e">
        <f t="shared" si="260"/>
        <v>#REF!</v>
      </c>
      <c r="P795" s="35" t="e">
        <f t="shared" si="261"/>
        <v>#REF!</v>
      </c>
      <c r="Q795" s="214" t="e">
        <f t="shared" si="262"/>
        <v>#REF!</v>
      </c>
      <c r="R795" s="215" t="e">
        <f t="shared" si="263"/>
        <v>#REF!</v>
      </c>
      <c r="S795" s="214" t="e">
        <f t="shared" si="264"/>
        <v>#REF!</v>
      </c>
      <c r="T795" s="214" t="e">
        <f t="shared" si="265"/>
        <v>#REF!</v>
      </c>
      <c r="U795" t="e">
        <f t="shared" si="266"/>
        <v>#REF!</v>
      </c>
      <c r="V795" t="e">
        <f t="shared" si="267"/>
        <v>#REF!</v>
      </c>
      <c r="W795" t="e">
        <f t="shared" si="268"/>
        <v>#REF!</v>
      </c>
      <c r="X795" t="e">
        <f t="shared" si="269"/>
        <v>#REF!</v>
      </c>
      <c r="Y795" t="e">
        <f t="shared" si="270"/>
        <v>#REF!</v>
      </c>
      <c r="AA795" s="1">
        <f t="shared" si="271"/>
        <v>794</v>
      </c>
    </row>
    <row r="796" spans="1:27" x14ac:dyDescent="0.35">
      <c r="A796" s="184" t="str">
        <f>+Declarations!A796&amp;""</f>
        <v/>
      </c>
      <c r="B796" t="str">
        <f>IF(LEN($A796),IF(LEN(Declarations!$B796)&gt;0,Declarations!$B796,"#"&amp;$A796),"")</f>
        <v/>
      </c>
      <c r="C796" s="1" t="str">
        <f t="shared" si="253"/>
        <v>...</v>
      </c>
      <c r="D796" s="1" t="str">
        <f t="shared" si="272"/>
        <v/>
      </c>
      <c r="E796" s="15">
        <f t="shared" si="254"/>
        <v>0</v>
      </c>
      <c r="F796" s="1">
        <f t="shared" si="255"/>
        <v>0</v>
      </c>
      <c r="G796" s="1" t="str">
        <f t="shared" si="256"/>
        <v/>
      </c>
      <c r="H796" t="str">
        <f t="shared" si="257"/>
        <v/>
      </c>
      <c r="I796" s="1">
        <f t="shared" si="258"/>
        <v>0</v>
      </c>
      <c r="J796" s="1" t="str">
        <f>IF(LEN($A796)&gt;0,IF(LEN(Declarations!$F796)&gt;0,Declarations!$F796,conftype),"")</f>
        <v/>
      </c>
      <c r="M796" s="35" t="e">
        <f t="shared" si="252"/>
        <v>#REF!</v>
      </c>
      <c r="N796" s="35" t="e">
        <f t="shared" si="259"/>
        <v>#REF!</v>
      </c>
      <c r="O796" s="35" t="e">
        <f t="shared" si="260"/>
        <v>#REF!</v>
      </c>
      <c r="P796" s="35" t="e">
        <f t="shared" si="261"/>
        <v>#REF!</v>
      </c>
      <c r="Q796" s="214" t="e">
        <f t="shared" si="262"/>
        <v>#REF!</v>
      </c>
      <c r="R796" s="215" t="e">
        <f t="shared" si="263"/>
        <v>#REF!</v>
      </c>
      <c r="S796" s="214" t="e">
        <f t="shared" si="264"/>
        <v>#REF!</v>
      </c>
      <c r="T796" s="214" t="e">
        <f t="shared" si="265"/>
        <v>#REF!</v>
      </c>
      <c r="U796" t="e">
        <f t="shared" si="266"/>
        <v>#REF!</v>
      </c>
      <c r="V796" t="e">
        <f t="shared" si="267"/>
        <v>#REF!</v>
      </c>
      <c r="W796" t="e">
        <f t="shared" si="268"/>
        <v>#REF!</v>
      </c>
      <c r="X796" t="e">
        <f t="shared" si="269"/>
        <v>#REF!</v>
      </c>
      <c r="Y796" t="e">
        <f t="shared" si="270"/>
        <v>#REF!</v>
      </c>
      <c r="AA796" s="1">
        <f t="shared" si="271"/>
        <v>795</v>
      </c>
    </row>
    <row r="797" spans="1:27" x14ac:dyDescent="0.35">
      <c r="A797" s="184" t="str">
        <f>+Declarations!A797&amp;""</f>
        <v/>
      </c>
      <c r="B797" t="str">
        <f>IF(LEN($A797),IF(LEN(Declarations!$B797)&gt;0,Declarations!$B797,"#"&amp;$A797),"")</f>
        <v/>
      </c>
      <c r="C797" s="1" t="str">
        <f t="shared" si="253"/>
        <v>...</v>
      </c>
      <c r="D797" s="1" t="str">
        <f t="shared" si="272"/>
        <v/>
      </c>
      <c r="E797" s="15">
        <f t="shared" si="254"/>
        <v>0</v>
      </c>
      <c r="F797" s="1">
        <f t="shared" si="255"/>
        <v>0</v>
      </c>
      <c r="G797" s="1" t="str">
        <f t="shared" si="256"/>
        <v/>
      </c>
      <c r="H797" t="str">
        <f t="shared" si="257"/>
        <v/>
      </c>
      <c r="I797" s="1">
        <f t="shared" si="258"/>
        <v>0</v>
      </c>
      <c r="J797" s="1" t="str">
        <f>IF(LEN($A797)&gt;0,IF(LEN(Declarations!$F797)&gt;0,Declarations!$F797,conftype),"")</f>
        <v/>
      </c>
      <c r="M797" s="35" t="e">
        <f t="shared" si="252"/>
        <v>#REF!</v>
      </c>
      <c r="N797" s="35" t="e">
        <f t="shared" si="259"/>
        <v>#REF!</v>
      </c>
      <c r="O797" s="35" t="e">
        <f t="shared" si="260"/>
        <v>#REF!</v>
      </c>
      <c r="P797" s="35" t="e">
        <f t="shared" si="261"/>
        <v>#REF!</v>
      </c>
      <c r="Q797" s="214" t="e">
        <f t="shared" si="262"/>
        <v>#REF!</v>
      </c>
      <c r="R797" s="215" t="e">
        <f t="shared" si="263"/>
        <v>#REF!</v>
      </c>
      <c r="S797" s="214" t="e">
        <f t="shared" si="264"/>
        <v>#REF!</v>
      </c>
      <c r="T797" s="214" t="e">
        <f t="shared" si="265"/>
        <v>#REF!</v>
      </c>
      <c r="U797" t="e">
        <f t="shared" si="266"/>
        <v>#REF!</v>
      </c>
      <c r="V797" t="e">
        <f t="shared" si="267"/>
        <v>#REF!</v>
      </c>
      <c r="W797" t="e">
        <f t="shared" si="268"/>
        <v>#REF!</v>
      </c>
      <c r="X797" t="e">
        <f t="shared" si="269"/>
        <v>#REF!</v>
      </c>
      <c r="Y797" t="e">
        <f t="shared" si="270"/>
        <v>#REF!</v>
      </c>
      <c r="AA797" s="1">
        <f t="shared" si="271"/>
        <v>796</v>
      </c>
    </row>
    <row r="798" spans="1:27" x14ac:dyDescent="0.35">
      <c r="A798" s="184" t="str">
        <f>+Declarations!A798&amp;""</f>
        <v/>
      </c>
      <c r="B798" t="str">
        <f>IF(LEN($A798),IF(LEN(Declarations!$B798)&gt;0,Declarations!$B798,"#"&amp;$A798),"")</f>
        <v/>
      </c>
      <c r="C798" s="1" t="str">
        <f t="shared" si="253"/>
        <v>...</v>
      </c>
      <c r="D798" s="1" t="str">
        <f t="shared" si="272"/>
        <v/>
      </c>
      <c r="E798" s="15">
        <f t="shared" si="254"/>
        <v>0</v>
      </c>
      <c r="F798" s="1">
        <f t="shared" si="255"/>
        <v>0</v>
      </c>
      <c r="G798" s="1" t="str">
        <f t="shared" si="256"/>
        <v/>
      </c>
      <c r="H798" t="str">
        <f t="shared" si="257"/>
        <v/>
      </c>
      <c r="I798" s="1">
        <f t="shared" si="258"/>
        <v>0</v>
      </c>
      <c r="J798" s="1" t="str">
        <f>IF(LEN($A798)&gt;0,IF(LEN(Declarations!$F798)&gt;0,Declarations!$F798,conftype),"")</f>
        <v/>
      </c>
      <c r="M798" s="35" t="e">
        <f t="shared" si="252"/>
        <v>#REF!</v>
      </c>
      <c r="N798" s="35" t="e">
        <f t="shared" si="259"/>
        <v>#REF!</v>
      </c>
      <c r="O798" s="35" t="e">
        <f t="shared" si="260"/>
        <v>#REF!</v>
      </c>
      <c r="P798" s="35" t="e">
        <f t="shared" si="261"/>
        <v>#REF!</v>
      </c>
      <c r="Q798" s="214" t="e">
        <f t="shared" si="262"/>
        <v>#REF!</v>
      </c>
      <c r="R798" s="215" t="e">
        <f t="shared" si="263"/>
        <v>#REF!</v>
      </c>
      <c r="S798" s="214" t="e">
        <f t="shared" si="264"/>
        <v>#REF!</v>
      </c>
      <c r="T798" s="214" t="e">
        <f t="shared" si="265"/>
        <v>#REF!</v>
      </c>
      <c r="U798" t="e">
        <f t="shared" si="266"/>
        <v>#REF!</v>
      </c>
      <c r="V798" t="e">
        <f t="shared" si="267"/>
        <v>#REF!</v>
      </c>
      <c r="W798" t="e">
        <f t="shared" si="268"/>
        <v>#REF!</v>
      </c>
      <c r="X798" t="e">
        <f t="shared" si="269"/>
        <v>#REF!</v>
      </c>
      <c r="Y798" t="e">
        <f t="shared" si="270"/>
        <v>#REF!</v>
      </c>
      <c r="AA798" s="1">
        <f t="shared" si="271"/>
        <v>797</v>
      </c>
    </row>
    <row r="799" spans="1:27" x14ac:dyDescent="0.35">
      <c r="A799" s="184" t="str">
        <f>+Declarations!A799&amp;""</f>
        <v/>
      </c>
      <c r="B799" t="str">
        <f>IF(LEN($A799),IF(LEN(Declarations!$B799)&gt;0,Declarations!$B799,"#"&amp;$A799),"")</f>
        <v/>
      </c>
      <c r="C799" s="1" t="str">
        <f t="shared" si="253"/>
        <v>...</v>
      </c>
      <c r="D799" s="1" t="str">
        <f t="shared" si="272"/>
        <v/>
      </c>
      <c r="E799" s="15">
        <f t="shared" si="254"/>
        <v>0</v>
      </c>
      <c r="F799" s="1">
        <f t="shared" si="255"/>
        <v>0</v>
      </c>
      <c r="G799" s="1" t="str">
        <f t="shared" si="256"/>
        <v/>
      </c>
      <c r="H799" t="str">
        <f t="shared" si="257"/>
        <v/>
      </c>
      <c r="I799" s="1">
        <f t="shared" si="258"/>
        <v>0</v>
      </c>
      <c r="J799" s="1" t="str">
        <f>IF(LEN($A799)&gt;0,IF(LEN(Declarations!$F799)&gt;0,Declarations!$F799,conftype),"")</f>
        <v/>
      </c>
      <c r="M799" s="35" t="e">
        <f t="shared" si="252"/>
        <v>#REF!</v>
      </c>
      <c r="N799" s="35" t="e">
        <f t="shared" si="259"/>
        <v>#REF!</v>
      </c>
      <c r="O799" s="35" t="e">
        <f t="shared" si="260"/>
        <v>#REF!</v>
      </c>
      <c r="P799" s="35" t="e">
        <f t="shared" si="261"/>
        <v>#REF!</v>
      </c>
      <c r="Q799" s="214" t="e">
        <f t="shared" si="262"/>
        <v>#REF!</v>
      </c>
      <c r="R799" s="215" t="e">
        <f t="shared" si="263"/>
        <v>#REF!</v>
      </c>
      <c r="S799" s="214" t="e">
        <f t="shared" si="264"/>
        <v>#REF!</v>
      </c>
      <c r="T799" s="214" t="e">
        <f t="shared" si="265"/>
        <v>#REF!</v>
      </c>
      <c r="U799" t="e">
        <f t="shared" si="266"/>
        <v>#REF!</v>
      </c>
      <c r="V799" t="e">
        <f t="shared" si="267"/>
        <v>#REF!</v>
      </c>
      <c r="W799" t="e">
        <f t="shared" si="268"/>
        <v>#REF!</v>
      </c>
      <c r="X799" t="e">
        <f t="shared" si="269"/>
        <v>#REF!</v>
      </c>
      <c r="Y799" t="e">
        <f t="shared" si="270"/>
        <v>#REF!</v>
      </c>
      <c r="AA799" s="1">
        <f t="shared" si="271"/>
        <v>798</v>
      </c>
    </row>
    <row r="800" spans="1:27" x14ac:dyDescent="0.35">
      <c r="A800" s="184" t="str">
        <f>+Declarations!A800&amp;""</f>
        <v/>
      </c>
      <c r="B800" t="str">
        <f>IF(LEN($A800),IF(LEN(Declarations!$B800)&gt;0,Declarations!$B800,"#"&amp;$A800),"")</f>
        <v/>
      </c>
      <c r="C800" s="1" t="str">
        <f t="shared" si="253"/>
        <v>...</v>
      </c>
      <c r="D800" s="1" t="str">
        <f t="shared" si="272"/>
        <v/>
      </c>
      <c r="E800" s="15">
        <f t="shared" si="254"/>
        <v>0</v>
      </c>
      <c r="F800" s="1">
        <f t="shared" si="255"/>
        <v>0</v>
      </c>
      <c r="G800" s="1" t="str">
        <f t="shared" si="256"/>
        <v/>
      </c>
      <c r="H800" t="str">
        <f t="shared" si="257"/>
        <v/>
      </c>
      <c r="I800" s="1">
        <f t="shared" si="258"/>
        <v>0</v>
      </c>
      <c r="J800" s="1" t="str">
        <f>IF(LEN($A800)&gt;0,IF(LEN(Declarations!$F800)&gt;0,Declarations!$F800,conftype),"")</f>
        <v/>
      </c>
      <c r="M800" s="35" t="e">
        <f t="shared" si="252"/>
        <v>#REF!</v>
      </c>
      <c r="N800" s="35" t="e">
        <f t="shared" si="259"/>
        <v>#REF!</v>
      </c>
      <c r="O800" s="35" t="e">
        <f t="shared" si="260"/>
        <v>#REF!</v>
      </c>
      <c r="P800" s="35" t="e">
        <f t="shared" si="261"/>
        <v>#REF!</v>
      </c>
      <c r="Q800" s="214" t="e">
        <f t="shared" si="262"/>
        <v>#REF!</v>
      </c>
      <c r="R800" s="215" t="e">
        <f t="shared" si="263"/>
        <v>#REF!</v>
      </c>
      <c r="S800" s="214" t="e">
        <f t="shared" si="264"/>
        <v>#REF!</v>
      </c>
      <c r="T800" s="214" t="e">
        <f t="shared" si="265"/>
        <v>#REF!</v>
      </c>
      <c r="U800" t="e">
        <f t="shared" si="266"/>
        <v>#REF!</v>
      </c>
      <c r="V800" t="e">
        <f t="shared" si="267"/>
        <v>#REF!</v>
      </c>
      <c r="W800" t="e">
        <f t="shared" si="268"/>
        <v>#REF!</v>
      </c>
      <c r="X800" t="e">
        <f t="shared" si="269"/>
        <v>#REF!</v>
      </c>
      <c r="Y800" t="e">
        <f t="shared" si="270"/>
        <v>#REF!</v>
      </c>
      <c r="AA800" s="1">
        <f t="shared" si="271"/>
        <v>799</v>
      </c>
    </row>
    <row r="801" spans="1:27" x14ac:dyDescent="0.35">
      <c r="A801" s="184" t="str">
        <f>+Declarations!A801&amp;""</f>
        <v/>
      </c>
      <c r="B801" t="str">
        <f>IF(LEN($A801),IF(LEN(Declarations!$B801)&gt;0,Declarations!$B801,"#"&amp;$A801),"")</f>
        <v/>
      </c>
      <c r="C801" s="1" t="str">
        <f t="shared" si="253"/>
        <v>...</v>
      </c>
      <c r="D801" s="1" t="str">
        <f t="shared" si="272"/>
        <v/>
      </c>
      <c r="E801" s="15">
        <f t="shared" si="254"/>
        <v>0</v>
      </c>
      <c r="F801" s="1">
        <f t="shared" si="255"/>
        <v>0</v>
      </c>
      <c r="G801" s="1" t="str">
        <f t="shared" si="256"/>
        <v/>
      </c>
      <c r="H801" t="str">
        <f t="shared" si="257"/>
        <v/>
      </c>
      <c r="I801" s="1">
        <f t="shared" si="258"/>
        <v>0</v>
      </c>
      <c r="J801" s="1" t="str">
        <f>IF(LEN($A801)&gt;0,IF(LEN(Declarations!$F801)&gt;0,Declarations!$F801,conftype),"")</f>
        <v/>
      </c>
      <c r="M801" s="35" t="e">
        <f t="shared" si="252"/>
        <v>#REF!</v>
      </c>
      <c r="N801" s="35" t="e">
        <f t="shared" si="259"/>
        <v>#REF!</v>
      </c>
      <c r="O801" s="35" t="e">
        <f t="shared" si="260"/>
        <v>#REF!</v>
      </c>
      <c r="P801" s="35" t="e">
        <f t="shared" si="261"/>
        <v>#REF!</v>
      </c>
      <c r="Q801" s="214" t="e">
        <f t="shared" si="262"/>
        <v>#REF!</v>
      </c>
      <c r="R801" s="215" t="e">
        <f t="shared" si="263"/>
        <v>#REF!</v>
      </c>
      <c r="S801" s="214" t="e">
        <f t="shared" si="264"/>
        <v>#REF!</v>
      </c>
      <c r="T801" s="214" t="e">
        <f t="shared" si="265"/>
        <v>#REF!</v>
      </c>
      <c r="U801" t="e">
        <f t="shared" si="266"/>
        <v>#REF!</v>
      </c>
      <c r="V801" t="e">
        <f t="shared" si="267"/>
        <v>#REF!</v>
      </c>
      <c r="W801" t="e">
        <f t="shared" si="268"/>
        <v>#REF!</v>
      </c>
      <c r="X801" t="e">
        <f t="shared" si="269"/>
        <v>#REF!</v>
      </c>
      <c r="Y801" t="e">
        <f t="shared" si="270"/>
        <v>#REF!</v>
      </c>
      <c r="AA801" s="1">
        <f t="shared" si="271"/>
        <v>800</v>
      </c>
    </row>
    <row r="802" spans="1:27" x14ac:dyDescent="0.35">
      <c r="A802" s="184" t="str">
        <f>+Declarations!A802&amp;""</f>
        <v/>
      </c>
      <c r="B802" t="str">
        <f>IF(LEN($A802),IF(LEN(Declarations!$B802)&gt;0,Declarations!$B802,"#"&amp;$A802),"")</f>
        <v/>
      </c>
      <c r="C802" s="1" t="str">
        <f t="shared" si="253"/>
        <v>...</v>
      </c>
      <c r="D802" s="1" t="str">
        <f t="shared" si="272"/>
        <v/>
      </c>
      <c r="E802" s="15">
        <f t="shared" si="254"/>
        <v>0</v>
      </c>
      <c r="F802" s="1">
        <f t="shared" si="255"/>
        <v>0</v>
      </c>
      <c r="G802" s="1" t="str">
        <f t="shared" si="256"/>
        <v/>
      </c>
      <c r="H802" t="str">
        <f t="shared" si="257"/>
        <v/>
      </c>
      <c r="I802" s="1">
        <f t="shared" si="258"/>
        <v>0</v>
      </c>
      <c r="J802" s="1" t="str">
        <f>IF(LEN($A802)&gt;0,IF(LEN(Declarations!$F802)&gt;0,Declarations!$F802,conftype),"")</f>
        <v/>
      </c>
      <c r="M802" s="35" t="e">
        <f t="shared" si="252"/>
        <v>#REF!</v>
      </c>
      <c r="N802" s="35" t="e">
        <f t="shared" si="259"/>
        <v>#REF!</v>
      </c>
      <c r="O802" s="35" t="e">
        <f t="shared" si="260"/>
        <v>#REF!</v>
      </c>
      <c r="P802" s="35" t="e">
        <f t="shared" si="261"/>
        <v>#REF!</v>
      </c>
      <c r="Q802" s="214" t="e">
        <f t="shared" si="262"/>
        <v>#REF!</v>
      </c>
      <c r="R802" s="215" t="e">
        <f t="shared" si="263"/>
        <v>#REF!</v>
      </c>
      <c r="S802" s="214" t="e">
        <f t="shared" si="264"/>
        <v>#REF!</v>
      </c>
      <c r="T802" s="214" t="e">
        <f t="shared" si="265"/>
        <v>#REF!</v>
      </c>
      <c r="U802" t="e">
        <f t="shared" si="266"/>
        <v>#REF!</v>
      </c>
      <c r="V802" t="e">
        <f t="shared" si="267"/>
        <v>#REF!</v>
      </c>
      <c r="W802" t="e">
        <f t="shared" si="268"/>
        <v>#REF!</v>
      </c>
      <c r="X802" t="e">
        <f t="shared" si="269"/>
        <v>#REF!</v>
      </c>
      <c r="Y802" t="e">
        <f t="shared" si="270"/>
        <v>#REF!</v>
      </c>
      <c r="AA802" s="1">
        <f t="shared" si="271"/>
        <v>801</v>
      </c>
    </row>
    <row r="803" spans="1:27" x14ac:dyDescent="0.35">
      <c r="A803" s="184" t="str">
        <f>+Declarations!A803&amp;""</f>
        <v/>
      </c>
      <c r="B803" t="str">
        <f>IF(LEN($A803),IF(LEN(Declarations!$B803)&gt;0,Declarations!$B803,"#"&amp;$A803),"")</f>
        <v/>
      </c>
      <c r="C803" s="1" t="str">
        <f t="shared" si="253"/>
        <v>...</v>
      </c>
      <c r="D803" s="1" t="str">
        <f t="shared" si="272"/>
        <v/>
      </c>
      <c r="E803" s="15">
        <f t="shared" si="254"/>
        <v>0</v>
      </c>
      <c r="F803" s="1">
        <f t="shared" si="255"/>
        <v>0</v>
      </c>
      <c r="G803" s="1" t="str">
        <f t="shared" si="256"/>
        <v/>
      </c>
      <c r="H803" t="str">
        <f t="shared" si="257"/>
        <v/>
      </c>
      <c r="I803" s="1">
        <f t="shared" si="258"/>
        <v>0</v>
      </c>
      <c r="J803" s="1" t="str">
        <f>IF(LEN($A803)&gt;0,IF(LEN(Declarations!$F803)&gt;0,Declarations!$F803,conftype),"")</f>
        <v/>
      </c>
      <c r="M803" s="35" t="e">
        <f t="shared" si="252"/>
        <v>#REF!</v>
      </c>
      <c r="N803" s="35" t="e">
        <f t="shared" si="259"/>
        <v>#REF!</v>
      </c>
      <c r="O803" s="35" t="e">
        <f t="shared" si="260"/>
        <v>#REF!</v>
      </c>
      <c r="P803" s="35" t="e">
        <f t="shared" si="261"/>
        <v>#REF!</v>
      </c>
      <c r="Q803" s="214" t="e">
        <f t="shared" si="262"/>
        <v>#REF!</v>
      </c>
      <c r="R803" s="215" t="e">
        <f t="shared" si="263"/>
        <v>#REF!</v>
      </c>
      <c r="S803" s="214" t="e">
        <f t="shared" si="264"/>
        <v>#REF!</v>
      </c>
      <c r="T803" s="214" t="e">
        <f t="shared" si="265"/>
        <v>#REF!</v>
      </c>
      <c r="U803" t="e">
        <f t="shared" si="266"/>
        <v>#REF!</v>
      </c>
      <c r="V803" t="e">
        <f t="shared" si="267"/>
        <v>#REF!</v>
      </c>
      <c r="W803" t="e">
        <f t="shared" si="268"/>
        <v>#REF!</v>
      </c>
      <c r="X803" t="e">
        <f t="shared" si="269"/>
        <v>#REF!</v>
      </c>
      <c r="Y803" t="e">
        <f t="shared" si="270"/>
        <v>#REF!</v>
      </c>
      <c r="AA803" s="1">
        <f t="shared" si="271"/>
        <v>802</v>
      </c>
    </row>
    <row r="804" spans="1:27" x14ac:dyDescent="0.35">
      <c r="A804" s="184" t="str">
        <f>+Declarations!A804&amp;""</f>
        <v/>
      </c>
      <c r="B804" t="str">
        <f>IF(LEN($A804),IF(LEN(Declarations!$B804)&gt;0,Declarations!$B804,"#"&amp;$A804),"")</f>
        <v/>
      </c>
      <c r="C804" s="1" t="str">
        <f t="shared" si="253"/>
        <v>...</v>
      </c>
      <c r="D804" s="1" t="str">
        <f t="shared" si="272"/>
        <v/>
      </c>
      <c r="E804" s="15">
        <f t="shared" si="254"/>
        <v>0</v>
      </c>
      <c r="F804" s="1">
        <f t="shared" si="255"/>
        <v>0</v>
      </c>
      <c r="G804" s="1" t="str">
        <f t="shared" si="256"/>
        <v/>
      </c>
      <c r="H804" t="str">
        <f t="shared" si="257"/>
        <v/>
      </c>
      <c r="I804" s="1">
        <f t="shared" si="258"/>
        <v>0</v>
      </c>
      <c r="J804" s="1" t="str">
        <f>IF(LEN($A804)&gt;0,IF(LEN(Declarations!$F804)&gt;0,Declarations!$F804,conftype),"")</f>
        <v/>
      </c>
      <c r="M804" s="35" t="e">
        <f t="shared" si="252"/>
        <v>#REF!</v>
      </c>
      <c r="N804" s="35" t="e">
        <f t="shared" si="259"/>
        <v>#REF!</v>
      </c>
      <c r="O804" s="35" t="e">
        <f t="shared" si="260"/>
        <v>#REF!</v>
      </c>
      <c r="P804" s="35" t="e">
        <f t="shared" si="261"/>
        <v>#REF!</v>
      </c>
      <c r="Q804" s="214" t="e">
        <f t="shared" si="262"/>
        <v>#REF!</v>
      </c>
      <c r="R804" s="215" t="e">
        <f t="shared" si="263"/>
        <v>#REF!</v>
      </c>
      <c r="S804" s="214" t="e">
        <f t="shared" si="264"/>
        <v>#REF!</v>
      </c>
      <c r="T804" s="214" t="e">
        <f t="shared" si="265"/>
        <v>#REF!</v>
      </c>
      <c r="U804" t="e">
        <f t="shared" si="266"/>
        <v>#REF!</v>
      </c>
      <c r="V804" t="e">
        <f t="shared" si="267"/>
        <v>#REF!</v>
      </c>
      <c r="W804" t="e">
        <f t="shared" si="268"/>
        <v>#REF!</v>
      </c>
      <c r="X804" t="e">
        <f t="shared" si="269"/>
        <v>#REF!</v>
      </c>
      <c r="Y804" t="e">
        <f t="shared" si="270"/>
        <v>#REF!</v>
      </c>
      <c r="AA804" s="1">
        <f t="shared" si="271"/>
        <v>803</v>
      </c>
    </row>
    <row r="805" spans="1:27" x14ac:dyDescent="0.35">
      <c r="A805" s="184" t="str">
        <f>+Declarations!A805&amp;""</f>
        <v/>
      </c>
      <c r="B805" t="str">
        <f>IF(LEN($A805),IF(LEN(Declarations!$B805)&gt;0,Declarations!$B805,"#"&amp;$A805),"")</f>
        <v/>
      </c>
      <c r="C805" s="1" t="str">
        <f t="shared" si="253"/>
        <v>...</v>
      </c>
      <c r="D805" s="1" t="str">
        <f t="shared" si="272"/>
        <v/>
      </c>
      <c r="E805" s="15">
        <f t="shared" si="254"/>
        <v>0</v>
      </c>
      <c r="F805" s="1">
        <f t="shared" si="255"/>
        <v>0</v>
      </c>
      <c r="G805" s="1" t="str">
        <f t="shared" si="256"/>
        <v/>
      </c>
      <c r="H805" t="str">
        <f t="shared" si="257"/>
        <v/>
      </c>
      <c r="I805" s="1">
        <f t="shared" si="258"/>
        <v>0</v>
      </c>
      <c r="J805" s="1" t="str">
        <f>IF(LEN($A805)&gt;0,IF(LEN(Declarations!$F805)&gt;0,Declarations!$F805,conftype),"")</f>
        <v/>
      </c>
      <c r="M805" s="35" t="e">
        <f t="shared" si="252"/>
        <v>#REF!</v>
      </c>
      <c r="N805" s="35" t="e">
        <f t="shared" si="259"/>
        <v>#REF!</v>
      </c>
      <c r="O805" s="35" t="e">
        <f t="shared" si="260"/>
        <v>#REF!</v>
      </c>
      <c r="P805" s="35" t="e">
        <f t="shared" si="261"/>
        <v>#REF!</v>
      </c>
      <c r="Q805" s="214" t="e">
        <f t="shared" si="262"/>
        <v>#REF!</v>
      </c>
      <c r="R805" s="215" t="e">
        <f t="shared" si="263"/>
        <v>#REF!</v>
      </c>
      <c r="S805" s="214" t="e">
        <f t="shared" si="264"/>
        <v>#REF!</v>
      </c>
      <c r="T805" s="214" t="e">
        <f t="shared" si="265"/>
        <v>#REF!</v>
      </c>
      <c r="U805" t="e">
        <f t="shared" si="266"/>
        <v>#REF!</v>
      </c>
      <c r="V805" t="e">
        <f t="shared" si="267"/>
        <v>#REF!</v>
      </c>
      <c r="W805" t="e">
        <f t="shared" si="268"/>
        <v>#REF!</v>
      </c>
      <c r="X805" t="e">
        <f t="shared" si="269"/>
        <v>#REF!</v>
      </c>
      <c r="Y805" t="e">
        <f t="shared" si="270"/>
        <v>#REF!</v>
      </c>
      <c r="AA805" s="1">
        <f t="shared" si="271"/>
        <v>804</v>
      </c>
    </row>
    <row r="806" spans="1:27" x14ac:dyDescent="0.35">
      <c r="A806" s="184" t="str">
        <f>+Declarations!A806&amp;""</f>
        <v/>
      </c>
      <c r="B806" t="str">
        <f>IF(LEN($A806),IF(LEN(Declarations!$B806)&gt;0,Declarations!$B806,"#"&amp;$A806),"")</f>
        <v/>
      </c>
      <c r="C806" s="1" t="str">
        <f t="shared" si="253"/>
        <v>...</v>
      </c>
      <c r="D806" s="1" t="str">
        <f t="shared" si="272"/>
        <v/>
      </c>
      <c r="E806" s="15">
        <f t="shared" si="254"/>
        <v>0</v>
      </c>
      <c r="F806" s="1">
        <f t="shared" si="255"/>
        <v>0</v>
      </c>
      <c r="G806" s="1" t="str">
        <f t="shared" si="256"/>
        <v/>
      </c>
      <c r="H806" t="str">
        <f t="shared" si="257"/>
        <v/>
      </c>
      <c r="I806" s="1">
        <f t="shared" si="258"/>
        <v>0</v>
      </c>
      <c r="J806" s="1" t="str">
        <f>IF(LEN($A806)&gt;0,IF(LEN(Declarations!$F806)&gt;0,Declarations!$F806,conftype),"")</f>
        <v/>
      </c>
      <c r="M806" s="35" t="e">
        <f t="shared" si="252"/>
        <v>#REF!</v>
      </c>
      <c r="N806" s="35" t="e">
        <f t="shared" si="259"/>
        <v>#REF!</v>
      </c>
      <c r="O806" s="35" t="e">
        <f t="shared" si="260"/>
        <v>#REF!</v>
      </c>
      <c r="P806" s="35" t="e">
        <f t="shared" si="261"/>
        <v>#REF!</v>
      </c>
      <c r="Q806" s="214" t="e">
        <f t="shared" si="262"/>
        <v>#REF!</v>
      </c>
      <c r="R806" s="215" t="e">
        <f t="shared" si="263"/>
        <v>#REF!</v>
      </c>
      <c r="S806" s="214" t="e">
        <f t="shared" si="264"/>
        <v>#REF!</v>
      </c>
      <c r="T806" s="214" t="e">
        <f t="shared" si="265"/>
        <v>#REF!</v>
      </c>
      <c r="U806" t="e">
        <f t="shared" si="266"/>
        <v>#REF!</v>
      </c>
      <c r="V806" t="e">
        <f t="shared" si="267"/>
        <v>#REF!</v>
      </c>
      <c r="W806" t="e">
        <f t="shared" si="268"/>
        <v>#REF!</v>
      </c>
      <c r="X806" t="e">
        <f t="shared" si="269"/>
        <v>#REF!</v>
      </c>
      <c r="Y806" t="e">
        <f t="shared" si="270"/>
        <v>#REF!</v>
      </c>
      <c r="AA806" s="1">
        <f t="shared" si="271"/>
        <v>805</v>
      </c>
    </row>
    <row r="807" spans="1:27" x14ac:dyDescent="0.35">
      <c r="A807" s="184" t="str">
        <f>+Declarations!A807&amp;""</f>
        <v/>
      </c>
      <c r="B807" t="str">
        <f>IF(LEN($A807),IF(LEN(Declarations!$B807)&gt;0,Declarations!$B807,"#"&amp;$A807),"")</f>
        <v/>
      </c>
      <c r="C807" s="1" t="str">
        <f t="shared" si="253"/>
        <v>...</v>
      </c>
      <c r="D807" s="1" t="str">
        <f t="shared" si="272"/>
        <v/>
      </c>
      <c r="E807" s="15">
        <f t="shared" si="254"/>
        <v>0</v>
      </c>
      <c r="F807" s="1">
        <f t="shared" si="255"/>
        <v>0</v>
      </c>
      <c r="G807" s="1" t="str">
        <f t="shared" si="256"/>
        <v/>
      </c>
      <c r="H807" t="str">
        <f t="shared" si="257"/>
        <v/>
      </c>
      <c r="I807" s="1">
        <f t="shared" si="258"/>
        <v>0</v>
      </c>
      <c r="J807" s="1" t="str">
        <f>IF(LEN($A807)&gt;0,IF(LEN(Declarations!$F807)&gt;0,Declarations!$F807,conftype),"")</f>
        <v/>
      </c>
      <c r="M807" s="35" t="e">
        <f t="shared" si="252"/>
        <v>#REF!</v>
      </c>
      <c r="N807" s="35" t="e">
        <f t="shared" si="259"/>
        <v>#REF!</v>
      </c>
      <c r="O807" s="35" t="e">
        <f t="shared" si="260"/>
        <v>#REF!</v>
      </c>
      <c r="P807" s="35" t="e">
        <f t="shared" si="261"/>
        <v>#REF!</v>
      </c>
      <c r="Q807" s="214" t="e">
        <f t="shared" si="262"/>
        <v>#REF!</v>
      </c>
      <c r="R807" s="215" t="e">
        <f t="shared" si="263"/>
        <v>#REF!</v>
      </c>
      <c r="S807" s="214" t="e">
        <f t="shared" si="264"/>
        <v>#REF!</v>
      </c>
      <c r="T807" s="214" t="e">
        <f t="shared" si="265"/>
        <v>#REF!</v>
      </c>
      <c r="U807" t="e">
        <f t="shared" si="266"/>
        <v>#REF!</v>
      </c>
      <c r="V807" t="e">
        <f t="shared" si="267"/>
        <v>#REF!</v>
      </c>
      <c r="W807" t="e">
        <f t="shared" si="268"/>
        <v>#REF!</v>
      </c>
      <c r="X807" t="e">
        <f t="shared" si="269"/>
        <v>#REF!</v>
      </c>
      <c r="Y807" t="e">
        <f t="shared" si="270"/>
        <v>#REF!</v>
      </c>
      <c r="AA807" s="1">
        <f t="shared" si="271"/>
        <v>806</v>
      </c>
    </row>
    <row r="808" spans="1:27" x14ac:dyDescent="0.35">
      <c r="A808" s="184" t="str">
        <f>+Declarations!A808&amp;""</f>
        <v/>
      </c>
      <c r="B808" t="str">
        <f>IF(LEN($A808),IF(LEN(Declarations!$B808)&gt;0,Declarations!$B808,"#"&amp;$A808),"")</f>
        <v/>
      </c>
      <c r="C808" s="1" t="str">
        <f t="shared" si="253"/>
        <v>...</v>
      </c>
      <c r="D808" s="1" t="str">
        <f t="shared" si="272"/>
        <v/>
      </c>
      <c r="E808" s="15">
        <f t="shared" si="254"/>
        <v>0</v>
      </c>
      <c r="F808" s="1">
        <f t="shared" si="255"/>
        <v>0</v>
      </c>
      <c r="G808" s="1" t="str">
        <f t="shared" si="256"/>
        <v/>
      </c>
      <c r="H808" t="str">
        <f t="shared" si="257"/>
        <v/>
      </c>
      <c r="I808" s="1">
        <f t="shared" si="258"/>
        <v>0</v>
      </c>
      <c r="J808" s="1" t="str">
        <f>IF(LEN($A808)&gt;0,IF(LEN(Declarations!$F808)&gt;0,Declarations!$F808,conftype),"")</f>
        <v/>
      </c>
      <c r="M808" s="35" t="e">
        <f t="shared" si="252"/>
        <v>#REF!</v>
      </c>
      <c r="N808" s="35" t="e">
        <f t="shared" si="259"/>
        <v>#REF!</v>
      </c>
      <c r="O808" s="35" t="e">
        <f t="shared" si="260"/>
        <v>#REF!</v>
      </c>
      <c r="P808" s="35" t="e">
        <f t="shared" si="261"/>
        <v>#REF!</v>
      </c>
      <c r="Q808" s="214" t="e">
        <f t="shared" si="262"/>
        <v>#REF!</v>
      </c>
      <c r="R808" s="215" t="e">
        <f t="shared" si="263"/>
        <v>#REF!</v>
      </c>
      <c r="S808" s="214" t="e">
        <f t="shared" si="264"/>
        <v>#REF!</v>
      </c>
      <c r="T808" s="214" t="e">
        <f t="shared" si="265"/>
        <v>#REF!</v>
      </c>
      <c r="U808" t="e">
        <f t="shared" si="266"/>
        <v>#REF!</v>
      </c>
      <c r="V808" t="e">
        <f t="shared" si="267"/>
        <v>#REF!</v>
      </c>
      <c r="W808" t="e">
        <f t="shared" si="268"/>
        <v>#REF!</v>
      </c>
      <c r="X808" t="e">
        <f t="shared" si="269"/>
        <v>#REF!</v>
      </c>
      <c r="Y808" t="e">
        <f t="shared" si="270"/>
        <v>#REF!</v>
      </c>
      <c r="AA808" s="1">
        <f t="shared" si="271"/>
        <v>807</v>
      </c>
    </row>
    <row r="809" spans="1:27" x14ac:dyDescent="0.35">
      <c r="A809" s="184" t="str">
        <f>+Declarations!A809&amp;""</f>
        <v/>
      </c>
      <c r="B809" t="str">
        <f>IF(LEN($A809),IF(LEN(Declarations!$B809)&gt;0,Declarations!$B809,"#"&amp;$A809),"")</f>
        <v/>
      </c>
      <c r="C809" s="1" t="str">
        <f t="shared" si="253"/>
        <v>...</v>
      </c>
      <c r="D809" s="1" t="str">
        <f t="shared" si="272"/>
        <v/>
      </c>
      <c r="E809" s="15">
        <f t="shared" si="254"/>
        <v>0</v>
      </c>
      <c r="F809" s="1">
        <f t="shared" si="255"/>
        <v>0</v>
      </c>
      <c r="G809" s="1" t="str">
        <f t="shared" si="256"/>
        <v/>
      </c>
      <c r="H809" t="str">
        <f t="shared" si="257"/>
        <v/>
      </c>
      <c r="I809" s="1">
        <f t="shared" si="258"/>
        <v>0</v>
      </c>
      <c r="J809" s="1" t="str">
        <f>IF(LEN($A809)&gt;0,IF(LEN(Declarations!$F809)&gt;0,Declarations!$F809,conftype),"")</f>
        <v/>
      </c>
      <c r="M809" s="35" t="e">
        <f t="shared" si="252"/>
        <v>#REF!</v>
      </c>
      <c r="N809" s="35" t="e">
        <f t="shared" si="259"/>
        <v>#REF!</v>
      </c>
      <c r="O809" s="35" t="e">
        <f t="shared" si="260"/>
        <v>#REF!</v>
      </c>
      <c r="P809" s="35" t="e">
        <f t="shared" si="261"/>
        <v>#REF!</v>
      </c>
      <c r="Q809" s="214" t="e">
        <f t="shared" si="262"/>
        <v>#REF!</v>
      </c>
      <c r="R809" s="215" t="e">
        <f t="shared" si="263"/>
        <v>#REF!</v>
      </c>
      <c r="S809" s="214" t="e">
        <f t="shared" si="264"/>
        <v>#REF!</v>
      </c>
      <c r="T809" s="214" t="e">
        <f t="shared" si="265"/>
        <v>#REF!</v>
      </c>
      <c r="U809" t="e">
        <f t="shared" si="266"/>
        <v>#REF!</v>
      </c>
      <c r="V809" t="e">
        <f t="shared" si="267"/>
        <v>#REF!</v>
      </c>
      <c r="W809" t="e">
        <f t="shared" si="268"/>
        <v>#REF!</v>
      </c>
      <c r="X809" t="e">
        <f t="shared" si="269"/>
        <v>#REF!</v>
      </c>
      <c r="Y809" t="e">
        <f t="shared" si="270"/>
        <v>#REF!</v>
      </c>
      <c r="AA809" s="1">
        <f t="shared" si="271"/>
        <v>808</v>
      </c>
    </row>
    <row r="810" spans="1:27" x14ac:dyDescent="0.35">
      <c r="A810" s="184" t="str">
        <f>+Declarations!A810&amp;""</f>
        <v/>
      </c>
      <c r="B810" t="str">
        <f>IF(LEN($A810),IF(LEN(Declarations!$B810)&gt;0,Declarations!$B810,"#"&amp;$A810),"")</f>
        <v/>
      </c>
      <c r="C810" s="1" t="str">
        <f t="shared" si="253"/>
        <v>...</v>
      </c>
      <c r="D810" s="1" t="str">
        <f t="shared" si="272"/>
        <v/>
      </c>
      <c r="E810" s="15">
        <f t="shared" si="254"/>
        <v>0</v>
      </c>
      <c r="F810" s="1">
        <f t="shared" si="255"/>
        <v>0</v>
      </c>
      <c r="G810" s="1" t="str">
        <f t="shared" si="256"/>
        <v/>
      </c>
      <c r="H810" t="str">
        <f t="shared" si="257"/>
        <v/>
      </c>
      <c r="I810" s="1">
        <f t="shared" si="258"/>
        <v>0</v>
      </c>
      <c r="J810" s="1" t="str">
        <f>IF(LEN($A810)&gt;0,IF(LEN(Declarations!$F810)&gt;0,Declarations!$F810,conftype),"")</f>
        <v/>
      </c>
      <c r="M810" s="35" t="e">
        <f t="shared" si="252"/>
        <v>#REF!</v>
      </c>
      <c r="N810" s="35" t="e">
        <f t="shared" si="259"/>
        <v>#REF!</v>
      </c>
      <c r="O810" s="35" t="e">
        <f t="shared" si="260"/>
        <v>#REF!</v>
      </c>
      <c r="P810" s="35" t="e">
        <f t="shared" si="261"/>
        <v>#REF!</v>
      </c>
      <c r="Q810" s="214" t="e">
        <f t="shared" si="262"/>
        <v>#REF!</v>
      </c>
      <c r="R810" s="215" t="e">
        <f t="shared" si="263"/>
        <v>#REF!</v>
      </c>
      <c r="S810" s="214" t="e">
        <f t="shared" si="264"/>
        <v>#REF!</v>
      </c>
      <c r="T810" s="214" t="e">
        <f t="shared" si="265"/>
        <v>#REF!</v>
      </c>
      <c r="U810" t="e">
        <f t="shared" si="266"/>
        <v>#REF!</v>
      </c>
      <c r="V810" t="e">
        <f t="shared" si="267"/>
        <v>#REF!</v>
      </c>
      <c r="W810" t="e">
        <f t="shared" si="268"/>
        <v>#REF!</v>
      </c>
      <c r="X810" t="e">
        <f t="shared" si="269"/>
        <v>#REF!</v>
      </c>
      <c r="Y810" t="e">
        <f t="shared" si="270"/>
        <v>#REF!</v>
      </c>
      <c r="AA810" s="1">
        <f t="shared" si="271"/>
        <v>809</v>
      </c>
    </row>
    <row r="811" spans="1:27" x14ac:dyDescent="0.35">
      <c r="A811" s="184" t="str">
        <f>+Declarations!A811&amp;""</f>
        <v/>
      </c>
      <c r="B811" t="str">
        <f>IF(LEN($A811),IF(LEN(Declarations!$B811)&gt;0,Declarations!$B811,"#"&amp;$A811),"")</f>
        <v/>
      </c>
      <c r="C811" s="1" t="str">
        <f t="shared" si="253"/>
        <v>...</v>
      </c>
      <c r="D811" s="1" t="str">
        <f t="shared" si="272"/>
        <v/>
      </c>
      <c r="E811" s="15">
        <f t="shared" si="254"/>
        <v>0</v>
      </c>
      <c r="F811" s="1">
        <f t="shared" si="255"/>
        <v>0</v>
      </c>
      <c r="G811" s="1" t="str">
        <f t="shared" si="256"/>
        <v/>
      </c>
      <c r="H811" t="str">
        <f t="shared" si="257"/>
        <v/>
      </c>
      <c r="I811" s="1">
        <f t="shared" si="258"/>
        <v>0</v>
      </c>
      <c r="J811" s="1" t="str">
        <f>IF(LEN($A811)&gt;0,IF(LEN(Declarations!$F811)&gt;0,Declarations!$F811,conftype),"")</f>
        <v/>
      </c>
      <c r="M811" s="35" t="e">
        <f t="shared" si="252"/>
        <v>#REF!</v>
      </c>
      <c r="N811" s="35" t="e">
        <f t="shared" si="259"/>
        <v>#REF!</v>
      </c>
      <c r="O811" s="35" t="e">
        <f t="shared" si="260"/>
        <v>#REF!</v>
      </c>
      <c r="P811" s="35" t="e">
        <f t="shared" si="261"/>
        <v>#REF!</v>
      </c>
      <c r="Q811" s="214" t="e">
        <f t="shared" si="262"/>
        <v>#REF!</v>
      </c>
      <c r="R811" s="215" t="e">
        <f t="shared" si="263"/>
        <v>#REF!</v>
      </c>
      <c r="S811" s="214" t="e">
        <f t="shared" si="264"/>
        <v>#REF!</v>
      </c>
      <c r="T811" s="214" t="e">
        <f t="shared" si="265"/>
        <v>#REF!</v>
      </c>
      <c r="U811" t="e">
        <f t="shared" si="266"/>
        <v>#REF!</v>
      </c>
      <c r="V811" t="e">
        <f t="shared" si="267"/>
        <v>#REF!</v>
      </c>
      <c r="W811" t="e">
        <f t="shared" si="268"/>
        <v>#REF!</v>
      </c>
      <c r="X811" t="e">
        <f t="shared" si="269"/>
        <v>#REF!</v>
      </c>
      <c r="Y811" t="e">
        <f t="shared" si="270"/>
        <v>#REF!</v>
      </c>
      <c r="AA811" s="1">
        <f t="shared" si="271"/>
        <v>810</v>
      </c>
    </row>
    <row r="812" spans="1:27" x14ac:dyDescent="0.35">
      <c r="A812" s="184" t="str">
        <f>+Declarations!A812&amp;""</f>
        <v/>
      </c>
      <c r="B812" t="str">
        <f>IF(LEN($A812),IF(LEN(Declarations!$B812)&gt;0,Declarations!$B812,"#"&amp;$A812),"")</f>
        <v/>
      </c>
      <c r="C812" s="1" t="str">
        <f t="shared" si="253"/>
        <v>...</v>
      </c>
      <c r="D812" s="1" t="str">
        <f t="shared" si="272"/>
        <v/>
      </c>
      <c r="E812" s="15">
        <f t="shared" si="254"/>
        <v>0</v>
      </c>
      <c r="F812" s="1">
        <f t="shared" si="255"/>
        <v>0</v>
      </c>
      <c r="G812" s="1" t="str">
        <f t="shared" si="256"/>
        <v/>
      </c>
      <c r="H812" t="str">
        <f t="shared" si="257"/>
        <v/>
      </c>
      <c r="I812" s="1">
        <f t="shared" si="258"/>
        <v>0</v>
      </c>
      <c r="J812" s="1" t="str">
        <f>IF(LEN($A812)&gt;0,IF(LEN(Declarations!$F812)&gt;0,Declarations!$F812,conftype),"")</f>
        <v/>
      </c>
      <c r="M812" s="35" t="e">
        <f t="shared" si="252"/>
        <v>#REF!</v>
      </c>
      <c r="N812" s="35" t="e">
        <f t="shared" si="259"/>
        <v>#REF!</v>
      </c>
      <c r="O812" s="35" t="e">
        <f t="shared" si="260"/>
        <v>#REF!</v>
      </c>
      <c r="P812" s="35" t="e">
        <f t="shared" si="261"/>
        <v>#REF!</v>
      </c>
      <c r="Q812" s="214" t="e">
        <f t="shared" si="262"/>
        <v>#REF!</v>
      </c>
      <c r="R812" s="215" t="e">
        <f t="shared" si="263"/>
        <v>#REF!</v>
      </c>
      <c r="S812" s="214" t="e">
        <f t="shared" si="264"/>
        <v>#REF!</v>
      </c>
      <c r="T812" s="214" t="e">
        <f t="shared" si="265"/>
        <v>#REF!</v>
      </c>
      <c r="U812" t="e">
        <f t="shared" si="266"/>
        <v>#REF!</v>
      </c>
      <c r="V812" t="e">
        <f t="shared" si="267"/>
        <v>#REF!</v>
      </c>
      <c r="W812" t="e">
        <f t="shared" si="268"/>
        <v>#REF!</v>
      </c>
      <c r="X812" t="e">
        <f t="shared" si="269"/>
        <v>#REF!</v>
      </c>
      <c r="Y812" t="e">
        <f t="shared" si="270"/>
        <v>#REF!</v>
      </c>
      <c r="AA812" s="1">
        <f t="shared" si="271"/>
        <v>811</v>
      </c>
    </row>
    <row r="813" spans="1:27" x14ac:dyDescent="0.35">
      <c r="A813" s="184" t="str">
        <f>+Declarations!A813&amp;""</f>
        <v/>
      </c>
      <c r="B813" t="str">
        <f>IF(LEN($A813),IF(LEN(Declarations!$B813)&gt;0,Declarations!$B813,"#"&amp;$A813),"")</f>
        <v/>
      </c>
      <c r="C813" s="1" t="str">
        <f t="shared" si="253"/>
        <v>...</v>
      </c>
      <c r="D813" s="1" t="str">
        <f t="shared" si="272"/>
        <v/>
      </c>
      <c r="E813" s="15">
        <f t="shared" si="254"/>
        <v>0</v>
      </c>
      <c r="F813" s="1">
        <f t="shared" si="255"/>
        <v>0</v>
      </c>
      <c r="G813" s="1" t="str">
        <f t="shared" si="256"/>
        <v/>
      </c>
      <c r="H813" t="str">
        <f t="shared" si="257"/>
        <v/>
      </c>
      <c r="I813" s="1">
        <f t="shared" si="258"/>
        <v>0</v>
      </c>
      <c r="J813" s="1" t="str">
        <f>IF(LEN($A813)&gt;0,IF(LEN(Declarations!$F813)&gt;0,Declarations!$F813,conftype),"")</f>
        <v/>
      </c>
      <c r="M813" s="35" t="e">
        <f t="shared" si="252"/>
        <v>#REF!</v>
      </c>
      <c r="N813" s="35" t="e">
        <f t="shared" si="259"/>
        <v>#REF!</v>
      </c>
      <c r="O813" s="35" t="e">
        <f t="shared" si="260"/>
        <v>#REF!</v>
      </c>
      <c r="P813" s="35" t="e">
        <f t="shared" si="261"/>
        <v>#REF!</v>
      </c>
      <c r="Q813" s="214" t="e">
        <f t="shared" si="262"/>
        <v>#REF!</v>
      </c>
      <c r="R813" s="215" t="e">
        <f t="shared" si="263"/>
        <v>#REF!</v>
      </c>
      <c r="S813" s="214" t="e">
        <f t="shared" si="264"/>
        <v>#REF!</v>
      </c>
      <c r="T813" s="214" t="e">
        <f t="shared" si="265"/>
        <v>#REF!</v>
      </c>
      <c r="U813" t="e">
        <f t="shared" si="266"/>
        <v>#REF!</v>
      </c>
      <c r="V813" t="e">
        <f t="shared" si="267"/>
        <v>#REF!</v>
      </c>
      <c r="W813" t="e">
        <f t="shared" si="268"/>
        <v>#REF!</v>
      </c>
      <c r="X813" t="e">
        <f t="shared" si="269"/>
        <v>#REF!</v>
      </c>
      <c r="Y813" t="e">
        <f t="shared" si="270"/>
        <v>#REF!</v>
      </c>
      <c r="AA813" s="1">
        <f t="shared" si="271"/>
        <v>812</v>
      </c>
    </row>
    <row r="814" spans="1:27" x14ac:dyDescent="0.35">
      <c r="A814" s="184" t="str">
        <f>+Declarations!A814&amp;""</f>
        <v/>
      </c>
      <c r="B814" t="str">
        <f>IF(LEN($A814),IF(LEN(Declarations!$B814)&gt;0,Declarations!$B814,"#"&amp;$A814),"")</f>
        <v/>
      </c>
      <c r="C814" s="1" t="str">
        <f t="shared" si="253"/>
        <v>...</v>
      </c>
      <c r="D814" s="1" t="str">
        <f t="shared" si="272"/>
        <v/>
      </c>
      <c r="E814" s="15">
        <f t="shared" si="254"/>
        <v>0</v>
      </c>
      <c r="F814" s="1">
        <f t="shared" si="255"/>
        <v>0</v>
      </c>
      <c r="G814" s="1" t="str">
        <f t="shared" si="256"/>
        <v/>
      </c>
      <c r="H814" t="str">
        <f t="shared" si="257"/>
        <v/>
      </c>
      <c r="I814" s="1">
        <f t="shared" si="258"/>
        <v>0</v>
      </c>
      <c r="J814" s="1" t="str">
        <f>IF(LEN($A814)&gt;0,IF(LEN(Declarations!$F814)&gt;0,Declarations!$F814,conftype),"")</f>
        <v/>
      </c>
      <c r="M814" s="35" t="e">
        <f t="shared" si="252"/>
        <v>#REF!</v>
      </c>
      <c r="N814" s="35" t="e">
        <f t="shared" si="259"/>
        <v>#REF!</v>
      </c>
      <c r="O814" s="35" t="e">
        <f t="shared" si="260"/>
        <v>#REF!</v>
      </c>
      <c r="P814" s="35" t="e">
        <f t="shared" si="261"/>
        <v>#REF!</v>
      </c>
      <c r="Q814" s="214" t="e">
        <f t="shared" si="262"/>
        <v>#REF!</v>
      </c>
      <c r="R814" s="215" t="e">
        <f t="shared" si="263"/>
        <v>#REF!</v>
      </c>
      <c r="S814" s="214" t="e">
        <f t="shared" si="264"/>
        <v>#REF!</v>
      </c>
      <c r="T814" s="214" t="e">
        <f t="shared" si="265"/>
        <v>#REF!</v>
      </c>
      <c r="U814" t="e">
        <f t="shared" si="266"/>
        <v>#REF!</v>
      </c>
      <c r="V814" t="e">
        <f t="shared" si="267"/>
        <v>#REF!</v>
      </c>
      <c r="W814" t="e">
        <f t="shared" si="268"/>
        <v>#REF!</v>
      </c>
      <c r="X814" t="e">
        <f t="shared" si="269"/>
        <v>#REF!</v>
      </c>
      <c r="Y814" t="e">
        <f t="shared" si="270"/>
        <v>#REF!</v>
      </c>
      <c r="AA814" s="1">
        <f t="shared" si="271"/>
        <v>813</v>
      </c>
    </row>
    <row r="815" spans="1:27" x14ac:dyDescent="0.35">
      <c r="A815" s="184" t="str">
        <f>+Declarations!A815&amp;""</f>
        <v/>
      </c>
      <c r="B815" t="str">
        <f>IF(LEN($A815),IF(LEN(Declarations!$B815)&gt;0,Declarations!$B815,"#"&amp;$A815),"")</f>
        <v/>
      </c>
      <c r="C815" s="1" t="str">
        <f t="shared" si="253"/>
        <v>...</v>
      </c>
      <c r="D815" s="1" t="str">
        <f t="shared" si="272"/>
        <v/>
      </c>
      <c r="E815" s="15">
        <f t="shared" si="254"/>
        <v>0</v>
      </c>
      <c r="F815" s="1">
        <f t="shared" si="255"/>
        <v>0</v>
      </c>
      <c r="G815" s="1" t="str">
        <f t="shared" si="256"/>
        <v/>
      </c>
      <c r="H815" t="str">
        <f t="shared" si="257"/>
        <v/>
      </c>
      <c r="I815" s="1">
        <f t="shared" si="258"/>
        <v>0</v>
      </c>
      <c r="J815" s="1" t="str">
        <f>IF(LEN($A815)&gt;0,IF(LEN(Declarations!$F815)&gt;0,Declarations!$F815,conftype),"")</f>
        <v/>
      </c>
      <c r="M815" s="35" t="e">
        <f t="shared" ref="M815:M878" si="273">IF(ISNA(VLOOKUP($A815,SprintData,2,FALSE)),0,VLOOKUP($A815,SprintData,2,FALSE))</f>
        <v>#REF!</v>
      </c>
      <c r="N815" s="35" t="e">
        <f t="shared" si="259"/>
        <v>#REF!</v>
      </c>
      <c r="O815" s="35" t="e">
        <f t="shared" si="260"/>
        <v>#REF!</v>
      </c>
      <c r="P815" s="35" t="e">
        <f t="shared" si="261"/>
        <v>#REF!</v>
      </c>
      <c r="Q815" s="214" t="e">
        <f t="shared" si="262"/>
        <v>#REF!</v>
      </c>
      <c r="R815" s="215" t="e">
        <f t="shared" si="263"/>
        <v>#REF!</v>
      </c>
      <c r="S815" s="214" t="e">
        <f t="shared" si="264"/>
        <v>#REF!</v>
      </c>
      <c r="T815" s="214" t="e">
        <f t="shared" si="265"/>
        <v>#REF!</v>
      </c>
      <c r="U815" t="e">
        <f t="shared" si="266"/>
        <v>#REF!</v>
      </c>
      <c r="V815" t="e">
        <f t="shared" si="267"/>
        <v>#REF!</v>
      </c>
      <c r="W815" t="e">
        <f t="shared" si="268"/>
        <v>#REF!</v>
      </c>
      <c r="X815" t="e">
        <f t="shared" si="269"/>
        <v>#REF!</v>
      </c>
      <c r="Y815" t="e">
        <f t="shared" si="270"/>
        <v>#REF!</v>
      </c>
      <c r="AA815" s="1">
        <f t="shared" si="271"/>
        <v>814</v>
      </c>
    </row>
    <row r="816" spans="1:27" x14ac:dyDescent="0.35">
      <c r="A816" s="184" t="str">
        <f>+Declarations!A816&amp;""</f>
        <v/>
      </c>
      <c r="B816" t="str">
        <f>IF(LEN($A816),IF(LEN(Declarations!$B816)&gt;0,Declarations!$B816,"#"&amp;$A816),"")</f>
        <v/>
      </c>
      <c r="C816" s="1" t="str">
        <f t="shared" si="253"/>
        <v>...</v>
      </c>
      <c r="D816" s="1" t="str">
        <f t="shared" si="272"/>
        <v/>
      </c>
      <c r="E816" s="15">
        <f t="shared" si="254"/>
        <v>0</v>
      </c>
      <c r="F816" s="1">
        <f t="shared" si="255"/>
        <v>0</v>
      </c>
      <c r="G816" s="1" t="str">
        <f t="shared" si="256"/>
        <v/>
      </c>
      <c r="H816" t="str">
        <f t="shared" si="257"/>
        <v/>
      </c>
      <c r="I816" s="1">
        <f t="shared" si="258"/>
        <v>0</v>
      </c>
      <c r="J816" s="1" t="str">
        <f>IF(LEN($A816)&gt;0,IF(LEN(Declarations!$F816)&gt;0,Declarations!$F816,conftype),"")</f>
        <v/>
      </c>
      <c r="M816" s="35" t="e">
        <f t="shared" si="273"/>
        <v>#REF!</v>
      </c>
      <c r="N816" s="35" t="e">
        <f t="shared" si="259"/>
        <v>#REF!</v>
      </c>
      <c r="O816" s="35" t="e">
        <f t="shared" si="260"/>
        <v>#REF!</v>
      </c>
      <c r="P816" s="35" t="e">
        <f t="shared" si="261"/>
        <v>#REF!</v>
      </c>
      <c r="Q816" s="214" t="e">
        <f t="shared" si="262"/>
        <v>#REF!</v>
      </c>
      <c r="R816" s="215" t="e">
        <f t="shared" si="263"/>
        <v>#REF!</v>
      </c>
      <c r="S816" s="214" t="e">
        <f t="shared" si="264"/>
        <v>#REF!</v>
      </c>
      <c r="T816" s="214" t="e">
        <f t="shared" si="265"/>
        <v>#REF!</v>
      </c>
      <c r="U816" t="e">
        <f t="shared" si="266"/>
        <v>#REF!</v>
      </c>
      <c r="V816" t="e">
        <f t="shared" si="267"/>
        <v>#REF!</v>
      </c>
      <c r="W816" t="e">
        <f t="shared" si="268"/>
        <v>#REF!</v>
      </c>
      <c r="X816" t="e">
        <f t="shared" si="269"/>
        <v>#REF!</v>
      </c>
      <c r="Y816" t="e">
        <f t="shared" si="270"/>
        <v>#REF!</v>
      </c>
      <c r="AA816" s="1">
        <f t="shared" si="271"/>
        <v>815</v>
      </c>
    </row>
    <row r="817" spans="1:27" x14ac:dyDescent="0.35">
      <c r="A817" s="184" t="str">
        <f>+Declarations!A817&amp;""</f>
        <v/>
      </c>
      <c r="B817" t="str">
        <f>IF(LEN($A817),IF(LEN(Declarations!$B817)&gt;0,Declarations!$B817,"#"&amp;$A817),"")</f>
        <v/>
      </c>
      <c r="C817" s="1" t="str">
        <f t="shared" si="253"/>
        <v>...</v>
      </c>
      <c r="D817" s="1" t="str">
        <f t="shared" si="272"/>
        <v/>
      </c>
      <c r="E817" s="15">
        <f t="shared" si="254"/>
        <v>0</v>
      </c>
      <c r="F817" s="1">
        <f t="shared" si="255"/>
        <v>0</v>
      </c>
      <c r="G817" s="1" t="str">
        <f t="shared" si="256"/>
        <v/>
      </c>
      <c r="H817" t="str">
        <f t="shared" si="257"/>
        <v/>
      </c>
      <c r="I817" s="1">
        <f t="shared" si="258"/>
        <v>0</v>
      </c>
      <c r="J817" s="1" t="str">
        <f>IF(LEN($A817)&gt;0,IF(LEN(Declarations!$F817)&gt;0,Declarations!$F817,conftype),"")</f>
        <v/>
      </c>
      <c r="M817" s="35" t="e">
        <f t="shared" si="273"/>
        <v>#REF!</v>
      </c>
      <c r="N817" s="35" t="e">
        <f t="shared" si="259"/>
        <v>#REF!</v>
      </c>
      <c r="O817" s="35" t="e">
        <f t="shared" si="260"/>
        <v>#REF!</v>
      </c>
      <c r="P817" s="35" t="e">
        <f t="shared" si="261"/>
        <v>#REF!</v>
      </c>
      <c r="Q817" s="214" t="e">
        <f t="shared" si="262"/>
        <v>#REF!</v>
      </c>
      <c r="R817" s="215" t="e">
        <f t="shared" si="263"/>
        <v>#REF!</v>
      </c>
      <c r="S817" s="214" t="e">
        <f t="shared" si="264"/>
        <v>#REF!</v>
      </c>
      <c r="T817" s="214" t="e">
        <f t="shared" si="265"/>
        <v>#REF!</v>
      </c>
      <c r="U817" t="e">
        <f t="shared" si="266"/>
        <v>#REF!</v>
      </c>
      <c r="V817" t="e">
        <f t="shared" si="267"/>
        <v>#REF!</v>
      </c>
      <c r="W817" t="e">
        <f t="shared" si="268"/>
        <v>#REF!</v>
      </c>
      <c r="X817" t="e">
        <f t="shared" si="269"/>
        <v>#REF!</v>
      </c>
      <c r="Y817" t="e">
        <f t="shared" si="270"/>
        <v>#REF!</v>
      </c>
      <c r="AA817" s="1">
        <f t="shared" si="271"/>
        <v>816</v>
      </c>
    </row>
    <row r="818" spans="1:27" x14ac:dyDescent="0.35">
      <c r="A818" s="184" t="str">
        <f>+Declarations!A818&amp;""</f>
        <v/>
      </c>
      <c r="B818" t="str">
        <f>IF(LEN($A818),IF(LEN(Declarations!$B818)&gt;0,Declarations!$B818,"#"&amp;$A818),"")</f>
        <v/>
      </c>
      <c r="C818" s="1" t="str">
        <f t="shared" si="253"/>
        <v>...</v>
      </c>
      <c r="D818" s="1" t="str">
        <f t="shared" si="272"/>
        <v/>
      </c>
      <c r="E818" s="15">
        <f t="shared" si="254"/>
        <v>0</v>
      </c>
      <c r="F818" s="1">
        <f t="shared" si="255"/>
        <v>0</v>
      </c>
      <c r="G818" s="1" t="str">
        <f t="shared" si="256"/>
        <v/>
      </c>
      <c r="H818" t="str">
        <f t="shared" si="257"/>
        <v/>
      </c>
      <c r="I818" s="1">
        <f t="shared" si="258"/>
        <v>0</v>
      </c>
      <c r="J818" s="1" t="str">
        <f>IF(LEN($A818)&gt;0,IF(LEN(Declarations!$F818)&gt;0,Declarations!$F818,conftype),"")</f>
        <v/>
      </c>
      <c r="M818" s="35" t="e">
        <f t="shared" si="273"/>
        <v>#REF!</v>
      </c>
      <c r="N818" s="35" t="e">
        <f t="shared" si="259"/>
        <v>#REF!</v>
      </c>
      <c r="O818" s="35" t="e">
        <f t="shared" si="260"/>
        <v>#REF!</v>
      </c>
      <c r="P818" s="35" t="e">
        <f t="shared" si="261"/>
        <v>#REF!</v>
      </c>
      <c r="Q818" s="214" t="e">
        <f t="shared" si="262"/>
        <v>#REF!</v>
      </c>
      <c r="R818" s="215" t="e">
        <f t="shared" si="263"/>
        <v>#REF!</v>
      </c>
      <c r="S818" s="214" t="e">
        <f t="shared" si="264"/>
        <v>#REF!</v>
      </c>
      <c r="T818" s="214" t="e">
        <f t="shared" si="265"/>
        <v>#REF!</v>
      </c>
      <c r="U818" t="e">
        <f t="shared" si="266"/>
        <v>#REF!</v>
      </c>
      <c r="V818" t="e">
        <f t="shared" si="267"/>
        <v>#REF!</v>
      </c>
      <c r="W818" t="e">
        <f t="shared" si="268"/>
        <v>#REF!</v>
      </c>
      <c r="X818" t="e">
        <f t="shared" si="269"/>
        <v>#REF!</v>
      </c>
      <c r="Y818" t="e">
        <f t="shared" si="270"/>
        <v>#REF!</v>
      </c>
      <c r="AA818" s="1">
        <f t="shared" si="271"/>
        <v>817</v>
      </c>
    </row>
    <row r="819" spans="1:27" x14ac:dyDescent="0.35">
      <c r="A819" s="184" t="str">
        <f>+Declarations!A819&amp;""</f>
        <v/>
      </c>
      <c r="B819" t="str">
        <f>IF(LEN($A819),IF(LEN(Declarations!$B819)&gt;0,Declarations!$B819,"#"&amp;$A819),"")</f>
        <v/>
      </c>
      <c r="C819" s="1" t="str">
        <f t="shared" si="253"/>
        <v>...</v>
      </c>
      <c r="D819" s="1" t="str">
        <f t="shared" si="272"/>
        <v/>
      </c>
      <c r="E819" s="15">
        <f t="shared" si="254"/>
        <v>0</v>
      </c>
      <c r="F819" s="1">
        <f t="shared" si="255"/>
        <v>0</v>
      </c>
      <c r="G819" s="1" t="str">
        <f t="shared" si="256"/>
        <v/>
      </c>
      <c r="H819" t="str">
        <f t="shared" si="257"/>
        <v/>
      </c>
      <c r="I819" s="1">
        <f t="shared" si="258"/>
        <v>0</v>
      </c>
      <c r="J819" s="1" t="str">
        <f>IF(LEN($A819)&gt;0,IF(LEN(Declarations!$F819)&gt;0,Declarations!$F819,conftype),"")</f>
        <v/>
      </c>
      <c r="M819" s="35" t="e">
        <f t="shared" si="273"/>
        <v>#REF!</v>
      </c>
      <c r="N819" s="35" t="e">
        <f t="shared" si="259"/>
        <v>#REF!</v>
      </c>
      <c r="O819" s="35" t="e">
        <f t="shared" si="260"/>
        <v>#REF!</v>
      </c>
      <c r="P819" s="35" t="e">
        <f t="shared" si="261"/>
        <v>#REF!</v>
      </c>
      <c r="Q819" s="214" t="e">
        <f t="shared" si="262"/>
        <v>#REF!</v>
      </c>
      <c r="R819" s="215" t="e">
        <f t="shared" si="263"/>
        <v>#REF!</v>
      </c>
      <c r="S819" s="214" t="e">
        <f t="shared" si="264"/>
        <v>#REF!</v>
      </c>
      <c r="T819" s="214" t="e">
        <f t="shared" si="265"/>
        <v>#REF!</v>
      </c>
      <c r="U819" t="e">
        <f t="shared" si="266"/>
        <v>#REF!</v>
      </c>
      <c r="V819" t="e">
        <f t="shared" si="267"/>
        <v>#REF!</v>
      </c>
      <c r="W819" t="e">
        <f t="shared" si="268"/>
        <v>#REF!</v>
      </c>
      <c r="X819" t="e">
        <f t="shared" si="269"/>
        <v>#REF!</v>
      </c>
      <c r="Y819" t="e">
        <f t="shared" si="270"/>
        <v>#REF!</v>
      </c>
      <c r="AA819" s="1">
        <f t="shared" si="271"/>
        <v>818</v>
      </c>
    </row>
    <row r="820" spans="1:27" x14ac:dyDescent="0.35">
      <c r="A820" s="184" t="str">
        <f>+Declarations!A820&amp;""</f>
        <v/>
      </c>
      <c r="B820" t="str">
        <f>IF(LEN($A820),IF(LEN(Declarations!$B820)&gt;0,Declarations!$B820,"#"&amp;$A820),"")</f>
        <v/>
      </c>
      <c r="C820" s="1" t="str">
        <f t="shared" si="253"/>
        <v>...</v>
      </c>
      <c r="D820" s="1" t="str">
        <f t="shared" si="272"/>
        <v/>
      </c>
      <c r="E820" s="15">
        <f t="shared" si="254"/>
        <v>0</v>
      </c>
      <c r="F820" s="1">
        <f t="shared" si="255"/>
        <v>0</v>
      </c>
      <c r="G820" s="1" t="str">
        <f t="shared" si="256"/>
        <v/>
      </c>
      <c r="H820" t="str">
        <f t="shared" si="257"/>
        <v/>
      </c>
      <c r="I820" s="1">
        <f t="shared" si="258"/>
        <v>0</v>
      </c>
      <c r="J820" s="1" t="str">
        <f>IF(LEN($A820)&gt;0,IF(LEN(Declarations!$F820)&gt;0,Declarations!$F820,conftype),"")</f>
        <v/>
      </c>
      <c r="M820" s="35" t="e">
        <f t="shared" si="273"/>
        <v>#REF!</v>
      </c>
      <c r="N820" s="35" t="e">
        <f t="shared" si="259"/>
        <v>#REF!</v>
      </c>
      <c r="O820" s="35" t="e">
        <f t="shared" si="260"/>
        <v>#REF!</v>
      </c>
      <c r="P820" s="35" t="e">
        <f t="shared" si="261"/>
        <v>#REF!</v>
      </c>
      <c r="Q820" s="214" t="e">
        <f t="shared" si="262"/>
        <v>#REF!</v>
      </c>
      <c r="R820" s="215" t="e">
        <f t="shared" si="263"/>
        <v>#REF!</v>
      </c>
      <c r="S820" s="214" t="e">
        <f t="shared" si="264"/>
        <v>#REF!</v>
      </c>
      <c r="T820" s="214" t="e">
        <f t="shared" si="265"/>
        <v>#REF!</v>
      </c>
      <c r="U820" t="e">
        <f t="shared" si="266"/>
        <v>#REF!</v>
      </c>
      <c r="V820" t="e">
        <f t="shared" si="267"/>
        <v>#REF!</v>
      </c>
      <c r="W820" t="e">
        <f t="shared" si="268"/>
        <v>#REF!</v>
      </c>
      <c r="X820" t="e">
        <f t="shared" si="269"/>
        <v>#REF!</v>
      </c>
      <c r="Y820" t="e">
        <f t="shared" si="270"/>
        <v>#REF!</v>
      </c>
      <c r="AA820" s="1">
        <f t="shared" si="271"/>
        <v>819</v>
      </c>
    </row>
    <row r="821" spans="1:27" x14ac:dyDescent="0.35">
      <c r="A821" s="184" t="str">
        <f>+Declarations!A821&amp;""</f>
        <v/>
      </c>
      <c r="B821" t="str">
        <f>IF(LEN($A821),IF(LEN(Declarations!$B821)&gt;0,Declarations!$B821,"#"&amp;$A821),"")</f>
        <v/>
      </c>
      <c r="C821" s="1" t="str">
        <f t="shared" si="253"/>
        <v>...</v>
      </c>
      <c r="D821" s="1" t="str">
        <f t="shared" si="272"/>
        <v/>
      </c>
      <c r="E821" s="15">
        <f t="shared" si="254"/>
        <v>0</v>
      </c>
      <c r="F821" s="1">
        <f t="shared" si="255"/>
        <v>0</v>
      </c>
      <c r="G821" s="1" t="str">
        <f t="shared" si="256"/>
        <v/>
      </c>
      <c r="H821" t="str">
        <f t="shared" si="257"/>
        <v/>
      </c>
      <c r="I821" s="1">
        <f t="shared" si="258"/>
        <v>0</v>
      </c>
      <c r="J821" s="1" t="str">
        <f>IF(LEN($A821)&gt;0,IF(LEN(Declarations!$F821)&gt;0,Declarations!$F821,conftype),"")</f>
        <v/>
      </c>
      <c r="M821" s="35" t="e">
        <f t="shared" si="273"/>
        <v>#REF!</v>
      </c>
      <c r="N821" s="35" t="e">
        <f t="shared" si="259"/>
        <v>#REF!</v>
      </c>
      <c r="O821" s="35" t="e">
        <f t="shared" si="260"/>
        <v>#REF!</v>
      </c>
      <c r="P821" s="35" t="e">
        <f t="shared" si="261"/>
        <v>#REF!</v>
      </c>
      <c r="Q821" s="214" t="e">
        <f t="shared" si="262"/>
        <v>#REF!</v>
      </c>
      <c r="R821" s="215" t="e">
        <f t="shared" si="263"/>
        <v>#REF!</v>
      </c>
      <c r="S821" s="214" t="e">
        <f t="shared" si="264"/>
        <v>#REF!</v>
      </c>
      <c r="T821" s="214" t="e">
        <f t="shared" si="265"/>
        <v>#REF!</v>
      </c>
      <c r="U821" t="e">
        <f t="shared" si="266"/>
        <v>#REF!</v>
      </c>
      <c r="V821" t="e">
        <f t="shared" si="267"/>
        <v>#REF!</v>
      </c>
      <c r="W821" t="e">
        <f t="shared" si="268"/>
        <v>#REF!</v>
      </c>
      <c r="X821" t="e">
        <f t="shared" si="269"/>
        <v>#REF!</v>
      </c>
      <c r="Y821" t="e">
        <f t="shared" si="270"/>
        <v>#REF!</v>
      </c>
      <c r="AA821" s="1">
        <f t="shared" si="271"/>
        <v>820</v>
      </c>
    </row>
    <row r="822" spans="1:27" x14ac:dyDescent="0.35">
      <c r="A822" s="184" t="str">
        <f>+Declarations!A822&amp;""</f>
        <v/>
      </c>
      <c r="B822" t="str">
        <f>IF(LEN($A822),IF(LEN(Declarations!$B822)&gt;0,Declarations!$B822,"#"&amp;$A822),"")</f>
        <v/>
      </c>
      <c r="C822" s="1" t="str">
        <f t="shared" si="253"/>
        <v>...</v>
      </c>
      <c r="D822" s="1" t="str">
        <f t="shared" si="272"/>
        <v/>
      </c>
      <c r="E822" s="15">
        <f t="shared" si="254"/>
        <v>0</v>
      </c>
      <c r="F822" s="1">
        <f t="shared" si="255"/>
        <v>0</v>
      </c>
      <c r="G822" s="1" t="str">
        <f t="shared" si="256"/>
        <v/>
      </c>
      <c r="H822" t="str">
        <f t="shared" si="257"/>
        <v/>
      </c>
      <c r="I822" s="1">
        <f t="shared" si="258"/>
        <v>0</v>
      </c>
      <c r="J822" s="1" t="str">
        <f>IF(LEN($A822)&gt;0,IF(LEN(Declarations!$F822)&gt;0,Declarations!$F822,conftype),"")</f>
        <v/>
      </c>
      <c r="M822" s="35" t="e">
        <f t="shared" si="273"/>
        <v>#REF!</v>
      </c>
      <c r="N822" s="35" t="e">
        <f t="shared" si="259"/>
        <v>#REF!</v>
      </c>
      <c r="O822" s="35" t="e">
        <f t="shared" si="260"/>
        <v>#REF!</v>
      </c>
      <c r="P822" s="35" t="e">
        <f t="shared" si="261"/>
        <v>#REF!</v>
      </c>
      <c r="Q822" s="214" t="e">
        <f t="shared" si="262"/>
        <v>#REF!</v>
      </c>
      <c r="R822" s="215" t="e">
        <f t="shared" si="263"/>
        <v>#REF!</v>
      </c>
      <c r="S822" s="214" t="e">
        <f t="shared" si="264"/>
        <v>#REF!</v>
      </c>
      <c r="T822" s="214" t="e">
        <f t="shared" si="265"/>
        <v>#REF!</v>
      </c>
      <c r="U822" t="e">
        <f t="shared" si="266"/>
        <v>#REF!</v>
      </c>
      <c r="V822" t="e">
        <f t="shared" si="267"/>
        <v>#REF!</v>
      </c>
      <c r="W822" t="e">
        <f t="shared" si="268"/>
        <v>#REF!</v>
      </c>
      <c r="X822" t="e">
        <f t="shared" si="269"/>
        <v>#REF!</v>
      </c>
      <c r="Y822" t="e">
        <f t="shared" si="270"/>
        <v>#REF!</v>
      </c>
      <c r="AA822" s="1">
        <f t="shared" si="271"/>
        <v>821</v>
      </c>
    </row>
    <row r="823" spans="1:27" x14ac:dyDescent="0.35">
      <c r="A823" s="184" t="str">
        <f>+Declarations!A823&amp;""</f>
        <v/>
      </c>
      <c r="B823" t="str">
        <f>IF(LEN($A823),IF(LEN(Declarations!$B823)&gt;0,Declarations!$B823,"#"&amp;$A823),"")</f>
        <v/>
      </c>
      <c r="C823" s="1" t="str">
        <f t="shared" si="253"/>
        <v>...</v>
      </c>
      <c r="D823" s="1" t="str">
        <f t="shared" si="272"/>
        <v/>
      </c>
      <c r="E823" s="15">
        <f t="shared" si="254"/>
        <v>0</v>
      </c>
      <c r="F823" s="1">
        <f t="shared" si="255"/>
        <v>0</v>
      </c>
      <c r="G823" s="1" t="str">
        <f t="shared" si="256"/>
        <v/>
      </c>
      <c r="H823" t="str">
        <f t="shared" si="257"/>
        <v/>
      </c>
      <c r="I823" s="1">
        <f t="shared" si="258"/>
        <v>0</v>
      </c>
      <c r="J823" s="1" t="str">
        <f>IF(LEN($A823)&gt;0,IF(LEN(Declarations!$F823)&gt;0,Declarations!$F823,conftype),"")</f>
        <v/>
      </c>
      <c r="M823" s="35" t="e">
        <f t="shared" si="273"/>
        <v>#REF!</v>
      </c>
      <c r="N823" s="35" t="e">
        <f t="shared" si="259"/>
        <v>#REF!</v>
      </c>
      <c r="O823" s="35" t="e">
        <f t="shared" si="260"/>
        <v>#REF!</v>
      </c>
      <c r="P823" s="35" t="e">
        <f t="shared" si="261"/>
        <v>#REF!</v>
      </c>
      <c r="Q823" s="214" t="e">
        <f t="shared" si="262"/>
        <v>#REF!</v>
      </c>
      <c r="R823" s="215" t="e">
        <f t="shared" si="263"/>
        <v>#REF!</v>
      </c>
      <c r="S823" s="214" t="e">
        <f t="shared" si="264"/>
        <v>#REF!</v>
      </c>
      <c r="T823" s="214" t="e">
        <f t="shared" si="265"/>
        <v>#REF!</v>
      </c>
      <c r="U823" t="e">
        <f t="shared" si="266"/>
        <v>#REF!</v>
      </c>
      <c r="V823" t="e">
        <f t="shared" si="267"/>
        <v>#REF!</v>
      </c>
      <c r="W823" t="e">
        <f t="shared" si="268"/>
        <v>#REF!</v>
      </c>
      <c r="X823" t="e">
        <f t="shared" si="269"/>
        <v>#REF!</v>
      </c>
      <c r="Y823" t="e">
        <f t="shared" si="270"/>
        <v>#REF!</v>
      </c>
      <c r="AA823" s="1">
        <f t="shared" si="271"/>
        <v>822</v>
      </c>
    </row>
    <row r="824" spans="1:27" x14ac:dyDescent="0.35">
      <c r="A824" s="184" t="str">
        <f>+Declarations!A824&amp;""</f>
        <v/>
      </c>
      <c r="B824" t="str">
        <f>IF(LEN($A824),IF(LEN(Declarations!$B824)&gt;0,Declarations!$B824,"#"&amp;$A824),"")</f>
        <v/>
      </c>
      <c r="C824" s="1" t="str">
        <f t="shared" si="253"/>
        <v>...</v>
      </c>
      <c r="D824" s="1" t="str">
        <f t="shared" si="272"/>
        <v/>
      </c>
      <c r="E824" s="15">
        <f t="shared" si="254"/>
        <v>0</v>
      </c>
      <c r="F824" s="1">
        <f t="shared" si="255"/>
        <v>0</v>
      </c>
      <c r="G824" s="1" t="str">
        <f t="shared" si="256"/>
        <v/>
      </c>
      <c r="H824" t="str">
        <f t="shared" si="257"/>
        <v/>
      </c>
      <c r="I824" s="1">
        <f t="shared" si="258"/>
        <v>0</v>
      </c>
      <c r="J824" s="1" t="str">
        <f>IF(LEN($A824)&gt;0,IF(LEN(Declarations!$F824)&gt;0,Declarations!$F824,conftype),"")</f>
        <v/>
      </c>
      <c r="M824" s="35" t="e">
        <f t="shared" si="273"/>
        <v>#REF!</v>
      </c>
      <c r="N824" s="35" t="e">
        <f t="shared" si="259"/>
        <v>#REF!</v>
      </c>
      <c r="O824" s="35" t="e">
        <f t="shared" si="260"/>
        <v>#REF!</v>
      </c>
      <c r="P824" s="35" t="e">
        <f t="shared" si="261"/>
        <v>#REF!</v>
      </c>
      <c r="Q824" s="214" t="e">
        <f t="shared" si="262"/>
        <v>#REF!</v>
      </c>
      <c r="R824" s="215" t="e">
        <f t="shared" si="263"/>
        <v>#REF!</v>
      </c>
      <c r="S824" s="214" t="e">
        <f t="shared" si="264"/>
        <v>#REF!</v>
      </c>
      <c r="T824" s="214" t="e">
        <f t="shared" si="265"/>
        <v>#REF!</v>
      </c>
      <c r="U824" t="e">
        <f t="shared" si="266"/>
        <v>#REF!</v>
      </c>
      <c r="V824" t="e">
        <f t="shared" si="267"/>
        <v>#REF!</v>
      </c>
      <c r="W824" t="e">
        <f t="shared" si="268"/>
        <v>#REF!</v>
      </c>
      <c r="X824" t="e">
        <f t="shared" si="269"/>
        <v>#REF!</v>
      </c>
      <c r="Y824" t="e">
        <f t="shared" si="270"/>
        <v>#REF!</v>
      </c>
      <c r="AA824" s="1">
        <f t="shared" si="271"/>
        <v>823</v>
      </c>
    </row>
    <row r="825" spans="1:27" x14ac:dyDescent="0.35">
      <c r="A825" s="184" t="str">
        <f>+Declarations!A825&amp;""</f>
        <v/>
      </c>
      <c r="B825" t="str">
        <f>IF(LEN($A825),IF(LEN(Declarations!$B825)&gt;0,Declarations!$B825,"#"&amp;$A825),"")</f>
        <v/>
      </c>
      <c r="C825" s="1" t="str">
        <f t="shared" si="253"/>
        <v>...</v>
      </c>
      <c r="D825" s="1" t="str">
        <f t="shared" si="272"/>
        <v/>
      </c>
      <c r="E825" s="15">
        <f t="shared" si="254"/>
        <v>0</v>
      </c>
      <c r="F825" s="1">
        <f t="shared" si="255"/>
        <v>0</v>
      </c>
      <c r="G825" s="1" t="str">
        <f t="shared" si="256"/>
        <v/>
      </c>
      <c r="H825" t="str">
        <f t="shared" si="257"/>
        <v/>
      </c>
      <c r="I825" s="1">
        <f t="shared" si="258"/>
        <v>0</v>
      </c>
      <c r="J825" s="1" t="str">
        <f>IF(LEN($A825)&gt;0,IF(LEN(Declarations!$F825)&gt;0,Declarations!$F825,conftype),"")</f>
        <v/>
      </c>
      <c r="M825" s="35" t="e">
        <f t="shared" si="273"/>
        <v>#REF!</v>
      </c>
      <c r="N825" s="35" t="e">
        <f t="shared" si="259"/>
        <v>#REF!</v>
      </c>
      <c r="O825" s="35" t="e">
        <f t="shared" si="260"/>
        <v>#REF!</v>
      </c>
      <c r="P825" s="35" t="e">
        <f t="shared" si="261"/>
        <v>#REF!</v>
      </c>
      <c r="Q825" s="214" t="e">
        <f t="shared" si="262"/>
        <v>#REF!</v>
      </c>
      <c r="R825" s="215" t="e">
        <f t="shared" si="263"/>
        <v>#REF!</v>
      </c>
      <c r="S825" s="214" t="e">
        <f t="shared" si="264"/>
        <v>#REF!</v>
      </c>
      <c r="T825" s="214" t="e">
        <f t="shared" si="265"/>
        <v>#REF!</v>
      </c>
      <c r="U825" t="e">
        <f t="shared" si="266"/>
        <v>#REF!</v>
      </c>
      <c r="V825" t="e">
        <f t="shared" si="267"/>
        <v>#REF!</v>
      </c>
      <c r="W825" t="e">
        <f t="shared" si="268"/>
        <v>#REF!</v>
      </c>
      <c r="X825" t="e">
        <f t="shared" si="269"/>
        <v>#REF!</v>
      </c>
      <c r="Y825" t="e">
        <f t="shared" si="270"/>
        <v>#REF!</v>
      </c>
      <c r="AA825" s="1">
        <f t="shared" si="271"/>
        <v>824</v>
      </c>
    </row>
    <row r="826" spans="1:27" x14ac:dyDescent="0.35">
      <c r="A826" s="184" t="str">
        <f>+Declarations!A826&amp;""</f>
        <v/>
      </c>
      <c r="B826" t="str">
        <f>IF(LEN($A826),IF(LEN(Declarations!$B826)&gt;0,Declarations!$B826,"#"&amp;$A826),"")</f>
        <v/>
      </c>
      <c r="C826" s="1" t="str">
        <f t="shared" si="253"/>
        <v>...</v>
      </c>
      <c r="D826" s="1" t="str">
        <f t="shared" si="272"/>
        <v/>
      </c>
      <c r="E826" s="15">
        <f t="shared" si="254"/>
        <v>0</v>
      </c>
      <c r="F826" s="1">
        <f t="shared" si="255"/>
        <v>0</v>
      </c>
      <c r="G826" s="1" t="str">
        <f t="shared" si="256"/>
        <v/>
      </c>
      <c r="H826" t="str">
        <f t="shared" si="257"/>
        <v/>
      </c>
      <c r="I826" s="1">
        <f t="shared" si="258"/>
        <v>0</v>
      </c>
      <c r="J826" s="1" t="str">
        <f>IF(LEN($A826)&gt;0,IF(LEN(Declarations!$F826)&gt;0,Declarations!$F826,conftype),"")</f>
        <v/>
      </c>
      <c r="M826" s="35" t="e">
        <f t="shared" si="273"/>
        <v>#REF!</v>
      </c>
      <c r="N826" s="35" t="e">
        <f t="shared" si="259"/>
        <v>#REF!</v>
      </c>
      <c r="O826" s="35" t="e">
        <f t="shared" si="260"/>
        <v>#REF!</v>
      </c>
      <c r="P826" s="35" t="e">
        <f t="shared" si="261"/>
        <v>#REF!</v>
      </c>
      <c r="Q826" s="214" t="e">
        <f t="shared" si="262"/>
        <v>#REF!</v>
      </c>
      <c r="R826" s="215" t="e">
        <f t="shared" si="263"/>
        <v>#REF!</v>
      </c>
      <c r="S826" s="214" t="e">
        <f t="shared" si="264"/>
        <v>#REF!</v>
      </c>
      <c r="T826" s="214" t="e">
        <f t="shared" si="265"/>
        <v>#REF!</v>
      </c>
      <c r="U826" t="e">
        <f t="shared" si="266"/>
        <v>#REF!</v>
      </c>
      <c r="V826" t="e">
        <f t="shared" si="267"/>
        <v>#REF!</v>
      </c>
      <c r="W826" t="e">
        <f t="shared" si="268"/>
        <v>#REF!</v>
      </c>
      <c r="X826" t="e">
        <f t="shared" si="269"/>
        <v>#REF!</v>
      </c>
      <c r="Y826" t="e">
        <f t="shared" si="270"/>
        <v>#REF!</v>
      </c>
      <c r="AA826" s="1">
        <f t="shared" si="271"/>
        <v>825</v>
      </c>
    </row>
    <row r="827" spans="1:27" x14ac:dyDescent="0.35">
      <c r="A827" s="184" t="str">
        <f>+Declarations!A827&amp;""</f>
        <v/>
      </c>
      <c r="B827" t="str">
        <f>IF(LEN($A827),IF(LEN(Declarations!$B827)&gt;0,Declarations!$B827,"#"&amp;$A827),"")</f>
        <v/>
      </c>
      <c r="C827" s="1" t="str">
        <f t="shared" si="253"/>
        <v>...</v>
      </c>
      <c r="D827" s="1" t="str">
        <f t="shared" si="272"/>
        <v/>
      </c>
      <c r="E827" s="15">
        <f t="shared" si="254"/>
        <v>0</v>
      </c>
      <c r="F827" s="1">
        <f t="shared" si="255"/>
        <v>0</v>
      </c>
      <c r="G827" s="1" t="str">
        <f t="shared" si="256"/>
        <v/>
      </c>
      <c r="H827" t="str">
        <f t="shared" si="257"/>
        <v/>
      </c>
      <c r="I827" s="1">
        <f t="shared" si="258"/>
        <v>0</v>
      </c>
      <c r="J827" s="1" t="str">
        <f>IF(LEN($A827)&gt;0,IF(LEN(Declarations!$F827)&gt;0,Declarations!$F827,conftype),"")</f>
        <v/>
      </c>
      <c r="M827" s="35" t="e">
        <f t="shared" si="273"/>
        <v>#REF!</v>
      </c>
      <c r="N827" s="35" t="e">
        <f t="shared" si="259"/>
        <v>#REF!</v>
      </c>
      <c r="O827" s="35" t="e">
        <f t="shared" si="260"/>
        <v>#REF!</v>
      </c>
      <c r="P827" s="35" t="e">
        <f t="shared" si="261"/>
        <v>#REF!</v>
      </c>
      <c r="Q827" s="214" t="e">
        <f t="shared" si="262"/>
        <v>#REF!</v>
      </c>
      <c r="R827" s="215" t="e">
        <f t="shared" si="263"/>
        <v>#REF!</v>
      </c>
      <c r="S827" s="214" t="e">
        <f t="shared" si="264"/>
        <v>#REF!</v>
      </c>
      <c r="T827" s="214" t="e">
        <f t="shared" si="265"/>
        <v>#REF!</v>
      </c>
      <c r="U827" t="e">
        <f t="shared" si="266"/>
        <v>#REF!</v>
      </c>
      <c r="V827" t="e">
        <f t="shared" si="267"/>
        <v>#REF!</v>
      </c>
      <c r="W827" t="e">
        <f t="shared" si="268"/>
        <v>#REF!</v>
      </c>
      <c r="X827" t="e">
        <f t="shared" si="269"/>
        <v>#REF!</v>
      </c>
      <c r="Y827" t="e">
        <f t="shared" si="270"/>
        <v>#REF!</v>
      </c>
      <c r="AA827" s="1">
        <f t="shared" si="271"/>
        <v>826</v>
      </c>
    </row>
    <row r="828" spans="1:27" x14ac:dyDescent="0.35">
      <c r="A828" s="184" t="str">
        <f>+Declarations!A828&amp;""</f>
        <v/>
      </c>
      <c r="B828" t="str">
        <f>IF(LEN($A828),IF(LEN(Declarations!$B828)&gt;0,Declarations!$B828,"#"&amp;$A828),"")</f>
        <v/>
      </c>
      <c r="C828" s="1" t="str">
        <f t="shared" si="253"/>
        <v>...</v>
      </c>
      <c r="D828" s="1" t="str">
        <f t="shared" si="272"/>
        <v/>
      </c>
      <c r="E828" s="15">
        <f t="shared" si="254"/>
        <v>0</v>
      </c>
      <c r="F828" s="1">
        <f t="shared" si="255"/>
        <v>0</v>
      </c>
      <c r="G828" s="1" t="str">
        <f t="shared" si="256"/>
        <v/>
      </c>
      <c r="H828" t="str">
        <f t="shared" si="257"/>
        <v/>
      </c>
      <c r="I828" s="1">
        <f t="shared" si="258"/>
        <v>0</v>
      </c>
      <c r="J828" s="1" t="str">
        <f>IF(LEN($A828)&gt;0,IF(LEN(Declarations!$F828)&gt;0,Declarations!$F828,conftype),"")</f>
        <v/>
      </c>
      <c r="M828" s="35" t="e">
        <f t="shared" si="273"/>
        <v>#REF!</v>
      </c>
      <c r="N828" s="35" t="e">
        <f t="shared" si="259"/>
        <v>#REF!</v>
      </c>
      <c r="O828" s="35" t="e">
        <f t="shared" si="260"/>
        <v>#REF!</v>
      </c>
      <c r="P828" s="35" t="e">
        <f t="shared" si="261"/>
        <v>#REF!</v>
      </c>
      <c r="Q828" s="214" t="e">
        <f t="shared" si="262"/>
        <v>#REF!</v>
      </c>
      <c r="R828" s="215" t="e">
        <f t="shared" si="263"/>
        <v>#REF!</v>
      </c>
      <c r="S828" s="214" t="e">
        <f t="shared" si="264"/>
        <v>#REF!</v>
      </c>
      <c r="T828" s="214" t="e">
        <f t="shared" si="265"/>
        <v>#REF!</v>
      </c>
      <c r="U828" t="e">
        <f t="shared" si="266"/>
        <v>#REF!</v>
      </c>
      <c r="V828" t="e">
        <f t="shared" si="267"/>
        <v>#REF!</v>
      </c>
      <c r="W828" t="e">
        <f t="shared" si="268"/>
        <v>#REF!</v>
      </c>
      <c r="X828" t="e">
        <f t="shared" si="269"/>
        <v>#REF!</v>
      </c>
      <c r="Y828" t="e">
        <f t="shared" si="270"/>
        <v>#REF!</v>
      </c>
      <c r="AA828" s="1">
        <f t="shared" si="271"/>
        <v>827</v>
      </c>
    </row>
    <row r="829" spans="1:27" x14ac:dyDescent="0.35">
      <c r="A829" s="184" t="str">
        <f>+Declarations!A829&amp;""</f>
        <v/>
      </c>
      <c r="B829" t="str">
        <f>IF(LEN($A829),IF(LEN(Declarations!$B829)&gt;0,Declarations!$B829,"#"&amp;$A829),"")</f>
        <v/>
      </c>
      <c r="C829" s="1" t="str">
        <f t="shared" si="253"/>
        <v>...</v>
      </c>
      <c r="D829" s="1" t="str">
        <f t="shared" si="272"/>
        <v/>
      </c>
      <c r="E829" s="15">
        <f t="shared" si="254"/>
        <v>0</v>
      </c>
      <c r="F829" s="1">
        <f t="shared" si="255"/>
        <v>0</v>
      </c>
      <c r="G829" s="1" t="str">
        <f t="shared" si="256"/>
        <v/>
      </c>
      <c r="H829" t="str">
        <f t="shared" si="257"/>
        <v/>
      </c>
      <c r="I829" s="1">
        <f t="shared" si="258"/>
        <v>0</v>
      </c>
      <c r="J829" s="1" t="str">
        <f>IF(LEN($A829)&gt;0,IF(LEN(Declarations!$F829)&gt;0,Declarations!$F829,conftype),"")</f>
        <v/>
      </c>
      <c r="M829" s="35" t="e">
        <f t="shared" si="273"/>
        <v>#REF!</v>
      </c>
      <c r="N829" s="35" t="e">
        <f t="shared" si="259"/>
        <v>#REF!</v>
      </c>
      <c r="O829" s="35" t="e">
        <f t="shared" si="260"/>
        <v>#REF!</v>
      </c>
      <c r="P829" s="35" t="e">
        <f t="shared" si="261"/>
        <v>#REF!</v>
      </c>
      <c r="Q829" s="214" t="e">
        <f t="shared" si="262"/>
        <v>#REF!</v>
      </c>
      <c r="R829" s="215" t="e">
        <f t="shared" si="263"/>
        <v>#REF!</v>
      </c>
      <c r="S829" s="214" t="e">
        <f t="shared" si="264"/>
        <v>#REF!</v>
      </c>
      <c r="T829" s="214" t="e">
        <f t="shared" si="265"/>
        <v>#REF!</v>
      </c>
      <c r="U829" t="e">
        <f t="shared" si="266"/>
        <v>#REF!</v>
      </c>
      <c r="V829" t="e">
        <f t="shared" si="267"/>
        <v>#REF!</v>
      </c>
      <c r="W829" t="e">
        <f t="shared" si="268"/>
        <v>#REF!</v>
      </c>
      <c r="X829" t="e">
        <f t="shared" si="269"/>
        <v>#REF!</v>
      </c>
      <c r="Y829" t="e">
        <f t="shared" si="270"/>
        <v>#REF!</v>
      </c>
      <c r="AA829" s="1">
        <f t="shared" si="271"/>
        <v>828</v>
      </c>
    </row>
    <row r="830" spans="1:27" x14ac:dyDescent="0.35">
      <c r="A830" s="184" t="str">
        <f>+Declarations!A830&amp;""</f>
        <v/>
      </c>
      <c r="B830" t="str">
        <f>IF(LEN($A830),IF(LEN(Declarations!$B830)&gt;0,Declarations!$B830,"#"&amp;$A830),"")</f>
        <v/>
      </c>
      <c r="C830" s="1" t="str">
        <f t="shared" si="253"/>
        <v>...</v>
      </c>
      <c r="D830" s="1" t="str">
        <f t="shared" si="272"/>
        <v/>
      </c>
      <c r="E830" s="15">
        <f t="shared" si="254"/>
        <v>0</v>
      </c>
      <c r="F830" s="1">
        <f t="shared" si="255"/>
        <v>0</v>
      </c>
      <c r="G830" s="1" t="str">
        <f t="shared" si="256"/>
        <v/>
      </c>
      <c r="H830" t="str">
        <f t="shared" si="257"/>
        <v/>
      </c>
      <c r="I830" s="1">
        <f t="shared" si="258"/>
        <v>0</v>
      </c>
      <c r="J830" s="1" t="str">
        <f>IF(LEN($A830)&gt;0,IF(LEN(Declarations!$F830)&gt;0,Declarations!$F830,conftype),"")</f>
        <v/>
      </c>
      <c r="M830" s="35" t="e">
        <f t="shared" si="273"/>
        <v>#REF!</v>
      </c>
      <c r="N830" s="35" t="e">
        <f t="shared" si="259"/>
        <v>#REF!</v>
      </c>
      <c r="O830" s="35" t="e">
        <f t="shared" si="260"/>
        <v>#REF!</v>
      </c>
      <c r="P830" s="35" t="e">
        <f t="shared" si="261"/>
        <v>#REF!</v>
      </c>
      <c r="Q830" s="214" t="e">
        <f t="shared" si="262"/>
        <v>#REF!</v>
      </c>
      <c r="R830" s="215" t="e">
        <f t="shared" si="263"/>
        <v>#REF!</v>
      </c>
      <c r="S830" s="214" t="e">
        <f t="shared" si="264"/>
        <v>#REF!</v>
      </c>
      <c r="T830" s="214" t="e">
        <f t="shared" si="265"/>
        <v>#REF!</v>
      </c>
      <c r="U830" t="e">
        <f t="shared" si="266"/>
        <v>#REF!</v>
      </c>
      <c r="V830" t="e">
        <f t="shared" si="267"/>
        <v>#REF!</v>
      </c>
      <c r="W830" t="e">
        <f t="shared" si="268"/>
        <v>#REF!</v>
      </c>
      <c r="X830" t="e">
        <f t="shared" si="269"/>
        <v>#REF!</v>
      </c>
      <c r="Y830" t="e">
        <f t="shared" si="270"/>
        <v>#REF!</v>
      </c>
      <c r="AA830" s="1">
        <f t="shared" si="271"/>
        <v>829</v>
      </c>
    </row>
    <row r="831" spans="1:27" x14ac:dyDescent="0.35">
      <c r="A831" s="184" t="str">
        <f>+Declarations!A831&amp;""</f>
        <v/>
      </c>
      <c r="B831" t="str">
        <f>IF(LEN($A831),IF(LEN(Declarations!$B831)&gt;0,Declarations!$B831,"#"&amp;$A831),"")</f>
        <v/>
      </c>
      <c r="C831" s="1" t="str">
        <f t="shared" si="253"/>
        <v>...</v>
      </c>
      <c r="D831" s="1" t="str">
        <f t="shared" si="272"/>
        <v/>
      </c>
      <c r="E831" s="15">
        <f t="shared" si="254"/>
        <v>0</v>
      </c>
      <c r="F831" s="1">
        <f t="shared" si="255"/>
        <v>0</v>
      </c>
      <c r="G831" s="1" t="str">
        <f t="shared" si="256"/>
        <v/>
      </c>
      <c r="H831" t="str">
        <f t="shared" si="257"/>
        <v/>
      </c>
      <c r="I831" s="1">
        <f t="shared" si="258"/>
        <v>0</v>
      </c>
      <c r="J831" s="1" t="str">
        <f>IF(LEN($A831)&gt;0,IF(LEN(Declarations!$F831)&gt;0,Declarations!$F831,conftype),"")</f>
        <v/>
      </c>
      <c r="M831" s="35" t="e">
        <f t="shared" si="273"/>
        <v>#REF!</v>
      </c>
      <c r="N831" s="35" t="e">
        <f t="shared" si="259"/>
        <v>#REF!</v>
      </c>
      <c r="O831" s="35" t="e">
        <f t="shared" si="260"/>
        <v>#REF!</v>
      </c>
      <c r="P831" s="35" t="e">
        <f t="shared" si="261"/>
        <v>#REF!</v>
      </c>
      <c r="Q831" s="214" t="e">
        <f t="shared" si="262"/>
        <v>#REF!</v>
      </c>
      <c r="R831" s="215" t="e">
        <f t="shared" si="263"/>
        <v>#REF!</v>
      </c>
      <c r="S831" s="214" t="e">
        <f t="shared" si="264"/>
        <v>#REF!</v>
      </c>
      <c r="T831" s="214" t="e">
        <f t="shared" si="265"/>
        <v>#REF!</v>
      </c>
      <c r="U831" t="e">
        <f t="shared" si="266"/>
        <v>#REF!</v>
      </c>
      <c r="V831" t="e">
        <f t="shared" si="267"/>
        <v>#REF!</v>
      </c>
      <c r="W831" t="e">
        <f t="shared" si="268"/>
        <v>#REF!</v>
      </c>
      <c r="X831" t="e">
        <f t="shared" si="269"/>
        <v>#REF!</v>
      </c>
      <c r="Y831" t="e">
        <f t="shared" si="270"/>
        <v>#REF!</v>
      </c>
      <c r="AA831" s="1">
        <f t="shared" si="271"/>
        <v>830</v>
      </c>
    </row>
    <row r="832" spans="1:27" x14ac:dyDescent="0.35">
      <c r="A832" s="184" t="str">
        <f>+Declarations!A832&amp;""</f>
        <v/>
      </c>
      <c r="B832" t="str">
        <f>IF(LEN($A832),IF(LEN(Declarations!$B832)&gt;0,Declarations!$B832,"#"&amp;$A832),"")</f>
        <v/>
      </c>
      <c r="C832" s="1" t="str">
        <f t="shared" si="253"/>
        <v>...</v>
      </c>
      <c r="D832" s="1" t="str">
        <f t="shared" si="272"/>
        <v/>
      </c>
      <c r="E832" s="15">
        <f t="shared" si="254"/>
        <v>0</v>
      </c>
      <c r="F832" s="1">
        <f t="shared" si="255"/>
        <v>0</v>
      </c>
      <c r="G832" s="1" t="str">
        <f t="shared" si="256"/>
        <v/>
      </c>
      <c r="H832" t="str">
        <f t="shared" si="257"/>
        <v/>
      </c>
      <c r="I832" s="1">
        <f t="shared" si="258"/>
        <v>0</v>
      </c>
      <c r="J832" s="1" t="str">
        <f>IF(LEN($A832)&gt;0,IF(LEN(Declarations!$F832)&gt;0,Declarations!$F832,conftype),"")</f>
        <v/>
      </c>
      <c r="M832" s="35" t="e">
        <f t="shared" si="273"/>
        <v>#REF!</v>
      </c>
      <c r="N832" s="35" t="e">
        <f t="shared" si="259"/>
        <v>#REF!</v>
      </c>
      <c r="O832" s="35" t="e">
        <f t="shared" si="260"/>
        <v>#REF!</v>
      </c>
      <c r="P832" s="35" t="e">
        <f t="shared" si="261"/>
        <v>#REF!</v>
      </c>
      <c r="Q832" s="214" t="e">
        <f t="shared" si="262"/>
        <v>#REF!</v>
      </c>
      <c r="R832" s="215" t="e">
        <f t="shared" si="263"/>
        <v>#REF!</v>
      </c>
      <c r="S832" s="214" t="e">
        <f t="shared" si="264"/>
        <v>#REF!</v>
      </c>
      <c r="T832" s="214" t="e">
        <f t="shared" si="265"/>
        <v>#REF!</v>
      </c>
      <c r="U832" t="e">
        <f t="shared" si="266"/>
        <v>#REF!</v>
      </c>
      <c r="V832" t="e">
        <f t="shared" si="267"/>
        <v>#REF!</v>
      </c>
      <c r="W832" t="e">
        <f t="shared" si="268"/>
        <v>#REF!</v>
      </c>
      <c r="X832" t="e">
        <f t="shared" si="269"/>
        <v>#REF!</v>
      </c>
      <c r="Y832" t="e">
        <f t="shared" si="270"/>
        <v>#REF!</v>
      </c>
      <c r="AA832" s="1">
        <f t="shared" si="271"/>
        <v>831</v>
      </c>
    </row>
    <row r="833" spans="1:27" x14ac:dyDescent="0.35">
      <c r="A833" s="184" t="str">
        <f>+Declarations!A833&amp;""</f>
        <v/>
      </c>
      <c r="B833" t="str">
        <f>IF(LEN($A833),IF(LEN(Declarations!$B833)&gt;0,Declarations!$B833,"#"&amp;$A833),"")</f>
        <v/>
      </c>
      <c r="C833" s="1" t="str">
        <f t="shared" si="253"/>
        <v>...</v>
      </c>
      <c r="D833" s="1" t="str">
        <f t="shared" si="272"/>
        <v/>
      </c>
      <c r="E833" s="15">
        <f t="shared" si="254"/>
        <v>0</v>
      </c>
      <c r="F833" s="1">
        <f t="shared" si="255"/>
        <v>0</v>
      </c>
      <c r="G833" s="1" t="str">
        <f t="shared" si="256"/>
        <v/>
      </c>
      <c r="H833" t="str">
        <f t="shared" si="257"/>
        <v/>
      </c>
      <c r="I833" s="1">
        <f t="shared" si="258"/>
        <v>0</v>
      </c>
      <c r="J833" s="1" t="str">
        <f>IF(LEN($A833)&gt;0,IF(LEN(Declarations!$F833)&gt;0,Declarations!$F833,conftype),"")</f>
        <v/>
      </c>
      <c r="M833" s="35" t="e">
        <f t="shared" si="273"/>
        <v>#REF!</v>
      </c>
      <c r="N833" s="35" t="e">
        <f t="shared" si="259"/>
        <v>#REF!</v>
      </c>
      <c r="O833" s="35" t="e">
        <f t="shared" si="260"/>
        <v>#REF!</v>
      </c>
      <c r="P833" s="35" t="e">
        <f t="shared" si="261"/>
        <v>#REF!</v>
      </c>
      <c r="Q833" s="214" t="e">
        <f t="shared" si="262"/>
        <v>#REF!</v>
      </c>
      <c r="R833" s="215" t="e">
        <f t="shared" si="263"/>
        <v>#REF!</v>
      </c>
      <c r="S833" s="214" t="e">
        <f t="shared" si="264"/>
        <v>#REF!</v>
      </c>
      <c r="T833" s="214" t="e">
        <f t="shared" si="265"/>
        <v>#REF!</v>
      </c>
      <c r="U833" t="e">
        <f t="shared" si="266"/>
        <v>#REF!</v>
      </c>
      <c r="V833" t="e">
        <f t="shared" si="267"/>
        <v>#REF!</v>
      </c>
      <c r="W833" t="e">
        <f t="shared" si="268"/>
        <v>#REF!</v>
      </c>
      <c r="X833" t="e">
        <f t="shared" si="269"/>
        <v>#REF!</v>
      </c>
      <c r="Y833" t="e">
        <f t="shared" si="270"/>
        <v>#REF!</v>
      </c>
      <c r="AA833" s="1">
        <f t="shared" si="271"/>
        <v>832</v>
      </c>
    </row>
    <row r="834" spans="1:27" x14ac:dyDescent="0.35">
      <c r="A834" s="184" t="str">
        <f>+Declarations!A834&amp;""</f>
        <v/>
      </c>
      <c r="B834" t="str">
        <f>IF(LEN($A834),IF(LEN(Declarations!$B834)&gt;0,Declarations!$B834,"#"&amp;$A834),"")</f>
        <v/>
      </c>
      <c r="C834" s="1" t="str">
        <f t="shared" ref="C834:C897" si="274">IF(LEN(INDEX(DECLARATIONS,$AA834,3))&gt;0,INDEX(DECLARATIONS,$AA834,3),"...")</f>
        <v>...</v>
      </c>
      <c r="D834" s="1" t="str">
        <f t="shared" si="272"/>
        <v/>
      </c>
      <c r="E834" s="15">
        <f t="shared" ref="E834:E897" si="275">IF(ISNA($AA834),0,INDEX(DECLARATIONS,$AA834,5))</f>
        <v>0</v>
      </c>
      <c r="F834" s="1">
        <f t="shared" ref="F834:F897" si="276">IF(ISNA($AA834),0,INDEX(DECLARATIONS,$AA834,7))</f>
        <v>0</v>
      </c>
      <c r="G834" s="1" t="str">
        <f t="shared" ref="G834:G897" si="277">UPPER(IF(ISNA($AA834),"",INDEX(DECLARATIONS,$AA834,4)))</f>
        <v/>
      </c>
      <c r="H834" t="str">
        <f t="shared" ref="H834:H897" si="278">IF(AND(A834&gt;0,ISTEXT(B834)),IF(SECNAME="YES",LEFT(B834&amp;" ",FIND(" ",B834&amp;" ")+2)&amp;IF(F834&gt;0," ("&amp;F834&amp;")",""), B834&amp;IF(F834&gt;0," ("&amp;F834&amp;")","")),"#"&amp;$A834)</f>
        <v/>
      </c>
      <c r="I834" s="1">
        <f t="shared" ref="I834:I897" si="279">IF(LEN($A834)&gt;0,IF(LEN($J834)&gt;0,MATCH(J834,MatchNames,0),EventIndex),0)</f>
        <v>0</v>
      </c>
      <c r="J834" s="1" t="str">
        <f>IF(LEN($A834)&gt;0,IF(LEN(Declarations!$F834)&gt;0,Declarations!$F834,conftype),"")</f>
        <v/>
      </c>
      <c r="M834" s="35" t="e">
        <f t="shared" si="273"/>
        <v>#REF!</v>
      </c>
      <c r="N834" s="35" t="e">
        <f t="shared" ref="N834:N897" si="280">IF(ISNA(VLOOKUP($A834,JumpData,2,FALSE)),0,VLOOKUP($A834,JumpData,2,FALSE))</f>
        <v>#REF!</v>
      </c>
      <c r="O834" s="35" t="e">
        <f t="shared" ref="O834:O897" si="281">IF(ISNA(VLOOKUP($A834,RunData,2,FALSE)),0,VLOOKUP($A834,RunData,2,FALSE))</f>
        <v>#REF!</v>
      </c>
      <c r="P834" s="35" t="e">
        <f t="shared" ref="P834:P897" si="282">IF(ISNA(VLOOKUP($A834,ThrowData,2,FALSE)),0,VLOOKUP($A834,ThrowData,2,FALSE))</f>
        <v>#REF!</v>
      </c>
      <c r="Q834" s="214" t="e">
        <f t="shared" ref="Q834:Q897" si="283">IF(ISNA(VLOOKUP($A834,SprintData,4,FALSE)),0,VLOOKUP($A834,SprintData,4,FALSE))+V834</f>
        <v>#REF!</v>
      </c>
      <c r="R834" s="215" t="e">
        <f t="shared" ref="R834:R897" si="284">IF(ISNA(VLOOKUP($A834,JumpData,4,FALSE)),0,VLOOKUP($A834,JumpData,4,FALSE))+W834</f>
        <v>#REF!</v>
      </c>
      <c r="S834" s="214" t="e">
        <f t="shared" ref="S834:S897" si="285">IF(ISNA(VLOOKUP($A834,RunData,4,FALSE)),0,VLOOKUP($A834,RunData,4,FALSE))+X834</f>
        <v>#REF!</v>
      </c>
      <c r="T834" s="214" t="e">
        <f t="shared" ref="T834:T897" si="286">IF(ISNA(VLOOKUP($A834,ThrowData,4,FALSE)),0,VLOOKUP($A834,ThrowData,4,FALSE))+Y834</f>
        <v>#REF!</v>
      </c>
      <c r="U834" t="e">
        <f t="shared" ref="U834:U897" si="287">+Q834+R834+S834+T834</f>
        <v>#REF!</v>
      </c>
      <c r="V834" t="e">
        <f t="shared" ref="V834:V897" si="288">IF(AND($F834&gt;0,NOT(M834),Flexing),FlexPC,0)</f>
        <v>#REF!</v>
      </c>
      <c r="W834" t="e">
        <f t="shared" ref="W834:W897" si="289">IF(AND($F834&gt;0,NOT(N834),Flexing),FlexPC,0)</f>
        <v>#REF!</v>
      </c>
      <c r="X834" t="e">
        <f t="shared" ref="X834:X897" si="290">IF(AND($F834&gt;0,NOT(O834),Flexing),FlexPC,0)</f>
        <v>#REF!</v>
      </c>
      <c r="Y834" t="e">
        <f t="shared" ref="Y834:Y897" si="291">IF(AND($F834&gt;0,NOT(P834),Flexing),FlexPC,0)</f>
        <v>#REF!</v>
      </c>
      <c r="AA834" s="1">
        <f t="shared" si="271"/>
        <v>833</v>
      </c>
    </row>
    <row r="835" spans="1:27" x14ac:dyDescent="0.35">
      <c r="A835" s="184" t="str">
        <f>+Declarations!A835&amp;""</f>
        <v/>
      </c>
      <c r="B835" t="str">
        <f>IF(LEN($A835),IF(LEN(Declarations!$B835)&gt;0,Declarations!$B835,"#"&amp;$A835),"")</f>
        <v/>
      </c>
      <c r="C835" s="1" t="str">
        <f t="shared" si="274"/>
        <v>...</v>
      </c>
      <c r="D835" s="1" t="str">
        <f t="shared" si="272"/>
        <v/>
      </c>
      <c r="E835" s="15">
        <f t="shared" si="275"/>
        <v>0</v>
      </c>
      <c r="F835" s="1">
        <f t="shared" si="276"/>
        <v>0</v>
      </c>
      <c r="G835" s="1" t="str">
        <f t="shared" si="277"/>
        <v/>
      </c>
      <c r="H835" t="str">
        <f t="shared" si="278"/>
        <v/>
      </c>
      <c r="I835" s="1">
        <f t="shared" si="279"/>
        <v>0</v>
      </c>
      <c r="J835" s="1" t="str">
        <f>IF(LEN($A835)&gt;0,IF(LEN(Declarations!$F835)&gt;0,Declarations!$F835,conftype),"")</f>
        <v/>
      </c>
      <c r="M835" s="35" t="e">
        <f t="shared" si="273"/>
        <v>#REF!</v>
      </c>
      <c r="N835" s="35" t="e">
        <f t="shared" si="280"/>
        <v>#REF!</v>
      </c>
      <c r="O835" s="35" t="e">
        <f t="shared" si="281"/>
        <v>#REF!</v>
      </c>
      <c r="P835" s="35" t="e">
        <f t="shared" si="282"/>
        <v>#REF!</v>
      </c>
      <c r="Q835" s="214" t="e">
        <f t="shared" si="283"/>
        <v>#REF!</v>
      </c>
      <c r="R835" s="215" t="e">
        <f t="shared" si="284"/>
        <v>#REF!</v>
      </c>
      <c r="S835" s="214" t="e">
        <f t="shared" si="285"/>
        <v>#REF!</v>
      </c>
      <c r="T835" s="214" t="e">
        <f t="shared" si="286"/>
        <v>#REF!</v>
      </c>
      <c r="U835" t="e">
        <f t="shared" si="287"/>
        <v>#REF!</v>
      </c>
      <c r="V835" t="e">
        <f t="shared" si="288"/>
        <v>#REF!</v>
      </c>
      <c r="W835" t="e">
        <f t="shared" si="289"/>
        <v>#REF!</v>
      </c>
      <c r="X835" t="e">
        <f t="shared" si="290"/>
        <v>#REF!</v>
      </c>
      <c r="Y835" t="e">
        <f t="shared" si="291"/>
        <v>#REF!</v>
      </c>
      <c r="AA835" s="1">
        <f t="shared" ref="AA835:AA898" si="292">ROW()-1</f>
        <v>834</v>
      </c>
    </row>
    <row r="836" spans="1:27" x14ac:dyDescent="0.35">
      <c r="A836" s="184" t="str">
        <f>+Declarations!A836&amp;""</f>
        <v/>
      </c>
      <c r="B836" t="str">
        <f>IF(LEN($A836),IF(LEN(Declarations!$B836)&gt;0,Declarations!$B836,"#"&amp;$A836),"")</f>
        <v/>
      </c>
      <c r="C836" s="1" t="str">
        <f t="shared" si="274"/>
        <v>...</v>
      </c>
      <c r="D836" s="1" t="str">
        <f t="shared" si="272"/>
        <v/>
      </c>
      <c r="E836" s="15">
        <f t="shared" si="275"/>
        <v>0</v>
      </c>
      <c r="F836" s="1">
        <f t="shared" si="276"/>
        <v>0</v>
      </c>
      <c r="G836" s="1" t="str">
        <f t="shared" si="277"/>
        <v/>
      </c>
      <c r="H836" t="str">
        <f t="shared" si="278"/>
        <v/>
      </c>
      <c r="I836" s="1">
        <f t="shared" si="279"/>
        <v>0</v>
      </c>
      <c r="J836" s="1" t="str">
        <f>IF(LEN($A836)&gt;0,IF(LEN(Declarations!$F836)&gt;0,Declarations!$F836,conftype),"")</f>
        <v/>
      </c>
      <c r="M836" s="35" t="e">
        <f t="shared" si="273"/>
        <v>#REF!</v>
      </c>
      <c r="N836" s="35" t="e">
        <f t="shared" si="280"/>
        <v>#REF!</v>
      </c>
      <c r="O836" s="35" t="e">
        <f t="shared" si="281"/>
        <v>#REF!</v>
      </c>
      <c r="P836" s="35" t="e">
        <f t="shared" si="282"/>
        <v>#REF!</v>
      </c>
      <c r="Q836" s="214" t="e">
        <f t="shared" si="283"/>
        <v>#REF!</v>
      </c>
      <c r="R836" s="215" t="e">
        <f t="shared" si="284"/>
        <v>#REF!</v>
      </c>
      <c r="S836" s="214" t="e">
        <f t="shared" si="285"/>
        <v>#REF!</v>
      </c>
      <c r="T836" s="214" t="e">
        <f t="shared" si="286"/>
        <v>#REF!</v>
      </c>
      <c r="U836" t="e">
        <f t="shared" si="287"/>
        <v>#REF!</v>
      </c>
      <c r="V836" t="e">
        <f t="shared" si="288"/>
        <v>#REF!</v>
      </c>
      <c r="W836" t="e">
        <f t="shared" si="289"/>
        <v>#REF!</v>
      </c>
      <c r="X836" t="e">
        <f t="shared" si="290"/>
        <v>#REF!</v>
      </c>
      <c r="Y836" t="e">
        <f t="shared" si="291"/>
        <v>#REF!</v>
      </c>
      <c r="AA836" s="1">
        <f t="shared" si="292"/>
        <v>835</v>
      </c>
    </row>
    <row r="837" spans="1:27" x14ac:dyDescent="0.35">
      <c r="A837" s="184" t="str">
        <f>+Declarations!A837&amp;""</f>
        <v/>
      </c>
      <c r="B837" t="str">
        <f>IF(LEN($A837),IF(LEN(Declarations!$B837)&gt;0,Declarations!$B837,"#"&amp;$A837),"")</f>
        <v/>
      </c>
      <c r="C837" s="1" t="str">
        <f t="shared" si="274"/>
        <v>...</v>
      </c>
      <c r="D837" s="1" t="str">
        <f t="shared" si="272"/>
        <v/>
      </c>
      <c r="E837" s="15">
        <f t="shared" si="275"/>
        <v>0</v>
      </c>
      <c r="F837" s="1">
        <f t="shared" si="276"/>
        <v>0</v>
      </c>
      <c r="G837" s="1" t="str">
        <f t="shared" si="277"/>
        <v/>
      </c>
      <c r="H837" t="str">
        <f t="shared" si="278"/>
        <v/>
      </c>
      <c r="I837" s="1">
        <f t="shared" si="279"/>
        <v>0</v>
      </c>
      <c r="J837" s="1" t="str">
        <f>IF(LEN($A837)&gt;0,IF(LEN(Declarations!$F837)&gt;0,Declarations!$F837,conftype),"")</f>
        <v/>
      </c>
      <c r="M837" s="35" t="e">
        <f t="shared" si="273"/>
        <v>#REF!</v>
      </c>
      <c r="N837" s="35" t="e">
        <f t="shared" si="280"/>
        <v>#REF!</v>
      </c>
      <c r="O837" s="35" t="e">
        <f t="shared" si="281"/>
        <v>#REF!</v>
      </c>
      <c r="P837" s="35" t="e">
        <f t="shared" si="282"/>
        <v>#REF!</v>
      </c>
      <c r="Q837" s="214" t="e">
        <f t="shared" si="283"/>
        <v>#REF!</v>
      </c>
      <c r="R837" s="215" t="e">
        <f t="shared" si="284"/>
        <v>#REF!</v>
      </c>
      <c r="S837" s="214" t="e">
        <f t="shared" si="285"/>
        <v>#REF!</v>
      </c>
      <c r="T837" s="214" t="e">
        <f t="shared" si="286"/>
        <v>#REF!</v>
      </c>
      <c r="U837" t="e">
        <f t="shared" si="287"/>
        <v>#REF!</v>
      </c>
      <c r="V837" t="e">
        <f t="shared" si="288"/>
        <v>#REF!</v>
      </c>
      <c r="W837" t="e">
        <f t="shared" si="289"/>
        <v>#REF!</v>
      </c>
      <c r="X837" t="e">
        <f t="shared" si="290"/>
        <v>#REF!</v>
      </c>
      <c r="Y837" t="e">
        <f t="shared" si="291"/>
        <v>#REF!</v>
      </c>
      <c r="AA837" s="1">
        <f t="shared" si="292"/>
        <v>836</v>
      </c>
    </row>
    <row r="838" spans="1:27" x14ac:dyDescent="0.35">
      <c r="A838" s="184" t="str">
        <f>+Declarations!A838&amp;""</f>
        <v/>
      </c>
      <c r="B838" t="str">
        <f>IF(LEN($A838),IF(LEN(Declarations!$B838)&gt;0,Declarations!$B838,"#"&amp;$A838),"")</f>
        <v/>
      </c>
      <c r="C838" s="1" t="str">
        <f t="shared" si="274"/>
        <v>...</v>
      </c>
      <c r="D838" s="1" t="str">
        <f t="shared" si="272"/>
        <v/>
      </c>
      <c r="E838" s="15">
        <f t="shared" si="275"/>
        <v>0</v>
      </c>
      <c r="F838" s="1">
        <f t="shared" si="276"/>
        <v>0</v>
      </c>
      <c r="G838" s="1" t="str">
        <f t="shared" si="277"/>
        <v/>
      </c>
      <c r="H838" t="str">
        <f t="shared" si="278"/>
        <v/>
      </c>
      <c r="I838" s="1">
        <f t="shared" si="279"/>
        <v>0</v>
      </c>
      <c r="J838" s="1" t="str">
        <f>IF(LEN($A838)&gt;0,IF(LEN(Declarations!$F838)&gt;0,Declarations!$F838,conftype),"")</f>
        <v/>
      </c>
      <c r="M838" s="35" t="e">
        <f t="shared" si="273"/>
        <v>#REF!</v>
      </c>
      <c r="N838" s="35" t="e">
        <f t="shared" si="280"/>
        <v>#REF!</v>
      </c>
      <c r="O838" s="35" t="e">
        <f t="shared" si="281"/>
        <v>#REF!</v>
      </c>
      <c r="P838" s="35" t="e">
        <f t="shared" si="282"/>
        <v>#REF!</v>
      </c>
      <c r="Q838" s="214" t="e">
        <f t="shared" si="283"/>
        <v>#REF!</v>
      </c>
      <c r="R838" s="215" t="e">
        <f t="shared" si="284"/>
        <v>#REF!</v>
      </c>
      <c r="S838" s="214" t="e">
        <f t="shared" si="285"/>
        <v>#REF!</v>
      </c>
      <c r="T838" s="214" t="e">
        <f t="shared" si="286"/>
        <v>#REF!</v>
      </c>
      <c r="U838" t="e">
        <f t="shared" si="287"/>
        <v>#REF!</v>
      </c>
      <c r="V838" t="e">
        <f t="shared" si="288"/>
        <v>#REF!</v>
      </c>
      <c r="W838" t="e">
        <f t="shared" si="289"/>
        <v>#REF!</v>
      </c>
      <c r="X838" t="e">
        <f t="shared" si="290"/>
        <v>#REF!</v>
      </c>
      <c r="Y838" t="e">
        <f t="shared" si="291"/>
        <v>#REF!</v>
      </c>
      <c r="AA838" s="1">
        <f t="shared" si="292"/>
        <v>837</v>
      </c>
    </row>
    <row r="839" spans="1:27" x14ac:dyDescent="0.35">
      <c r="A839" s="184" t="str">
        <f>+Declarations!A839&amp;""</f>
        <v/>
      </c>
      <c r="B839" t="str">
        <f>IF(LEN($A839),IF(LEN(Declarations!$B839)&gt;0,Declarations!$B839,"#"&amp;$A839),"")</f>
        <v/>
      </c>
      <c r="C839" s="1" t="str">
        <f t="shared" si="274"/>
        <v>...</v>
      </c>
      <c r="D839" s="1" t="str">
        <f t="shared" ref="D839:D902" si="293">IF(OR(G839="G",G839="F"),"F",IF(OR(G839="B",G839="M"),"M",""))</f>
        <v/>
      </c>
      <c r="E839" s="15">
        <f t="shared" si="275"/>
        <v>0</v>
      </c>
      <c r="F839" s="1">
        <f t="shared" si="276"/>
        <v>0</v>
      </c>
      <c r="G839" s="1" t="str">
        <f t="shared" si="277"/>
        <v/>
      </c>
      <c r="H839" t="str">
        <f t="shared" si="278"/>
        <v/>
      </c>
      <c r="I839" s="1">
        <f t="shared" si="279"/>
        <v>0</v>
      </c>
      <c r="J839" s="1" t="str">
        <f>IF(LEN($A839)&gt;0,IF(LEN(Declarations!$F839)&gt;0,Declarations!$F839,conftype),"")</f>
        <v/>
      </c>
      <c r="M839" s="35" t="e">
        <f t="shared" si="273"/>
        <v>#REF!</v>
      </c>
      <c r="N839" s="35" t="e">
        <f t="shared" si="280"/>
        <v>#REF!</v>
      </c>
      <c r="O839" s="35" t="e">
        <f t="shared" si="281"/>
        <v>#REF!</v>
      </c>
      <c r="P839" s="35" t="e">
        <f t="shared" si="282"/>
        <v>#REF!</v>
      </c>
      <c r="Q839" s="214" t="e">
        <f t="shared" si="283"/>
        <v>#REF!</v>
      </c>
      <c r="R839" s="215" t="e">
        <f t="shared" si="284"/>
        <v>#REF!</v>
      </c>
      <c r="S839" s="214" t="e">
        <f t="shared" si="285"/>
        <v>#REF!</v>
      </c>
      <c r="T839" s="214" t="e">
        <f t="shared" si="286"/>
        <v>#REF!</v>
      </c>
      <c r="U839" t="e">
        <f t="shared" si="287"/>
        <v>#REF!</v>
      </c>
      <c r="V839" t="e">
        <f t="shared" si="288"/>
        <v>#REF!</v>
      </c>
      <c r="W839" t="e">
        <f t="shared" si="289"/>
        <v>#REF!</v>
      </c>
      <c r="X839" t="e">
        <f t="shared" si="290"/>
        <v>#REF!</v>
      </c>
      <c r="Y839" t="e">
        <f t="shared" si="291"/>
        <v>#REF!</v>
      </c>
      <c r="AA839" s="1">
        <f t="shared" si="292"/>
        <v>838</v>
      </c>
    </row>
    <row r="840" spans="1:27" x14ac:dyDescent="0.35">
      <c r="A840" s="184" t="str">
        <f>+Declarations!A840&amp;""</f>
        <v/>
      </c>
      <c r="B840" t="str">
        <f>IF(LEN($A840),IF(LEN(Declarations!$B840)&gt;0,Declarations!$B840,"#"&amp;$A840),"")</f>
        <v/>
      </c>
      <c r="C840" s="1" t="str">
        <f t="shared" si="274"/>
        <v>...</v>
      </c>
      <c r="D840" s="1" t="str">
        <f t="shared" si="293"/>
        <v/>
      </c>
      <c r="E840" s="15">
        <f t="shared" si="275"/>
        <v>0</v>
      </c>
      <c r="F840" s="1">
        <f t="shared" si="276"/>
        <v>0</v>
      </c>
      <c r="G840" s="1" t="str">
        <f t="shared" si="277"/>
        <v/>
      </c>
      <c r="H840" t="str">
        <f t="shared" si="278"/>
        <v/>
      </c>
      <c r="I840" s="1">
        <f t="shared" si="279"/>
        <v>0</v>
      </c>
      <c r="J840" s="1" t="str">
        <f>IF(LEN($A840)&gt;0,IF(LEN(Declarations!$F840)&gt;0,Declarations!$F840,conftype),"")</f>
        <v/>
      </c>
      <c r="M840" s="35" t="e">
        <f t="shared" si="273"/>
        <v>#REF!</v>
      </c>
      <c r="N840" s="35" t="e">
        <f t="shared" si="280"/>
        <v>#REF!</v>
      </c>
      <c r="O840" s="35" t="e">
        <f t="shared" si="281"/>
        <v>#REF!</v>
      </c>
      <c r="P840" s="35" t="e">
        <f t="shared" si="282"/>
        <v>#REF!</v>
      </c>
      <c r="Q840" s="214" t="e">
        <f t="shared" si="283"/>
        <v>#REF!</v>
      </c>
      <c r="R840" s="215" t="e">
        <f t="shared" si="284"/>
        <v>#REF!</v>
      </c>
      <c r="S840" s="214" t="e">
        <f t="shared" si="285"/>
        <v>#REF!</v>
      </c>
      <c r="T840" s="214" t="e">
        <f t="shared" si="286"/>
        <v>#REF!</v>
      </c>
      <c r="U840" t="e">
        <f t="shared" si="287"/>
        <v>#REF!</v>
      </c>
      <c r="V840" t="e">
        <f t="shared" si="288"/>
        <v>#REF!</v>
      </c>
      <c r="W840" t="e">
        <f t="shared" si="289"/>
        <v>#REF!</v>
      </c>
      <c r="X840" t="e">
        <f t="shared" si="290"/>
        <v>#REF!</v>
      </c>
      <c r="Y840" t="e">
        <f t="shared" si="291"/>
        <v>#REF!</v>
      </c>
      <c r="AA840" s="1">
        <f t="shared" si="292"/>
        <v>839</v>
      </c>
    </row>
    <row r="841" spans="1:27" x14ac:dyDescent="0.35">
      <c r="A841" s="184" t="str">
        <f>+Declarations!A841&amp;""</f>
        <v/>
      </c>
      <c r="B841" t="str">
        <f>IF(LEN($A841),IF(LEN(Declarations!$B841)&gt;0,Declarations!$B841,"#"&amp;$A841),"")</f>
        <v/>
      </c>
      <c r="C841" s="1" t="str">
        <f t="shared" si="274"/>
        <v>...</v>
      </c>
      <c r="D841" s="1" t="str">
        <f t="shared" si="293"/>
        <v/>
      </c>
      <c r="E841" s="15">
        <f t="shared" si="275"/>
        <v>0</v>
      </c>
      <c r="F841" s="1">
        <f t="shared" si="276"/>
        <v>0</v>
      </c>
      <c r="G841" s="1" t="str">
        <f t="shared" si="277"/>
        <v/>
      </c>
      <c r="H841" t="str">
        <f t="shared" si="278"/>
        <v/>
      </c>
      <c r="I841" s="1">
        <f t="shared" si="279"/>
        <v>0</v>
      </c>
      <c r="J841" s="1" t="str">
        <f>IF(LEN($A841)&gt;0,IF(LEN(Declarations!$F841)&gt;0,Declarations!$F841,conftype),"")</f>
        <v/>
      </c>
      <c r="M841" s="35" t="e">
        <f t="shared" si="273"/>
        <v>#REF!</v>
      </c>
      <c r="N841" s="35" t="e">
        <f t="shared" si="280"/>
        <v>#REF!</v>
      </c>
      <c r="O841" s="35" t="e">
        <f t="shared" si="281"/>
        <v>#REF!</v>
      </c>
      <c r="P841" s="35" t="e">
        <f t="shared" si="282"/>
        <v>#REF!</v>
      </c>
      <c r="Q841" s="214" t="e">
        <f t="shared" si="283"/>
        <v>#REF!</v>
      </c>
      <c r="R841" s="215" t="e">
        <f t="shared" si="284"/>
        <v>#REF!</v>
      </c>
      <c r="S841" s="214" t="e">
        <f t="shared" si="285"/>
        <v>#REF!</v>
      </c>
      <c r="T841" s="214" t="e">
        <f t="shared" si="286"/>
        <v>#REF!</v>
      </c>
      <c r="U841" t="e">
        <f t="shared" si="287"/>
        <v>#REF!</v>
      </c>
      <c r="V841" t="e">
        <f t="shared" si="288"/>
        <v>#REF!</v>
      </c>
      <c r="W841" t="e">
        <f t="shared" si="289"/>
        <v>#REF!</v>
      </c>
      <c r="X841" t="e">
        <f t="shared" si="290"/>
        <v>#REF!</v>
      </c>
      <c r="Y841" t="e">
        <f t="shared" si="291"/>
        <v>#REF!</v>
      </c>
      <c r="AA841" s="1">
        <f t="shared" si="292"/>
        <v>840</v>
      </c>
    </row>
    <row r="842" spans="1:27" x14ac:dyDescent="0.35">
      <c r="A842" s="184" t="str">
        <f>+Declarations!A842&amp;""</f>
        <v/>
      </c>
      <c r="B842" t="str">
        <f>IF(LEN($A842),IF(LEN(Declarations!$B842)&gt;0,Declarations!$B842,"#"&amp;$A842),"")</f>
        <v/>
      </c>
      <c r="C842" s="1" t="str">
        <f t="shared" si="274"/>
        <v>...</v>
      </c>
      <c r="D842" s="1" t="str">
        <f t="shared" si="293"/>
        <v/>
      </c>
      <c r="E842" s="15">
        <f t="shared" si="275"/>
        <v>0</v>
      </c>
      <c r="F842" s="1">
        <f t="shared" si="276"/>
        <v>0</v>
      </c>
      <c r="G842" s="1" t="str">
        <f t="shared" si="277"/>
        <v/>
      </c>
      <c r="H842" t="str">
        <f t="shared" si="278"/>
        <v/>
      </c>
      <c r="I842" s="1">
        <f t="shared" si="279"/>
        <v>0</v>
      </c>
      <c r="J842" s="1" t="str">
        <f>IF(LEN($A842)&gt;0,IF(LEN(Declarations!$F842)&gt;0,Declarations!$F842,conftype),"")</f>
        <v/>
      </c>
      <c r="M842" s="35" t="e">
        <f t="shared" si="273"/>
        <v>#REF!</v>
      </c>
      <c r="N842" s="35" t="e">
        <f t="shared" si="280"/>
        <v>#REF!</v>
      </c>
      <c r="O842" s="35" t="e">
        <f t="shared" si="281"/>
        <v>#REF!</v>
      </c>
      <c r="P842" s="35" t="e">
        <f t="shared" si="282"/>
        <v>#REF!</v>
      </c>
      <c r="Q842" s="214" t="e">
        <f t="shared" si="283"/>
        <v>#REF!</v>
      </c>
      <c r="R842" s="215" t="e">
        <f t="shared" si="284"/>
        <v>#REF!</v>
      </c>
      <c r="S842" s="214" t="e">
        <f t="shared" si="285"/>
        <v>#REF!</v>
      </c>
      <c r="T842" s="214" t="e">
        <f t="shared" si="286"/>
        <v>#REF!</v>
      </c>
      <c r="U842" t="e">
        <f t="shared" si="287"/>
        <v>#REF!</v>
      </c>
      <c r="V842" t="e">
        <f t="shared" si="288"/>
        <v>#REF!</v>
      </c>
      <c r="W842" t="e">
        <f t="shared" si="289"/>
        <v>#REF!</v>
      </c>
      <c r="X842" t="e">
        <f t="shared" si="290"/>
        <v>#REF!</v>
      </c>
      <c r="Y842" t="e">
        <f t="shared" si="291"/>
        <v>#REF!</v>
      </c>
      <c r="AA842" s="1">
        <f t="shared" si="292"/>
        <v>841</v>
      </c>
    </row>
    <row r="843" spans="1:27" x14ac:dyDescent="0.35">
      <c r="A843" s="184" t="str">
        <f>+Declarations!A843&amp;""</f>
        <v/>
      </c>
      <c r="B843" t="str">
        <f>IF(LEN($A843),IF(LEN(Declarations!$B843)&gt;0,Declarations!$B843,"#"&amp;$A843),"")</f>
        <v/>
      </c>
      <c r="C843" s="1" t="str">
        <f t="shared" si="274"/>
        <v>...</v>
      </c>
      <c r="D843" s="1" t="str">
        <f t="shared" si="293"/>
        <v/>
      </c>
      <c r="E843" s="15">
        <f t="shared" si="275"/>
        <v>0</v>
      </c>
      <c r="F843" s="1">
        <f t="shared" si="276"/>
        <v>0</v>
      </c>
      <c r="G843" s="1" t="str">
        <f t="shared" si="277"/>
        <v/>
      </c>
      <c r="H843" t="str">
        <f t="shared" si="278"/>
        <v/>
      </c>
      <c r="I843" s="1">
        <f t="shared" si="279"/>
        <v>0</v>
      </c>
      <c r="J843" s="1" t="str">
        <f>IF(LEN($A843)&gt;0,IF(LEN(Declarations!$F843)&gt;0,Declarations!$F843,conftype),"")</f>
        <v/>
      </c>
      <c r="M843" s="35" t="e">
        <f t="shared" si="273"/>
        <v>#REF!</v>
      </c>
      <c r="N843" s="35" t="e">
        <f t="shared" si="280"/>
        <v>#REF!</v>
      </c>
      <c r="O843" s="35" t="e">
        <f t="shared" si="281"/>
        <v>#REF!</v>
      </c>
      <c r="P843" s="35" t="e">
        <f t="shared" si="282"/>
        <v>#REF!</v>
      </c>
      <c r="Q843" s="214" t="e">
        <f t="shared" si="283"/>
        <v>#REF!</v>
      </c>
      <c r="R843" s="215" t="e">
        <f t="shared" si="284"/>
        <v>#REF!</v>
      </c>
      <c r="S843" s="214" t="e">
        <f t="shared" si="285"/>
        <v>#REF!</v>
      </c>
      <c r="T843" s="214" t="e">
        <f t="shared" si="286"/>
        <v>#REF!</v>
      </c>
      <c r="U843" t="e">
        <f t="shared" si="287"/>
        <v>#REF!</v>
      </c>
      <c r="V843" t="e">
        <f t="shared" si="288"/>
        <v>#REF!</v>
      </c>
      <c r="W843" t="e">
        <f t="shared" si="289"/>
        <v>#REF!</v>
      </c>
      <c r="X843" t="e">
        <f t="shared" si="290"/>
        <v>#REF!</v>
      </c>
      <c r="Y843" t="e">
        <f t="shared" si="291"/>
        <v>#REF!</v>
      </c>
      <c r="AA843" s="1">
        <f t="shared" si="292"/>
        <v>842</v>
      </c>
    </row>
    <row r="844" spans="1:27" x14ac:dyDescent="0.35">
      <c r="A844" s="184" t="str">
        <f>+Declarations!A844&amp;""</f>
        <v/>
      </c>
      <c r="B844" t="str">
        <f>IF(LEN($A844),IF(LEN(Declarations!$B844)&gt;0,Declarations!$B844,"#"&amp;$A844),"")</f>
        <v/>
      </c>
      <c r="C844" s="1" t="str">
        <f t="shared" si="274"/>
        <v>...</v>
      </c>
      <c r="D844" s="1" t="str">
        <f t="shared" si="293"/>
        <v/>
      </c>
      <c r="E844" s="15">
        <f t="shared" si="275"/>
        <v>0</v>
      </c>
      <c r="F844" s="1">
        <f t="shared" si="276"/>
        <v>0</v>
      </c>
      <c r="G844" s="1" t="str">
        <f t="shared" si="277"/>
        <v/>
      </c>
      <c r="H844" t="str">
        <f t="shared" si="278"/>
        <v/>
      </c>
      <c r="I844" s="1">
        <f t="shared" si="279"/>
        <v>0</v>
      </c>
      <c r="J844" s="1" t="str">
        <f>IF(LEN($A844)&gt;0,IF(LEN(Declarations!$F844)&gt;0,Declarations!$F844,conftype),"")</f>
        <v/>
      </c>
      <c r="M844" s="35" t="e">
        <f t="shared" si="273"/>
        <v>#REF!</v>
      </c>
      <c r="N844" s="35" t="e">
        <f t="shared" si="280"/>
        <v>#REF!</v>
      </c>
      <c r="O844" s="35" t="e">
        <f t="shared" si="281"/>
        <v>#REF!</v>
      </c>
      <c r="P844" s="35" t="e">
        <f t="shared" si="282"/>
        <v>#REF!</v>
      </c>
      <c r="Q844" s="214" t="e">
        <f t="shared" si="283"/>
        <v>#REF!</v>
      </c>
      <c r="R844" s="215" t="e">
        <f t="shared" si="284"/>
        <v>#REF!</v>
      </c>
      <c r="S844" s="214" t="e">
        <f t="shared" si="285"/>
        <v>#REF!</v>
      </c>
      <c r="T844" s="214" t="e">
        <f t="shared" si="286"/>
        <v>#REF!</v>
      </c>
      <c r="U844" t="e">
        <f t="shared" si="287"/>
        <v>#REF!</v>
      </c>
      <c r="V844" t="e">
        <f t="shared" si="288"/>
        <v>#REF!</v>
      </c>
      <c r="W844" t="e">
        <f t="shared" si="289"/>
        <v>#REF!</v>
      </c>
      <c r="X844" t="e">
        <f t="shared" si="290"/>
        <v>#REF!</v>
      </c>
      <c r="Y844" t="e">
        <f t="shared" si="291"/>
        <v>#REF!</v>
      </c>
      <c r="AA844" s="1">
        <f t="shared" si="292"/>
        <v>843</v>
      </c>
    </row>
    <row r="845" spans="1:27" x14ac:dyDescent="0.35">
      <c r="A845" s="184" t="str">
        <f>+Declarations!A845&amp;""</f>
        <v/>
      </c>
      <c r="B845" t="str">
        <f>IF(LEN($A845),IF(LEN(Declarations!$B845)&gt;0,Declarations!$B845,"#"&amp;$A845),"")</f>
        <v/>
      </c>
      <c r="C845" s="1" t="str">
        <f t="shared" si="274"/>
        <v>...</v>
      </c>
      <c r="D845" s="1" t="str">
        <f t="shared" si="293"/>
        <v/>
      </c>
      <c r="E845" s="15">
        <f t="shared" si="275"/>
        <v>0</v>
      </c>
      <c r="F845" s="1">
        <f t="shared" si="276"/>
        <v>0</v>
      </c>
      <c r="G845" s="1" t="str">
        <f t="shared" si="277"/>
        <v/>
      </c>
      <c r="H845" t="str">
        <f t="shared" si="278"/>
        <v/>
      </c>
      <c r="I845" s="1">
        <f t="shared" si="279"/>
        <v>0</v>
      </c>
      <c r="J845" s="1" t="str">
        <f>IF(LEN($A845)&gt;0,IF(LEN(Declarations!$F845)&gt;0,Declarations!$F845,conftype),"")</f>
        <v/>
      </c>
      <c r="M845" s="35" t="e">
        <f t="shared" si="273"/>
        <v>#REF!</v>
      </c>
      <c r="N845" s="35" t="e">
        <f t="shared" si="280"/>
        <v>#REF!</v>
      </c>
      <c r="O845" s="35" t="e">
        <f t="shared" si="281"/>
        <v>#REF!</v>
      </c>
      <c r="P845" s="35" t="e">
        <f t="shared" si="282"/>
        <v>#REF!</v>
      </c>
      <c r="Q845" s="214" t="e">
        <f t="shared" si="283"/>
        <v>#REF!</v>
      </c>
      <c r="R845" s="215" t="e">
        <f t="shared" si="284"/>
        <v>#REF!</v>
      </c>
      <c r="S845" s="214" t="e">
        <f t="shared" si="285"/>
        <v>#REF!</v>
      </c>
      <c r="T845" s="214" t="e">
        <f t="shared" si="286"/>
        <v>#REF!</v>
      </c>
      <c r="U845" t="e">
        <f t="shared" si="287"/>
        <v>#REF!</v>
      </c>
      <c r="V845" t="e">
        <f t="shared" si="288"/>
        <v>#REF!</v>
      </c>
      <c r="W845" t="e">
        <f t="shared" si="289"/>
        <v>#REF!</v>
      </c>
      <c r="X845" t="e">
        <f t="shared" si="290"/>
        <v>#REF!</v>
      </c>
      <c r="Y845" t="e">
        <f t="shared" si="291"/>
        <v>#REF!</v>
      </c>
      <c r="AA845" s="1">
        <f t="shared" si="292"/>
        <v>844</v>
      </c>
    </row>
    <row r="846" spans="1:27" x14ac:dyDescent="0.35">
      <c r="A846" s="184" t="str">
        <f>+Declarations!A846&amp;""</f>
        <v/>
      </c>
      <c r="B846" t="str">
        <f>IF(LEN($A846),IF(LEN(Declarations!$B846)&gt;0,Declarations!$B846,"#"&amp;$A846),"")</f>
        <v/>
      </c>
      <c r="C846" s="1" t="str">
        <f t="shared" si="274"/>
        <v>...</v>
      </c>
      <c r="D846" s="1" t="str">
        <f t="shared" si="293"/>
        <v/>
      </c>
      <c r="E846" s="15">
        <f t="shared" si="275"/>
        <v>0</v>
      </c>
      <c r="F846" s="1">
        <f t="shared" si="276"/>
        <v>0</v>
      </c>
      <c r="G846" s="1" t="str">
        <f t="shared" si="277"/>
        <v/>
      </c>
      <c r="H846" t="str">
        <f t="shared" si="278"/>
        <v/>
      </c>
      <c r="I846" s="1">
        <f t="shared" si="279"/>
        <v>0</v>
      </c>
      <c r="J846" s="1" t="str">
        <f>IF(LEN($A846)&gt;0,IF(LEN(Declarations!$F846)&gt;0,Declarations!$F846,conftype),"")</f>
        <v/>
      </c>
      <c r="M846" s="35" t="e">
        <f t="shared" si="273"/>
        <v>#REF!</v>
      </c>
      <c r="N846" s="35" t="e">
        <f t="shared" si="280"/>
        <v>#REF!</v>
      </c>
      <c r="O846" s="35" t="e">
        <f t="shared" si="281"/>
        <v>#REF!</v>
      </c>
      <c r="P846" s="35" t="e">
        <f t="shared" si="282"/>
        <v>#REF!</v>
      </c>
      <c r="Q846" s="214" t="e">
        <f t="shared" si="283"/>
        <v>#REF!</v>
      </c>
      <c r="R846" s="215" t="e">
        <f t="shared" si="284"/>
        <v>#REF!</v>
      </c>
      <c r="S846" s="214" t="e">
        <f t="shared" si="285"/>
        <v>#REF!</v>
      </c>
      <c r="T846" s="214" t="e">
        <f t="shared" si="286"/>
        <v>#REF!</v>
      </c>
      <c r="U846" t="e">
        <f t="shared" si="287"/>
        <v>#REF!</v>
      </c>
      <c r="V846" t="e">
        <f t="shared" si="288"/>
        <v>#REF!</v>
      </c>
      <c r="W846" t="e">
        <f t="shared" si="289"/>
        <v>#REF!</v>
      </c>
      <c r="X846" t="e">
        <f t="shared" si="290"/>
        <v>#REF!</v>
      </c>
      <c r="Y846" t="e">
        <f t="shared" si="291"/>
        <v>#REF!</v>
      </c>
      <c r="AA846" s="1">
        <f t="shared" si="292"/>
        <v>845</v>
      </c>
    </row>
    <row r="847" spans="1:27" x14ac:dyDescent="0.35">
      <c r="A847" s="184" t="str">
        <f>+Declarations!A847&amp;""</f>
        <v/>
      </c>
      <c r="B847" t="str">
        <f>IF(LEN($A847),IF(LEN(Declarations!$B847)&gt;0,Declarations!$B847,"#"&amp;$A847),"")</f>
        <v/>
      </c>
      <c r="C847" s="1" t="str">
        <f t="shared" si="274"/>
        <v>...</v>
      </c>
      <c r="D847" s="1" t="str">
        <f t="shared" si="293"/>
        <v/>
      </c>
      <c r="E847" s="15">
        <f t="shared" si="275"/>
        <v>0</v>
      </c>
      <c r="F847" s="1">
        <f t="shared" si="276"/>
        <v>0</v>
      </c>
      <c r="G847" s="1" t="str">
        <f t="shared" si="277"/>
        <v/>
      </c>
      <c r="H847" t="str">
        <f t="shared" si="278"/>
        <v/>
      </c>
      <c r="I847" s="1">
        <f t="shared" si="279"/>
        <v>0</v>
      </c>
      <c r="J847" s="1" t="str">
        <f>IF(LEN($A847)&gt;0,IF(LEN(Declarations!$F847)&gt;0,Declarations!$F847,conftype),"")</f>
        <v/>
      </c>
      <c r="M847" s="35" t="e">
        <f t="shared" si="273"/>
        <v>#REF!</v>
      </c>
      <c r="N847" s="35" t="e">
        <f t="shared" si="280"/>
        <v>#REF!</v>
      </c>
      <c r="O847" s="35" t="e">
        <f t="shared" si="281"/>
        <v>#REF!</v>
      </c>
      <c r="P847" s="35" t="e">
        <f t="shared" si="282"/>
        <v>#REF!</v>
      </c>
      <c r="Q847" s="214" t="e">
        <f t="shared" si="283"/>
        <v>#REF!</v>
      </c>
      <c r="R847" s="215" t="e">
        <f t="shared" si="284"/>
        <v>#REF!</v>
      </c>
      <c r="S847" s="214" t="e">
        <f t="shared" si="285"/>
        <v>#REF!</v>
      </c>
      <c r="T847" s="214" t="e">
        <f t="shared" si="286"/>
        <v>#REF!</v>
      </c>
      <c r="U847" t="e">
        <f t="shared" si="287"/>
        <v>#REF!</v>
      </c>
      <c r="V847" t="e">
        <f t="shared" si="288"/>
        <v>#REF!</v>
      </c>
      <c r="W847" t="e">
        <f t="shared" si="289"/>
        <v>#REF!</v>
      </c>
      <c r="X847" t="e">
        <f t="shared" si="290"/>
        <v>#REF!</v>
      </c>
      <c r="Y847" t="e">
        <f t="shared" si="291"/>
        <v>#REF!</v>
      </c>
      <c r="AA847" s="1">
        <f t="shared" si="292"/>
        <v>846</v>
      </c>
    </row>
    <row r="848" spans="1:27" x14ac:dyDescent="0.35">
      <c r="A848" s="184" t="str">
        <f>+Declarations!A848&amp;""</f>
        <v/>
      </c>
      <c r="B848" t="str">
        <f>IF(LEN($A848),IF(LEN(Declarations!$B848)&gt;0,Declarations!$B848,"#"&amp;$A848),"")</f>
        <v/>
      </c>
      <c r="C848" s="1" t="str">
        <f t="shared" si="274"/>
        <v>...</v>
      </c>
      <c r="D848" s="1" t="str">
        <f t="shared" si="293"/>
        <v/>
      </c>
      <c r="E848" s="15">
        <f t="shared" si="275"/>
        <v>0</v>
      </c>
      <c r="F848" s="1">
        <f t="shared" si="276"/>
        <v>0</v>
      </c>
      <c r="G848" s="1" t="str">
        <f t="shared" si="277"/>
        <v/>
      </c>
      <c r="H848" t="str">
        <f t="shared" si="278"/>
        <v/>
      </c>
      <c r="I848" s="1">
        <f t="shared" si="279"/>
        <v>0</v>
      </c>
      <c r="J848" s="1" t="str">
        <f>IF(LEN($A848)&gt;0,IF(LEN(Declarations!$F848)&gt;0,Declarations!$F848,conftype),"")</f>
        <v/>
      </c>
      <c r="M848" s="35" t="e">
        <f t="shared" si="273"/>
        <v>#REF!</v>
      </c>
      <c r="N848" s="35" t="e">
        <f t="shared" si="280"/>
        <v>#REF!</v>
      </c>
      <c r="O848" s="35" t="e">
        <f t="shared" si="281"/>
        <v>#REF!</v>
      </c>
      <c r="P848" s="35" t="e">
        <f t="shared" si="282"/>
        <v>#REF!</v>
      </c>
      <c r="Q848" s="214" t="e">
        <f t="shared" si="283"/>
        <v>#REF!</v>
      </c>
      <c r="R848" s="215" t="e">
        <f t="shared" si="284"/>
        <v>#REF!</v>
      </c>
      <c r="S848" s="214" t="e">
        <f t="shared" si="285"/>
        <v>#REF!</v>
      </c>
      <c r="T848" s="214" t="e">
        <f t="shared" si="286"/>
        <v>#REF!</v>
      </c>
      <c r="U848" t="e">
        <f t="shared" si="287"/>
        <v>#REF!</v>
      </c>
      <c r="V848" t="e">
        <f t="shared" si="288"/>
        <v>#REF!</v>
      </c>
      <c r="W848" t="e">
        <f t="shared" si="289"/>
        <v>#REF!</v>
      </c>
      <c r="X848" t="e">
        <f t="shared" si="290"/>
        <v>#REF!</v>
      </c>
      <c r="Y848" t="e">
        <f t="shared" si="291"/>
        <v>#REF!</v>
      </c>
      <c r="AA848" s="1">
        <f t="shared" si="292"/>
        <v>847</v>
      </c>
    </row>
    <row r="849" spans="1:27" x14ac:dyDescent="0.35">
      <c r="A849" s="184" t="str">
        <f>+Declarations!A849&amp;""</f>
        <v/>
      </c>
      <c r="B849" t="str">
        <f>IF(LEN($A849),IF(LEN(Declarations!$B849)&gt;0,Declarations!$B849,"#"&amp;$A849),"")</f>
        <v/>
      </c>
      <c r="C849" s="1" t="str">
        <f t="shared" si="274"/>
        <v>...</v>
      </c>
      <c r="D849" s="1" t="str">
        <f t="shared" si="293"/>
        <v/>
      </c>
      <c r="E849" s="15">
        <f t="shared" si="275"/>
        <v>0</v>
      </c>
      <c r="F849" s="1">
        <f t="shared" si="276"/>
        <v>0</v>
      </c>
      <c r="G849" s="1" t="str">
        <f t="shared" si="277"/>
        <v/>
      </c>
      <c r="H849" t="str">
        <f t="shared" si="278"/>
        <v/>
      </c>
      <c r="I849" s="1">
        <f t="shared" si="279"/>
        <v>0</v>
      </c>
      <c r="J849" s="1" t="str">
        <f>IF(LEN($A849)&gt;0,IF(LEN(Declarations!$F849)&gt;0,Declarations!$F849,conftype),"")</f>
        <v/>
      </c>
      <c r="M849" s="35" t="e">
        <f t="shared" si="273"/>
        <v>#REF!</v>
      </c>
      <c r="N849" s="35" t="e">
        <f t="shared" si="280"/>
        <v>#REF!</v>
      </c>
      <c r="O849" s="35" t="e">
        <f t="shared" si="281"/>
        <v>#REF!</v>
      </c>
      <c r="P849" s="35" t="e">
        <f t="shared" si="282"/>
        <v>#REF!</v>
      </c>
      <c r="Q849" s="214" t="e">
        <f t="shared" si="283"/>
        <v>#REF!</v>
      </c>
      <c r="R849" s="215" t="e">
        <f t="shared" si="284"/>
        <v>#REF!</v>
      </c>
      <c r="S849" s="214" t="e">
        <f t="shared" si="285"/>
        <v>#REF!</v>
      </c>
      <c r="T849" s="214" t="e">
        <f t="shared" si="286"/>
        <v>#REF!</v>
      </c>
      <c r="U849" t="e">
        <f t="shared" si="287"/>
        <v>#REF!</v>
      </c>
      <c r="V849" t="e">
        <f t="shared" si="288"/>
        <v>#REF!</v>
      </c>
      <c r="W849" t="e">
        <f t="shared" si="289"/>
        <v>#REF!</v>
      </c>
      <c r="X849" t="e">
        <f t="shared" si="290"/>
        <v>#REF!</v>
      </c>
      <c r="Y849" t="e">
        <f t="shared" si="291"/>
        <v>#REF!</v>
      </c>
      <c r="AA849" s="1">
        <f t="shared" si="292"/>
        <v>848</v>
      </c>
    </row>
    <row r="850" spans="1:27" x14ac:dyDescent="0.35">
      <c r="A850" s="184" t="str">
        <f>+Declarations!A850&amp;""</f>
        <v/>
      </c>
      <c r="B850" t="str">
        <f>IF(LEN($A850),IF(LEN(Declarations!$B850)&gt;0,Declarations!$B850,"#"&amp;$A850),"")</f>
        <v/>
      </c>
      <c r="C850" s="1" t="str">
        <f t="shared" si="274"/>
        <v>...</v>
      </c>
      <c r="D850" s="1" t="str">
        <f t="shared" si="293"/>
        <v/>
      </c>
      <c r="E850" s="15">
        <f t="shared" si="275"/>
        <v>0</v>
      </c>
      <c r="F850" s="1">
        <f t="shared" si="276"/>
        <v>0</v>
      </c>
      <c r="G850" s="1" t="str">
        <f t="shared" si="277"/>
        <v/>
      </c>
      <c r="H850" t="str">
        <f t="shared" si="278"/>
        <v/>
      </c>
      <c r="I850" s="1">
        <f t="shared" si="279"/>
        <v>0</v>
      </c>
      <c r="J850" s="1" t="str">
        <f>IF(LEN($A850)&gt;0,IF(LEN(Declarations!$F850)&gt;0,Declarations!$F850,conftype),"")</f>
        <v/>
      </c>
      <c r="M850" s="35" t="e">
        <f t="shared" si="273"/>
        <v>#REF!</v>
      </c>
      <c r="N850" s="35" t="e">
        <f t="shared" si="280"/>
        <v>#REF!</v>
      </c>
      <c r="O850" s="35" t="e">
        <f t="shared" si="281"/>
        <v>#REF!</v>
      </c>
      <c r="P850" s="35" t="e">
        <f t="shared" si="282"/>
        <v>#REF!</v>
      </c>
      <c r="Q850" s="214" t="e">
        <f t="shared" si="283"/>
        <v>#REF!</v>
      </c>
      <c r="R850" s="215" t="e">
        <f t="shared" si="284"/>
        <v>#REF!</v>
      </c>
      <c r="S850" s="214" t="e">
        <f t="shared" si="285"/>
        <v>#REF!</v>
      </c>
      <c r="T850" s="214" t="e">
        <f t="shared" si="286"/>
        <v>#REF!</v>
      </c>
      <c r="U850" t="e">
        <f t="shared" si="287"/>
        <v>#REF!</v>
      </c>
      <c r="V850" t="e">
        <f t="shared" si="288"/>
        <v>#REF!</v>
      </c>
      <c r="W850" t="e">
        <f t="shared" si="289"/>
        <v>#REF!</v>
      </c>
      <c r="X850" t="e">
        <f t="shared" si="290"/>
        <v>#REF!</v>
      </c>
      <c r="Y850" t="e">
        <f t="shared" si="291"/>
        <v>#REF!</v>
      </c>
      <c r="AA850" s="1">
        <f t="shared" si="292"/>
        <v>849</v>
      </c>
    </row>
    <row r="851" spans="1:27" x14ac:dyDescent="0.35">
      <c r="A851" s="184" t="str">
        <f>+Declarations!A851&amp;""</f>
        <v/>
      </c>
      <c r="B851" t="str">
        <f>IF(LEN($A851),IF(LEN(Declarations!$B851)&gt;0,Declarations!$B851,"#"&amp;$A851),"")</f>
        <v/>
      </c>
      <c r="C851" s="1" t="str">
        <f t="shared" si="274"/>
        <v>...</v>
      </c>
      <c r="D851" s="1" t="str">
        <f t="shared" si="293"/>
        <v/>
      </c>
      <c r="E851" s="15">
        <f t="shared" si="275"/>
        <v>0</v>
      </c>
      <c r="F851" s="1">
        <f t="shared" si="276"/>
        <v>0</v>
      </c>
      <c r="G851" s="1" t="str">
        <f t="shared" si="277"/>
        <v/>
      </c>
      <c r="H851" t="str">
        <f t="shared" si="278"/>
        <v/>
      </c>
      <c r="I851" s="1">
        <f t="shared" si="279"/>
        <v>0</v>
      </c>
      <c r="J851" s="1" t="str">
        <f>IF(LEN($A851)&gt;0,IF(LEN(Declarations!$F851)&gt;0,Declarations!$F851,conftype),"")</f>
        <v/>
      </c>
      <c r="M851" s="35" t="e">
        <f t="shared" si="273"/>
        <v>#REF!</v>
      </c>
      <c r="N851" s="35" t="e">
        <f t="shared" si="280"/>
        <v>#REF!</v>
      </c>
      <c r="O851" s="35" t="e">
        <f t="shared" si="281"/>
        <v>#REF!</v>
      </c>
      <c r="P851" s="35" t="e">
        <f t="shared" si="282"/>
        <v>#REF!</v>
      </c>
      <c r="Q851" s="214" t="e">
        <f t="shared" si="283"/>
        <v>#REF!</v>
      </c>
      <c r="R851" s="215" t="e">
        <f t="shared" si="284"/>
        <v>#REF!</v>
      </c>
      <c r="S851" s="214" t="e">
        <f t="shared" si="285"/>
        <v>#REF!</v>
      </c>
      <c r="T851" s="214" t="e">
        <f t="shared" si="286"/>
        <v>#REF!</v>
      </c>
      <c r="U851" t="e">
        <f t="shared" si="287"/>
        <v>#REF!</v>
      </c>
      <c r="V851" t="e">
        <f t="shared" si="288"/>
        <v>#REF!</v>
      </c>
      <c r="W851" t="e">
        <f t="shared" si="289"/>
        <v>#REF!</v>
      </c>
      <c r="X851" t="e">
        <f t="shared" si="290"/>
        <v>#REF!</v>
      </c>
      <c r="Y851" t="e">
        <f t="shared" si="291"/>
        <v>#REF!</v>
      </c>
      <c r="AA851" s="1">
        <f t="shared" si="292"/>
        <v>850</v>
      </c>
    </row>
    <row r="852" spans="1:27" x14ac:dyDescent="0.35">
      <c r="A852" s="184" t="str">
        <f>+Declarations!A852&amp;""</f>
        <v/>
      </c>
      <c r="B852" t="str">
        <f>IF(LEN($A852),IF(LEN(Declarations!$B852)&gt;0,Declarations!$B852,"#"&amp;$A852),"")</f>
        <v/>
      </c>
      <c r="C852" s="1" t="str">
        <f t="shared" si="274"/>
        <v>...</v>
      </c>
      <c r="D852" s="1" t="str">
        <f t="shared" si="293"/>
        <v/>
      </c>
      <c r="E852" s="15">
        <f t="shared" si="275"/>
        <v>0</v>
      </c>
      <c r="F852" s="1">
        <f t="shared" si="276"/>
        <v>0</v>
      </c>
      <c r="G852" s="1" t="str">
        <f t="shared" si="277"/>
        <v/>
      </c>
      <c r="H852" t="str">
        <f t="shared" si="278"/>
        <v/>
      </c>
      <c r="I852" s="1">
        <f t="shared" si="279"/>
        <v>0</v>
      </c>
      <c r="J852" s="1" t="str">
        <f>IF(LEN($A852)&gt;0,IF(LEN(Declarations!$F852)&gt;0,Declarations!$F852,conftype),"")</f>
        <v/>
      </c>
      <c r="M852" s="35" t="e">
        <f t="shared" si="273"/>
        <v>#REF!</v>
      </c>
      <c r="N852" s="35" t="e">
        <f t="shared" si="280"/>
        <v>#REF!</v>
      </c>
      <c r="O852" s="35" t="e">
        <f t="shared" si="281"/>
        <v>#REF!</v>
      </c>
      <c r="P852" s="35" t="e">
        <f t="shared" si="282"/>
        <v>#REF!</v>
      </c>
      <c r="Q852" s="214" t="e">
        <f t="shared" si="283"/>
        <v>#REF!</v>
      </c>
      <c r="R852" s="215" t="e">
        <f t="shared" si="284"/>
        <v>#REF!</v>
      </c>
      <c r="S852" s="214" t="e">
        <f t="shared" si="285"/>
        <v>#REF!</v>
      </c>
      <c r="T852" s="214" t="e">
        <f t="shared" si="286"/>
        <v>#REF!</v>
      </c>
      <c r="U852" t="e">
        <f t="shared" si="287"/>
        <v>#REF!</v>
      </c>
      <c r="V852" t="e">
        <f t="shared" si="288"/>
        <v>#REF!</v>
      </c>
      <c r="W852" t="e">
        <f t="shared" si="289"/>
        <v>#REF!</v>
      </c>
      <c r="X852" t="e">
        <f t="shared" si="290"/>
        <v>#REF!</v>
      </c>
      <c r="Y852" t="e">
        <f t="shared" si="291"/>
        <v>#REF!</v>
      </c>
      <c r="AA852" s="1">
        <f t="shared" si="292"/>
        <v>851</v>
      </c>
    </row>
    <row r="853" spans="1:27" x14ac:dyDescent="0.35">
      <c r="A853" s="184" t="str">
        <f>+Declarations!A853&amp;""</f>
        <v/>
      </c>
      <c r="B853" t="str">
        <f>IF(LEN($A853),IF(LEN(Declarations!$B853)&gt;0,Declarations!$B853,"#"&amp;$A853),"")</f>
        <v/>
      </c>
      <c r="C853" s="1" t="str">
        <f t="shared" si="274"/>
        <v>...</v>
      </c>
      <c r="D853" s="1" t="str">
        <f t="shared" si="293"/>
        <v/>
      </c>
      <c r="E853" s="15">
        <f t="shared" si="275"/>
        <v>0</v>
      </c>
      <c r="F853" s="1">
        <f t="shared" si="276"/>
        <v>0</v>
      </c>
      <c r="G853" s="1" t="str">
        <f t="shared" si="277"/>
        <v/>
      </c>
      <c r="H853" t="str">
        <f t="shared" si="278"/>
        <v/>
      </c>
      <c r="I853" s="1">
        <f t="shared" si="279"/>
        <v>0</v>
      </c>
      <c r="J853" s="1" t="str">
        <f>IF(LEN($A853)&gt;0,IF(LEN(Declarations!$F853)&gt;0,Declarations!$F853,conftype),"")</f>
        <v/>
      </c>
      <c r="M853" s="35" t="e">
        <f t="shared" si="273"/>
        <v>#REF!</v>
      </c>
      <c r="N853" s="35" t="e">
        <f t="shared" si="280"/>
        <v>#REF!</v>
      </c>
      <c r="O853" s="35" t="e">
        <f t="shared" si="281"/>
        <v>#REF!</v>
      </c>
      <c r="P853" s="35" t="e">
        <f t="shared" si="282"/>
        <v>#REF!</v>
      </c>
      <c r="Q853" s="214" t="e">
        <f t="shared" si="283"/>
        <v>#REF!</v>
      </c>
      <c r="R853" s="215" t="e">
        <f t="shared" si="284"/>
        <v>#REF!</v>
      </c>
      <c r="S853" s="214" t="e">
        <f t="shared" si="285"/>
        <v>#REF!</v>
      </c>
      <c r="T853" s="214" t="e">
        <f t="shared" si="286"/>
        <v>#REF!</v>
      </c>
      <c r="U853" t="e">
        <f t="shared" si="287"/>
        <v>#REF!</v>
      </c>
      <c r="V853" t="e">
        <f t="shared" si="288"/>
        <v>#REF!</v>
      </c>
      <c r="W853" t="e">
        <f t="shared" si="289"/>
        <v>#REF!</v>
      </c>
      <c r="X853" t="e">
        <f t="shared" si="290"/>
        <v>#REF!</v>
      </c>
      <c r="Y853" t="e">
        <f t="shared" si="291"/>
        <v>#REF!</v>
      </c>
      <c r="AA853" s="1">
        <f t="shared" si="292"/>
        <v>852</v>
      </c>
    </row>
    <row r="854" spans="1:27" x14ac:dyDescent="0.35">
      <c r="A854" s="184" t="str">
        <f>+Declarations!A854&amp;""</f>
        <v/>
      </c>
      <c r="B854" t="str">
        <f>IF(LEN($A854),IF(LEN(Declarations!$B854)&gt;0,Declarations!$B854,"#"&amp;$A854),"")</f>
        <v/>
      </c>
      <c r="C854" s="1" t="str">
        <f t="shared" si="274"/>
        <v>...</v>
      </c>
      <c r="D854" s="1" t="str">
        <f t="shared" si="293"/>
        <v/>
      </c>
      <c r="E854" s="15">
        <f t="shared" si="275"/>
        <v>0</v>
      </c>
      <c r="F854" s="1">
        <f t="shared" si="276"/>
        <v>0</v>
      </c>
      <c r="G854" s="1" t="str">
        <f t="shared" si="277"/>
        <v/>
      </c>
      <c r="H854" t="str">
        <f t="shared" si="278"/>
        <v/>
      </c>
      <c r="I854" s="1">
        <f t="shared" si="279"/>
        <v>0</v>
      </c>
      <c r="J854" s="1" t="str">
        <f>IF(LEN($A854)&gt;0,IF(LEN(Declarations!$F854)&gt;0,Declarations!$F854,conftype),"")</f>
        <v/>
      </c>
      <c r="M854" s="35" t="e">
        <f t="shared" si="273"/>
        <v>#REF!</v>
      </c>
      <c r="N854" s="35" t="e">
        <f t="shared" si="280"/>
        <v>#REF!</v>
      </c>
      <c r="O854" s="35" t="e">
        <f t="shared" si="281"/>
        <v>#REF!</v>
      </c>
      <c r="P854" s="35" t="e">
        <f t="shared" si="282"/>
        <v>#REF!</v>
      </c>
      <c r="Q854" s="214" t="e">
        <f t="shared" si="283"/>
        <v>#REF!</v>
      </c>
      <c r="R854" s="215" t="e">
        <f t="shared" si="284"/>
        <v>#REF!</v>
      </c>
      <c r="S854" s="214" t="e">
        <f t="shared" si="285"/>
        <v>#REF!</v>
      </c>
      <c r="T854" s="214" t="e">
        <f t="shared" si="286"/>
        <v>#REF!</v>
      </c>
      <c r="U854" t="e">
        <f t="shared" si="287"/>
        <v>#REF!</v>
      </c>
      <c r="V854" t="e">
        <f t="shared" si="288"/>
        <v>#REF!</v>
      </c>
      <c r="W854" t="e">
        <f t="shared" si="289"/>
        <v>#REF!</v>
      </c>
      <c r="X854" t="e">
        <f t="shared" si="290"/>
        <v>#REF!</v>
      </c>
      <c r="Y854" t="e">
        <f t="shared" si="291"/>
        <v>#REF!</v>
      </c>
      <c r="AA854" s="1">
        <f t="shared" si="292"/>
        <v>853</v>
      </c>
    </row>
    <row r="855" spans="1:27" x14ac:dyDescent="0.35">
      <c r="A855" s="184" t="str">
        <f>+Declarations!A855&amp;""</f>
        <v/>
      </c>
      <c r="B855" t="str">
        <f>IF(LEN($A855),IF(LEN(Declarations!$B855)&gt;0,Declarations!$B855,"#"&amp;$A855),"")</f>
        <v/>
      </c>
      <c r="C855" s="1" t="str">
        <f t="shared" si="274"/>
        <v>...</v>
      </c>
      <c r="D855" s="1" t="str">
        <f t="shared" si="293"/>
        <v/>
      </c>
      <c r="E855" s="15">
        <f t="shared" si="275"/>
        <v>0</v>
      </c>
      <c r="F855" s="1">
        <f t="shared" si="276"/>
        <v>0</v>
      </c>
      <c r="G855" s="1" t="str">
        <f t="shared" si="277"/>
        <v/>
      </c>
      <c r="H855" t="str">
        <f t="shared" si="278"/>
        <v/>
      </c>
      <c r="I855" s="1">
        <f t="shared" si="279"/>
        <v>0</v>
      </c>
      <c r="J855" s="1" t="str">
        <f>IF(LEN($A855)&gt;0,IF(LEN(Declarations!$F855)&gt;0,Declarations!$F855,conftype),"")</f>
        <v/>
      </c>
      <c r="M855" s="35" t="e">
        <f t="shared" si="273"/>
        <v>#REF!</v>
      </c>
      <c r="N855" s="35" t="e">
        <f t="shared" si="280"/>
        <v>#REF!</v>
      </c>
      <c r="O855" s="35" t="e">
        <f t="shared" si="281"/>
        <v>#REF!</v>
      </c>
      <c r="P855" s="35" t="e">
        <f t="shared" si="282"/>
        <v>#REF!</v>
      </c>
      <c r="Q855" s="214" t="e">
        <f t="shared" si="283"/>
        <v>#REF!</v>
      </c>
      <c r="R855" s="215" t="e">
        <f t="shared" si="284"/>
        <v>#REF!</v>
      </c>
      <c r="S855" s="214" t="e">
        <f t="shared" si="285"/>
        <v>#REF!</v>
      </c>
      <c r="T855" s="214" t="e">
        <f t="shared" si="286"/>
        <v>#REF!</v>
      </c>
      <c r="U855" t="e">
        <f t="shared" si="287"/>
        <v>#REF!</v>
      </c>
      <c r="V855" t="e">
        <f t="shared" si="288"/>
        <v>#REF!</v>
      </c>
      <c r="W855" t="e">
        <f t="shared" si="289"/>
        <v>#REF!</v>
      </c>
      <c r="X855" t="e">
        <f t="shared" si="290"/>
        <v>#REF!</v>
      </c>
      <c r="Y855" t="e">
        <f t="shared" si="291"/>
        <v>#REF!</v>
      </c>
      <c r="AA855" s="1">
        <f t="shared" si="292"/>
        <v>854</v>
      </c>
    </row>
    <row r="856" spans="1:27" x14ac:dyDescent="0.35">
      <c r="A856" s="184" t="str">
        <f>+Declarations!A856&amp;""</f>
        <v/>
      </c>
      <c r="B856" t="str">
        <f>IF(LEN($A856),IF(LEN(Declarations!$B856)&gt;0,Declarations!$B856,"#"&amp;$A856),"")</f>
        <v/>
      </c>
      <c r="C856" s="1" t="str">
        <f t="shared" si="274"/>
        <v>...</v>
      </c>
      <c r="D856" s="1" t="str">
        <f t="shared" si="293"/>
        <v/>
      </c>
      <c r="E856" s="15">
        <f t="shared" si="275"/>
        <v>0</v>
      </c>
      <c r="F856" s="1">
        <f t="shared" si="276"/>
        <v>0</v>
      </c>
      <c r="G856" s="1" t="str">
        <f t="shared" si="277"/>
        <v/>
      </c>
      <c r="H856" t="str">
        <f t="shared" si="278"/>
        <v/>
      </c>
      <c r="I856" s="1">
        <f t="shared" si="279"/>
        <v>0</v>
      </c>
      <c r="J856" s="1" t="str">
        <f>IF(LEN($A856)&gt;0,IF(LEN(Declarations!$F856)&gt;0,Declarations!$F856,conftype),"")</f>
        <v/>
      </c>
      <c r="M856" s="35" t="e">
        <f t="shared" si="273"/>
        <v>#REF!</v>
      </c>
      <c r="N856" s="35" t="e">
        <f t="shared" si="280"/>
        <v>#REF!</v>
      </c>
      <c r="O856" s="35" t="e">
        <f t="shared" si="281"/>
        <v>#REF!</v>
      </c>
      <c r="P856" s="35" t="e">
        <f t="shared" si="282"/>
        <v>#REF!</v>
      </c>
      <c r="Q856" s="214" t="e">
        <f t="shared" si="283"/>
        <v>#REF!</v>
      </c>
      <c r="R856" s="215" t="e">
        <f t="shared" si="284"/>
        <v>#REF!</v>
      </c>
      <c r="S856" s="214" t="e">
        <f t="shared" si="285"/>
        <v>#REF!</v>
      </c>
      <c r="T856" s="214" t="e">
        <f t="shared" si="286"/>
        <v>#REF!</v>
      </c>
      <c r="U856" t="e">
        <f t="shared" si="287"/>
        <v>#REF!</v>
      </c>
      <c r="V856" t="e">
        <f t="shared" si="288"/>
        <v>#REF!</v>
      </c>
      <c r="W856" t="e">
        <f t="shared" si="289"/>
        <v>#REF!</v>
      </c>
      <c r="X856" t="e">
        <f t="shared" si="290"/>
        <v>#REF!</v>
      </c>
      <c r="Y856" t="e">
        <f t="shared" si="291"/>
        <v>#REF!</v>
      </c>
      <c r="AA856" s="1">
        <f t="shared" si="292"/>
        <v>855</v>
      </c>
    </row>
    <row r="857" spans="1:27" x14ac:dyDescent="0.35">
      <c r="A857" s="184" t="str">
        <f>+Declarations!A857&amp;""</f>
        <v/>
      </c>
      <c r="B857" t="str">
        <f>IF(LEN($A857),IF(LEN(Declarations!$B857)&gt;0,Declarations!$B857,"#"&amp;$A857),"")</f>
        <v/>
      </c>
      <c r="C857" s="1" t="str">
        <f t="shared" si="274"/>
        <v>...</v>
      </c>
      <c r="D857" s="1" t="str">
        <f t="shared" si="293"/>
        <v/>
      </c>
      <c r="E857" s="15">
        <f t="shared" si="275"/>
        <v>0</v>
      </c>
      <c r="F857" s="1">
        <f t="shared" si="276"/>
        <v>0</v>
      </c>
      <c r="G857" s="1" t="str">
        <f t="shared" si="277"/>
        <v/>
      </c>
      <c r="H857" t="str">
        <f t="shared" si="278"/>
        <v/>
      </c>
      <c r="I857" s="1">
        <f t="shared" si="279"/>
        <v>0</v>
      </c>
      <c r="J857" s="1" t="str">
        <f>IF(LEN($A857)&gt;0,IF(LEN(Declarations!$F857)&gt;0,Declarations!$F857,conftype),"")</f>
        <v/>
      </c>
      <c r="M857" s="35" t="e">
        <f t="shared" si="273"/>
        <v>#REF!</v>
      </c>
      <c r="N857" s="35" t="e">
        <f t="shared" si="280"/>
        <v>#REF!</v>
      </c>
      <c r="O857" s="35" t="e">
        <f t="shared" si="281"/>
        <v>#REF!</v>
      </c>
      <c r="P857" s="35" t="e">
        <f t="shared" si="282"/>
        <v>#REF!</v>
      </c>
      <c r="Q857" s="214" t="e">
        <f t="shared" si="283"/>
        <v>#REF!</v>
      </c>
      <c r="R857" s="215" t="e">
        <f t="shared" si="284"/>
        <v>#REF!</v>
      </c>
      <c r="S857" s="214" t="e">
        <f t="shared" si="285"/>
        <v>#REF!</v>
      </c>
      <c r="T857" s="214" t="e">
        <f t="shared" si="286"/>
        <v>#REF!</v>
      </c>
      <c r="U857" t="e">
        <f t="shared" si="287"/>
        <v>#REF!</v>
      </c>
      <c r="V857" t="e">
        <f t="shared" si="288"/>
        <v>#REF!</v>
      </c>
      <c r="W857" t="e">
        <f t="shared" si="289"/>
        <v>#REF!</v>
      </c>
      <c r="X857" t="e">
        <f t="shared" si="290"/>
        <v>#REF!</v>
      </c>
      <c r="Y857" t="e">
        <f t="shared" si="291"/>
        <v>#REF!</v>
      </c>
      <c r="AA857" s="1">
        <f t="shared" si="292"/>
        <v>856</v>
      </c>
    </row>
    <row r="858" spans="1:27" x14ac:dyDescent="0.35">
      <c r="A858" s="184" t="str">
        <f>+Declarations!A858&amp;""</f>
        <v/>
      </c>
      <c r="B858" t="str">
        <f>IF(LEN($A858),IF(LEN(Declarations!$B858)&gt;0,Declarations!$B858,"#"&amp;$A858),"")</f>
        <v/>
      </c>
      <c r="C858" s="1" t="str">
        <f t="shared" si="274"/>
        <v>...</v>
      </c>
      <c r="D858" s="1" t="str">
        <f t="shared" si="293"/>
        <v/>
      </c>
      <c r="E858" s="15">
        <f t="shared" si="275"/>
        <v>0</v>
      </c>
      <c r="F858" s="1">
        <f t="shared" si="276"/>
        <v>0</v>
      </c>
      <c r="G858" s="1" t="str">
        <f t="shared" si="277"/>
        <v/>
      </c>
      <c r="H858" t="str">
        <f t="shared" si="278"/>
        <v/>
      </c>
      <c r="I858" s="1">
        <f t="shared" si="279"/>
        <v>0</v>
      </c>
      <c r="J858" s="1" t="str">
        <f>IF(LEN($A858)&gt;0,IF(LEN(Declarations!$F858)&gt;0,Declarations!$F858,conftype),"")</f>
        <v/>
      </c>
      <c r="M858" s="35" t="e">
        <f t="shared" si="273"/>
        <v>#REF!</v>
      </c>
      <c r="N858" s="35" t="e">
        <f t="shared" si="280"/>
        <v>#REF!</v>
      </c>
      <c r="O858" s="35" t="e">
        <f t="shared" si="281"/>
        <v>#REF!</v>
      </c>
      <c r="P858" s="35" t="e">
        <f t="shared" si="282"/>
        <v>#REF!</v>
      </c>
      <c r="Q858" s="214" t="e">
        <f t="shared" si="283"/>
        <v>#REF!</v>
      </c>
      <c r="R858" s="215" t="e">
        <f t="shared" si="284"/>
        <v>#REF!</v>
      </c>
      <c r="S858" s="214" t="e">
        <f t="shared" si="285"/>
        <v>#REF!</v>
      </c>
      <c r="T858" s="214" t="e">
        <f t="shared" si="286"/>
        <v>#REF!</v>
      </c>
      <c r="U858" t="e">
        <f t="shared" si="287"/>
        <v>#REF!</v>
      </c>
      <c r="V858" t="e">
        <f t="shared" si="288"/>
        <v>#REF!</v>
      </c>
      <c r="W858" t="e">
        <f t="shared" si="289"/>
        <v>#REF!</v>
      </c>
      <c r="X858" t="e">
        <f t="shared" si="290"/>
        <v>#REF!</v>
      </c>
      <c r="Y858" t="e">
        <f t="shared" si="291"/>
        <v>#REF!</v>
      </c>
      <c r="AA858" s="1">
        <f t="shared" si="292"/>
        <v>857</v>
      </c>
    </row>
    <row r="859" spans="1:27" x14ac:dyDescent="0.35">
      <c r="A859" s="184" t="str">
        <f>+Declarations!A859&amp;""</f>
        <v/>
      </c>
      <c r="B859" t="str">
        <f>IF(LEN($A859),IF(LEN(Declarations!$B859)&gt;0,Declarations!$B859,"#"&amp;$A859),"")</f>
        <v/>
      </c>
      <c r="C859" s="1" t="str">
        <f t="shared" si="274"/>
        <v>...</v>
      </c>
      <c r="D859" s="1" t="str">
        <f t="shared" si="293"/>
        <v/>
      </c>
      <c r="E859" s="15">
        <f t="shared" si="275"/>
        <v>0</v>
      </c>
      <c r="F859" s="1">
        <f t="shared" si="276"/>
        <v>0</v>
      </c>
      <c r="G859" s="1" t="str">
        <f t="shared" si="277"/>
        <v/>
      </c>
      <c r="H859" t="str">
        <f t="shared" si="278"/>
        <v/>
      </c>
      <c r="I859" s="1">
        <f t="shared" si="279"/>
        <v>0</v>
      </c>
      <c r="J859" s="1" t="str">
        <f>IF(LEN($A859)&gt;0,IF(LEN(Declarations!$F859)&gt;0,Declarations!$F859,conftype),"")</f>
        <v/>
      </c>
      <c r="M859" s="35" t="e">
        <f t="shared" si="273"/>
        <v>#REF!</v>
      </c>
      <c r="N859" s="35" t="e">
        <f t="shared" si="280"/>
        <v>#REF!</v>
      </c>
      <c r="O859" s="35" t="e">
        <f t="shared" si="281"/>
        <v>#REF!</v>
      </c>
      <c r="P859" s="35" t="e">
        <f t="shared" si="282"/>
        <v>#REF!</v>
      </c>
      <c r="Q859" s="214" t="e">
        <f t="shared" si="283"/>
        <v>#REF!</v>
      </c>
      <c r="R859" s="215" t="e">
        <f t="shared" si="284"/>
        <v>#REF!</v>
      </c>
      <c r="S859" s="214" t="e">
        <f t="shared" si="285"/>
        <v>#REF!</v>
      </c>
      <c r="T859" s="214" t="e">
        <f t="shared" si="286"/>
        <v>#REF!</v>
      </c>
      <c r="U859" t="e">
        <f t="shared" si="287"/>
        <v>#REF!</v>
      </c>
      <c r="V859" t="e">
        <f t="shared" si="288"/>
        <v>#REF!</v>
      </c>
      <c r="W859" t="e">
        <f t="shared" si="289"/>
        <v>#REF!</v>
      </c>
      <c r="X859" t="e">
        <f t="shared" si="290"/>
        <v>#REF!</v>
      </c>
      <c r="Y859" t="e">
        <f t="shared" si="291"/>
        <v>#REF!</v>
      </c>
      <c r="AA859" s="1">
        <f t="shared" si="292"/>
        <v>858</v>
      </c>
    </row>
    <row r="860" spans="1:27" x14ac:dyDescent="0.35">
      <c r="A860" s="184" t="str">
        <f>+Declarations!A860&amp;""</f>
        <v/>
      </c>
      <c r="B860" t="str">
        <f>IF(LEN($A860),IF(LEN(Declarations!$B860)&gt;0,Declarations!$B860,"#"&amp;$A860),"")</f>
        <v/>
      </c>
      <c r="C860" s="1" t="str">
        <f t="shared" si="274"/>
        <v>...</v>
      </c>
      <c r="D860" s="1" t="str">
        <f t="shared" si="293"/>
        <v/>
      </c>
      <c r="E860" s="15">
        <f t="shared" si="275"/>
        <v>0</v>
      </c>
      <c r="F860" s="1">
        <f t="shared" si="276"/>
        <v>0</v>
      </c>
      <c r="G860" s="1" t="str">
        <f t="shared" si="277"/>
        <v/>
      </c>
      <c r="H860" t="str">
        <f t="shared" si="278"/>
        <v/>
      </c>
      <c r="I860" s="1">
        <f t="shared" si="279"/>
        <v>0</v>
      </c>
      <c r="J860" s="1" t="str">
        <f>IF(LEN($A860)&gt;0,IF(LEN(Declarations!$F860)&gt;0,Declarations!$F860,conftype),"")</f>
        <v/>
      </c>
      <c r="M860" s="35" t="e">
        <f t="shared" si="273"/>
        <v>#REF!</v>
      </c>
      <c r="N860" s="35" t="e">
        <f t="shared" si="280"/>
        <v>#REF!</v>
      </c>
      <c r="O860" s="35" t="e">
        <f t="shared" si="281"/>
        <v>#REF!</v>
      </c>
      <c r="P860" s="35" t="e">
        <f t="shared" si="282"/>
        <v>#REF!</v>
      </c>
      <c r="Q860" s="214" t="e">
        <f t="shared" si="283"/>
        <v>#REF!</v>
      </c>
      <c r="R860" s="215" t="e">
        <f t="shared" si="284"/>
        <v>#REF!</v>
      </c>
      <c r="S860" s="214" t="e">
        <f t="shared" si="285"/>
        <v>#REF!</v>
      </c>
      <c r="T860" s="214" t="e">
        <f t="shared" si="286"/>
        <v>#REF!</v>
      </c>
      <c r="U860" t="e">
        <f t="shared" si="287"/>
        <v>#REF!</v>
      </c>
      <c r="V860" t="e">
        <f t="shared" si="288"/>
        <v>#REF!</v>
      </c>
      <c r="W860" t="e">
        <f t="shared" si="289"/>
        <v>#REF!</v>
      </c>
      <c r="X860" t="e">
        <f t="shared" si="290"/>
        <v>#REF!</v>
      </c>
      <c r="Y860" t="e">
        <f t="shared" si="291"/>
        <v>#REF!</v>
      </c>
      <c r="AA860" s="1">
        <f t="shared" si="292"/>
        <v>859</v>
      </c>
    </row>
    <row r="861" spans="1:27" x14ac:dyDescent="0.35">
      <c r="A861" s="184" t="str">
        <f>+Declarations!A861&amp;""</f>
        <v/>
      </c>
      <c r="B861" t="str">
        <f>IF(LEN($A861),IF(LEN(Declarations!$B861)&gt;0,Declarations!$B861,"#"&amp;$A861),"")</f>
        <v/>
      </c>
      <c r="C861" s="1" t="str">
        <f t="shared" si="274"/>
        <v>...</v>
      </c>
      <c r="D861" s="1" t="str">
        <f t="shared" si="293"/>
        <v/>
      </c>
      <c r="E861" s="15">
        <f t="shared" si="275"/>
        <v>0</v>
      </c>
      <c r="F861" s="1">
        <f t="shared" si="276"/>
        <v>0</v>
      </c>
      <c r="G861" s="1" t="str">
        <f t="shared" si="277"/>
        <v/>
      </c>
      <c r="H861" t="str">
        <f t="shared" si="278"/>
        <v/>
      </c>
      <c r="I861" s="1">
        <f t="shared" si="279"/>
        <v>0</v>
      </c>
      <c r="J861" s="1" t="str">
        <f>IF(LEN($A861)&gt;0,IF(LEN(Declarations!$F861)&gt;0,Declarations!$F861,conftype),"")</f>
        <v/>
      </c>
      <c r="M861" s="35" t="e">
        <f t="shared" si="273"/>
        <v>#REF!</v>
      </c>
      <c r="N861" s="35" t="e">
        <f t="shared" si="280"/>
        <v>#REF!</v>
      </c>
      <c r="O861" s="35" t="e">
        <f t="shared" si="281"/>
        <v>#REF!</v>
      </c>
      <c r="P861" s="35" t="e">
        <f t="shared" si="282"/>
        <v>#REF!</v>
      </c>
      <c r="Q861" s="214" t="e">
        <f t="shared" si="283"/>
        <v>#REF!</v>
      </c>
      <c r="R861" s="215" t="e">
        <f t="shared" si="284"/>
        <v>#REF!</v>
      </c>
      <c r="S861" s="214" t="e">
        <f t="shared" si="285"/>
        <v>#REF!</v>
      </c>
      <c r="T861" s="214" t="e">
        <f t="shared" si="286"/>
        <v>#REF!</v>
      </c>
      <c r="U861" t="e">
        <f t="shared" si="287"/>
        <v>#REF!</v>
      </c>
      <c r="V861" t="e">
        <f t="shared" si="288"/>
        <v>#REF!</v>
      </c>
      <c r="W861" t="e">
        <f t="shared" si="289"/>
        <v>#REF!</v>
      </c>
      <c r="X861" t="e">
        <f t="shared" si="290"/>
        <v>#REF!</v>
      </c>
      <c r="Y861" t="e">
        <f t="shared" si="291"/>
        <v>#REF!</v>
      </c>
      <c r="AA861" s="1">
        <f t="shared" si="292"/>
        <v>860</v>
      </c>
    </row>
    <row r="862" spans="1:27" x14ac:dyDescent="0.35">
      <c r="A862" s="184" t="str">
        <f>+Declarations!A862&amp;""</f>
        <v/>
      </c>
      <c r="B862" t="str">
        <f>IF(LEN($A862),IF(LEN(Declarations!$B862)&gt;0,Declarations!$B862,"#"&amp;$A862),"")</f>
        <v/>
      </c>
      <c r="C862" s="1" t="str">
        <f t="shared" si="274"/>
        <v>...</v>
      </c>
      <c r="D862" s="1" t="str">
        <f t="shared" si="293"/>
        <v/>
      </c>
      <c r="E862" s="15">
        <f t="shared" si="275"/>
        <v>0</v>
      </c>
      <c r="F862" s="1">
        <f t="shared" si="276"/>
        <v>0</v>
      </c>
      <c r="G862" s="1" t="str">
        <f t="shared" si="277"/>
        <v/>
      </c>
      <c r="H862" t="str">
        <f t="shared" si="278"/>
        <v/>
      </c>
      <c r="I862" s="1">
        <f t="shared" si="279"/>
        <v>0</v>
      </c>
      <c r="J862" s="1" t="str">
        <f>IF(LEN($A862)&gt;0,IF(LEN(Declarations!$F862)&gt;0,Declarations!$F862,conftype),"")</f>
        <v/>
      </c>
      <c r="M862" s="35" t="e">
        <f t="shared" si="273"/>
        <v>#REF!</v>
      </c>
      <c r="N862" s="35" t="e">
        <f t="shared" si="280"/>
        <v>#REF!</v>
      </c>
      <c r="O862" s="35" t="e">
        <f t="shared" si="281"/>
        <v>#REF!</v>
      </c>
      <c r="P862" s="35" t="e">
        <f t="shared" si="282"/>
        <v>#REF!</v>
      </c>
      <c r="Q862" s="214" t="e">
        <f t="shared" si="283"/>
        <v>#REF!</v>
      </c>
      <c r="R862" s="215" t="e">
        <f t="shared" si="284"/>
        <v>#REF!</v>
      </c>
      <c r="S862" s="214" t="e">
        <f t="shared" si="285"/>
        <v>#REF!</v>
      </c>
      <c r="T862" s="214" t="e">
        <f t="shared" si="286"/>
        <v>#REF!</v>
      </c>
      <c r="U862" t="e">
        <f t="shared" si="287"/>
        <v>#REF!</v>
      </c>
      <c r="V862" t="e">
        <f t="shared" si="288"/>
        <v>#REF!</v>
      </c>
      <c r="W862" t="e">
        <f t="shared" si="289"/>
        <v>#REF!</v>
      </c>
      <c r="X862" t="e">
        <f t="shared" si="290"/>
        <v>#REF!</v>
      </c>
      <c r="Y862" t="e">
        <f t="shared" si="291"/>
        <v>#REF!</v>
      </c>
      <c r="AA862" s="1">
        <f t="shared" si="292"/>
        <v>861</v>
      </c>
    </row>
    <row r="863" spans="1:27" x14ac:dyDescent="0.35">
      <c r="A863" s="184" t="str">
        <f>+Declarations!A863&amp;""</f>
        <v/>
      </c>
      <c r="B863" t="str">
        <f>IF(LEN($A863),IF(LEN(Declarations!$B863)&gt;0,Declarations!$B863,"#"&amp;$A863),"")</f>
        <v/>
      </c>
      <c r="C863" s="1" t="str">
        <f t="shared" si="274"/>
        <v>...</v>
      </c>
      <c r="D863" s="1" t="str">
        <f t="shared" si="293"/>
        <v/>
      </c>
      <c r="E863" s="15">
        <f t="shared" si="275"/>
        <v>0</v>
      </c>
      <c r="F863" s="1">
        <f t="shared" si="276"/>
        <v>0</v>
      </c>
      <c r="G863" s="1" t="str">
        <f t="shared" si="277"/>
        <v/>
      </c>
      <c r="H863" t="str">
        <f t="shared" si="278"/>
        <v/>
      </c>
      <c r="I863" s="1">
        <f t="shared" si="279"/>
        <v>0</v>
      </c>
      <c r="J863" s="1" t="str">
        <f>IF(LEN($A863)&gt;0,IF(LEN(Declarations!$F863)&gt;0,Declarations!$F863,conftype),"")</f>
        <v/>
      </c>
      <c r="M863" s="35" t="e">
        <f t="shared" si="273"/>
        <v>#REF!</v>
      </c>
      <c r="N863" s="35" t="e">
        <f t="shared" si="280"/>
        <v>#REF!</v>
      </c>
      <c r="O863" s="35" t="e">
        <f t="shared" si="281"/>
        <v>#REF!</v>
      </c>
      <c r="P863" s="35" t="e">
        <f t="shared" si="282"/>
        <v>#REF!</v>
      </c>
      <c r="Q863" s="214" t="e">
        <f t="shared" si="283"/>
        <v>#REF!</v>
      </c>
      <c r="R863" s="215" t="e">
        <f t="shared" si="284"/>
        <v>#REF!</v>
      </c>
      <c r="S863" s="214" t="e">
        <f t="shared" si="285"/>
        <v>#REF!</v>
      </c>
      <c r="T863" s="214" t="e">
        <f t="shared" si="286"/>
        <v>#REF!</v>
      </c>
      <c r="U863" t="e">
        <f t="shared" si="287"/>
        <v>#REF!</v>
      </c>
      <c r="V863" t="e">
        <f t="shared" si="288"/>
        <v>#REF!</v>
      </c>
      <c r="W863" t="e">
        <f t="shared" si="289"/>
        <v>#REF!</v>
      </c>
      <c r="X863" t="e">
        <f t="shared" si="290"/>
        <v>#REF!</v>
      </c>
      <c r="Y863" t="e">
        <f t="shared" si="291"/>
        <v>#REF!</v>
      </c>
      <c r="AA863" s="1">
        <f t="shared" si="292"/>
        <v>862</v>
      </c>
    </row>
    <row r="864" spans="1:27" x14ac:dyDescent="0.35">
      <c r="A864" s="184" t="str">
        <f>+Declarations!A864&amp;""</f>
        <v/>
      </c>
      <c r="B864" t="str">
        <f>IF(LEN($A864),IF(LEN(Declarations!$B864)&gt;0,Declarations!$B864,"#"&amp;$A864),"")</f>
        <v/>
      </c>
      <c r="C864" s="1" t="str">
        <f t="shared" si="274"/>
        <v>...</v>
      </c>
      <c r="D864" s="1" t="str">
        <f t="shared" si="293"/>
        <v/>
      </c>
      <c r="E864" s="15">
        <f t="shared" si="275"/>
        <v>0</v>
      </c>
      <c r="F864" s="1">
        <f t="shared" si="276"/>
        <v>0</v>
      </c>
      <c r="G864" s="1" t="str">
        <f t="shared" si="277"/>
        <v/>
      </c>
      <c r="H864" t="str">
        <f t="shared" si="278"/>
        <v/>
      </c>
      <c r="I864" s="1">
        <f t="shared" si="279"/>
        <v>0</v>
      </c>
      <c r="J864" s="1" t="str">
        <f>IF(LEN($A864)&gt;0,IF(LEN(Declarations!$F864)&gt;0,Declarations!$F864,conftype),"")</f>
        <v/>
      </c>
      <c r="M864" s="35" t="e">
        <f t="shared" si="273"/>
        <v>#REF!</v>
      </c>
      <c r="N864" s="35" t="e">
        <f t="shared" si="280"/>
        <v>#REF!</v>
      </c>
      <c r="O864" s="35" t="e">
        <f t="shared" si="281"/>
        <v>#REF!</v>
      </c>
      <c r="P864" s="35" t="e">
        <f t="shared" si="282"/>
        <v>#REF!</v>
      </c>
      <c r="Q864" s="214" t="e">
        <f t="shared" si="283"/>
        <v>#REF!</v>
      </c>
      <c r="R864" s="215" t="e">
        <f t="shared" si="284"/>
        <v>#REF!</v>
      </c>
      <c r="S864" s="214" t="e">
        <f t="shared" si="285"/>
        <v>#REF!</v>
      </c>
      <c r="T864" s="214" t="e">
        <f t="shared" si="286"/>
        <v>#REF!</v>
      </c>
      <c r="U864" t="e">
        <f t="shared" si="287"/>
        <v>#REF!</v>
      </c>
      <c r="V864" t="e">
        <f t="shared" si="288"/>
        <v>#REF!</v>
      </c>
      <c r="W864" t="e">
        <f t="shared" si="289"/>
        <v>#REF!</v>
      </c>
      <c r="X864" t="e">
        <f t="shared" si="290"/>
        <v>#REF!</v>
      </c>
      <c r="Y864" t="e">
        <f t="shared" si="291"/>
        <v>#REF!</v>
      </c>
      <c r="AA864" s="1">
        <f t="shared" si="292"/>
        <v>863</v>
      </c>
    </row>
    <row r="865" spans="1:27" x14ac:dyDescent="0.35">
      <c r="A865" s="184" t="str">
        <f>+Declarations!A865&amp;""</f>
        <v/>
      </c>
      <c r="B865" t="str">
        <f>IF(LEN($A865),IF(LEN(Declarations!$B865)&gt;0,Declarations!$B865,"#"&amp;$A865),"")</f>
        <v/>
      </c>
      <c r="C865" s="1" t="str">
        <f t="shared" si="274"/>
        <v>...</v>
      </c>
      <c r="D865" s="1" t="str">
        <f t="shared" si="293"/>
        <v/>
      </c>
      <c r="E865" s="15">
        <f t="shared" si="275"/>
        <v>0</v>
      </c>
      <c r="F865" s="1">
        <f t="shared" si="276"/>
        <v>0</v>
      </c>
      <c r="G865" s="1" t="str">
        <f t="shared" si="277"/>
        <v/>
      </c>
      <c r="H865" t="str">
        <f t="shared" si="278"/>
        <v/>
      </c>
      <c r="I865" s="1">
        <f t="shared" si="279"/>
        <v>0</v>
      </c>
      <c r="J865" s="1" t="str">
        <f>IF(LEN($A865)&gt;0,IF(LEN(Declarations!$F865)&gt;0,Declarations!$F865,conftype),"")</f>
        <v/>
      </c>
      <c r="M865" s="35" t="e">
        <f t="shared" si="273"/>
        <v>#REF!</v>
      </c>
      <c r="N865" s="35" t="e">
        <f t="shared" si="280"/>
        <v>#REF!</v>
      </c>
      <c r="O865" s="35" t="e">
        <f t="shared" si="281"/>
        <v>#REF!</v>
      </c>
      <c r="P865" s="35" t="e">
        <f t="shared" si="282"/>
        <v>#REF!</v>
      </c>
      <c r="Q865" s="214" t="e">
        <f t="shared" si="283"/>
        <v>#REF!</v>
      </c>
      <c r="R865" s="215" t="e">
        <f t="shared" si="284"/>
        <v>#REF!</v>
      </c>
      <c r="S865" s="214" t="e">
        <f t="shared" si="285"/>
        <v>#REF!</v>
      </c>
      <c r="T865" s="214" t="e">
        <f t="shared" si="286"/>
        <v>#REF!</v>
      </c>
      <c r="U865" t="e">
        <f t="shared" si="287"/>
        <v>#REF!</v>
      </c>
      <c r="V865" t="e">
        <f t="shared" si="288"/>
        <v>#REF!</v>
      </c>
      <c r="W865" t="e">
        <f t="shared" si="289"/>
        <v>#REF!</v>
      </c>
      <c r="X865" t="e">
        <f t="shared" si="290"/>
        <v>#REF!</v>
      </c>
      <c r="Y865" t="e">
        <f t="shared" si="291"/>
        <v>#REF!</v>
      </c>
      <c r="AA865" s="1">
        <f t="shared" si="292"/>
        <v>864</v>
      </c>
    </row>
    <row r="866" spans="1:27" x14ac:dyDescent="0.35">
      <c r="A866" s="184" t="str">
        <f>+Declarations!A866&amp;""</f>
        <v/>
      </c>
      <c r="B866" t="str">
        <f>IF(LEN($A866),IF(LEN(Declarations!$B866)&gt;0,Declarations!$B866,"#"&amp;$A866),"")</f>
        <v/>
      </c>
      <c r="C866" s="1" t="str">
        <f t="shared" si="274"/>
        <v>...</v>
      </c>
      <c r="D866" s="1" t="str">
        <f t="shared" si="293"/>
        <v/>
      </c>
      <c r="E866" s="15">
        <f t="shared" si="275"/>
        <v>0</v>
      </c>
      <c r="F866" s="1">
        <f t="shared" si="276"/>
        <v>0</v>
      </c>
      <c r="G866" s="1" t="str">
        <f t="shared" si="277"/>
        <v/>
      </c>
      <c r="H866" t="str">
        <f t="shared" si="278"/>
        <v/>
      </c>
      <c r="I866" s="1">
        <f t="shared" si="279"/>
        <v>0</v>
      </c>
      <c r="J866" s="1" t="str">
        <f>IF(LEN($A866)&gt;0,IF(LEN(Declarations!$F866)&gt;0,Declarations!$F866,conftype),"")</f>
        <v/>
      </c>
      <c r="M866" s="35" t="e">
        <f t="shared" si="273"/>
        <v>#REF!</v>
      </c>
      <c r="N866" s="35" t="e">
        <f t="shared" si="280"/>
        <v>#REF!</v>
      </c>
      <c r="O866" s="35" t="e">
        <f t="shared" si="281"/>
        <v>#REF!</v>
      </c>
      <c r="P866" s="35" t="e">
        <f t="shared" si="282"/>
        <v>#REF!</v>
      </c>
      <c r="Q866" s="214" t="e">
        <f t="shared" si="283"/>
        <v>#REF!</v>
      </c>
      <c r="R866" s="215" t="e">
        <f t="shared" si="284"/>
        <v>#REF!</v>
      </c>
      <c r="S866" s="214" t="e">
        <f t="shared" si="285"/>
        <v>#REF!</v>
      </c>
      <c r="T866" s="214" t="e">
        <f t="shared" si="286"/>
        <v>#REF!</v>
      </c>
      <c r="U866" t="e">
        <f t="shared" si="287"/>
        <v>#REF!</v>
      </c>
      <c r="V866" t="e">
        <f t="shared" si="288"/>
        <v>#REF!</v>
      </c>
      <c r="W866" t="e">
        <f t="shared" si="289"/>
        <v>#REF!</v>
      </c>
      <c r="X866" t="e">
        <f t="shared" si="290"/>
        <v>#REF!</v>
      </c>
      <c r="Y866" t="e">
        <f t="shared" si="291"/>
        <v>#REF!</v>
      </c>
      <c r="AA866" s="1">
        <f t="shared" si="292"/>
        <v>865</v>
      </c>
    </row>
    <row r="867" spans="1:27" x14ac:dyDescent="0.35">
      <c r="A867" s="184" t="str">
        <f>+Declarations!A867&amp;""</f>
        <v/>
      </c>
      <c r="B867" t="str">
        <f>IF(LEN($A867),IF(LEN(Declarations!$B867)&gt;0,Declarations!$B867,"#"&amp;$A867),"")</f>
        <v/>
      </c>
      <c r="C867" s="1" t="str">
        <f t="shared" si="274"/>
        <v>...</v>
      </c>
      <c r="D867" s="1" t="str">
        <f t="shared" si="293"/>
        <v/>
      </c>
      <c r="E867" s="15">
        <f t="shared" si="275"/>
        <v>0</v>
      </c>
      <c r="F867" s="1">
        <f t="shared" si="276"/>
        <v>0</v>
      </c>
      <c r="G867" s="1" t="str">
        <f t="shared" si="277"/>
        <v/>
      </c>
      <c r="H867" t="str">
        <f t="shared" si="278"/>
        <v/>
      </c>
      <c r="I867" s="1">
        <f t="shared" si="279"/>
        <v>0</v>
      </c>
      <c r="J867" s="1" t="str">
        <f>IF(LEN($A867)&gt;0,IF(LEN(Declarations!$F867)&gt;0,Declarations!$F867,conftype),"")</f>
        <v/>
      </c>
      <c r="M867" s="35" t="e">
        <f t="shared" si="273"/>
        <v>#REF!</v>
      </c>
      <c r="N867" s="35" t="e">
        <f t="shared" si="280"/>
        <v>#REF!</v>
      </c>
      <c r="O867" s="35" t="e">
        <f t="shared" si="281"/>
        <v>#REF!</v>
      </c>
      <c r="P867" s="35" t="e">
        <f t="shared" si="282"/>
        <v>#REF!</v>
      </c>
      <c r="Q867" s="214" t="e">
        <f t="shared" si="283"/>
        <v>#REF!</v>
      </c>
      <c r="R867" s="215" t="e">
        <f t="shared" si="284"/>
        <v>#REF!</v>
      </c>
      <c r="S867" s="214" t="e">
        <f t="shared" si="285"/>
        <v>#REF!</v>
      </c>
      <c r="T867" s="214" t="e">
        <f t="shared" si="286"/>
        <v>#REF!</v>
      </c>
      <c r="U867" t="e">
        <f t="shared" si="287"/>
        <v>#REF!</v>
      </c>
      <c r="V867" t="e">
        <f t="shared" si="288"/>
        <v>#REF!</v>
      </c>
      <c r="W867" t="e">
        <f t="shared" si="289"/>
        <v>#REF!</v>
      </c>
      <c r="X867" t="e">
        <f t="shared" si="290"/>
        <v>#REF!</v>
      </c>
      <c r="Y867" t="e">
        <f t="shared" si="291"/>
        <v>#REF!</v>
      </c>
      <c r="AA867" s="1">
        <f t="shared" si="292"/>
        <v>866</v>
      </c>
    </row>
    <row r="868" spans="1:27" x14ac:dyDescent="0.35">
      <c r="A868" s="184" t="str">
        <f>+Declarations!A868&amp;""</f>
        <v/>
      </c>
      <c r="B868" t="str">
        <f>IF(LEN($A868),IF(LEN(Declarations!$B868)&gt;0,Declarations!$B868,"#"&amp;$A868),"")</f>
        <v/>
      </c>
      <c r="C868" s="1" t="str">
        <f t="shared" si="274"/>
        <v>...</v>
      </c>
      <c r="D868" s="1" t="str">
        <f t="shared" si="293"/>
        <v/>
      </c>
      <c r="E868" s="15">
        <f t="shared" si="275"/>
        <v>0</v>
      </c>
      <c r="F868" s="1">
        <f t="shared" si="276"/>
        <v>0</v>
      </c>
      <c r="G868" s="1" t="str">
        <f t="shared" si="277"/>
        <v/>
      </c>
      <c r="H868" t="str">
        <f t="shared" si="278"/>
        <v/>
      </c>
      <c r="I868" s="1">
        <f t="shared" si="279"/>
        <v>0</v>
      </c>
      <c r="J868" s="1" t="str">
        <f>IF(LEN($A868)&gt;0,IF(LEN(Declarations!$F868)&gt;0,Declarations!$F868,conftype),"")</f>
        <v/>
      </c>
      <c r="M868" s="35" t="e">
        <f t="shared" si="273"/>
        <v>#REF!</v>
      </c>
      <c r="N868" s="35" t="e">
        <f t="shared" si="280"/>
        <v>#REF!</v>
      </c>
      <c r="O868" s="35" t="e">
        <f t="shared" si="281"/>
        <v>#REF!</v>
      </c>
      <c r="P868" s="35" t="e">
        <f t="shared" si="282"/>
        <v>#REF!</v>
      </c>
      <c r="Q868" s="214" t="e">
        <f t="shared" si="283"/>
        <v>#REF!</v>
      </c>
      <c r="R868" s="215" t="e">
        <f t="shared" si="284"/>
        <v>#REF!</v>
      </c>
      <c r="S868" s="214" t="e">
        <f t="shared" si="285"/>
        <v>#REF!</v>
      </c>
      <c r="T868" s="214" t="e">
        <f t="shared" si="286"/>
        <v>#REF!</v>
      </c>
      <c r="U868" t="e">
        <f t="shared" si="287"/>
        <v>#REF!</v>
      </c>
      <c r="V868" t="e">
        <f t="shared" si="288"/>
        <v>#REF!</v>
      </c>
      <c r="W868" t="e">
        <f t="shared" si="289"/>
        <v>#REF!</v>
      </c>
      <c r="X868" t="e">
        <f t="shared" si="290"/>
        <v>#REF!</v>
      </c>
      <c r="Y868" t="e">
        <f t="shared" si="291"/>
        <v>#REF!</v>
      </c>
      <c r="AA868" s="1">
        <f t="shared" si="292"/>
        <v>867</v>
      </c>
    </row>
    <row r="869" spans="1:27" x14ac:dyDescent="0.35">
      <c r="A869" s="184" t="str">
        <f>+Declarations!A869&amp;""</f>
        <v/>
      </c>
      <c r="B869" t="str">
        <f>IF(LEN($A869),IF(LEN(Declarations!$B869)&gt;0,Declarations!$B869,"#"&amp;$A869),"")</f>
        <v/>
      </c>
      <c r="C869" s="1" t="str">
        <f t="shared" si="274"/>
        <v>...</v>
      </c>
      <c r="D869" s="1" t="str">
        <f t="shared" si="293"/>
        <v/>
      </c>
      <c r="E869" s="15">
        <f t="shared" si="275"/>
        <v>0</v>
      </c>
      <c r="F869" s="1">
        <f t="shared" si="276"/>
        <v>0</v>
      </c>
      <c r="G869" s="1" t="str">
        <f t="shared" si="277"/>
        <v/>
      </c>
      <c r="H869" t="str">
        <f t="shared" si="278"/>
        <v/>
      </c>
      <c r="I869" s="1">
        <f t="shared" si="279"/>
        <v>0</v>
      </c>
      <c r="J869" s="1" t="str">
        <f>IF(LEN($A869)&gt;0,IF(LEN(Declarations!$F869)&gt;0,Declarations!$F869,conftype),"")</f>
        <v/>
      </c>
      <c r="M869" s="35" t="e">
        <f t="shared" si="273"/>
        <v>#REF!</v>
      </c>
      <c r="N869" s="35" t="e">
        <f t="shared" si="280"/>
        <v>#REF!</v>
      </c>
      <c r="O869" s="35" t="e">
        <f t="shared" si="281"/>
        <v>#REF!</v>
      </c>
      <c r="P869" s="35" t="e">
        <f t="shared" si="282"/>
        <v>#REF!</v>
      </c>
      <c r="Q869" s="214" t="e">
        <f t="shared" si="283"/>
        <v>#REF!</v>
      </c>
      <c r="R869" s="215" t="e">
        <f t="shared" si="284"/>
        <v>#REF!</v>
      </c>
      <c r="S869" s="214" t="e">
        <f t="shared" si="285"/>
        <v>#REF!</v>
      </c>
      <c r="T869" s="214" t="e">
        <f t="shared" si="286"/>
        <v>#REF!</v>
      </c>
      <c r="U869" t="e">
        <f t="shared" si="287"/>
        <v>#REF!</v>
      </c>
      <c r="V869" t="e">
        <f t="shared" si="288"/>
        <v>#REF!</v>
      </c>
      <c r="W869" t="e">
        <f t="shared" si="289"/>
        <v>#REF!</v>
      </c>
      <c r="X869" t="e">
        <f t="shared" si="290"/>
        <v>#REF!</v>
      </c>
      <c r="Y869" t="e">
        <f t="shared" si="291"/>
        <v>#REF!</v>
      </c>
      <c r="AA869" s="1">
        <f t="shared" si="292"/>
        <v>868</v>
      </c>
    </row>
    <row r="870" spans="1:27" x14ac:dyDescent="0.35">
      <c r="A870" s="184" t="str">
        <f>+Declarations!A870&amp;""</f>
        <v/>
      </c>
      <c r="B870" t="str">
        <f>IF(LEN($A870),IF(LEN(Declarations!$B870)&gt;0,Declarations!$B870,"#"&amp;$A870),"")</f>
        <v/>
      </c>
      <c r="C870" s="1" t="str">
        <f t="shared" si="274"/>
        <v>...</v>
      </c>
      <c r="D870" s="1" t="str">
        <f t="shared" si="293"/>
        <v/>
      </c>
      <c r="E870" s="15">
        <f t="shared" si="275"/>
        <v>0</v>
      </c>
      <c r="F870" s="1">
        <f t="shared" si="276"/>
        <v>0</v>
      </c>
      <c r="G870" s="1" t="str">
        <f t="shared" si="277"/>
        <v/>
      </c>
      <c r="H870" t="str">
        <f t="shared" si="278"/>
        <v/>
      </c>
      <c r="I870" s="1">
        <f t="shared" si="279"/>
        <v>0</v>
      </c>
      <c r="J870" s="1" t="str">
        <f>IF(LEN($A870)&gt;0,IF(LEN(Declarations!$F870)&gt;0,Declarations!$F870,conftype),"")</f>
        <v/>
      </c>
      <c r="M870" s="35" t="e">
        <f t="shared" si="273"/>
        <v>#REF!</v>
      </c>
      <c r="N870" s="35" t="e">
        <f t="shared" si="280"/>
        <v>#REF!</v>
      </c>
      <c r="O870" s="35" t="e">
        <f t="shared" si="281"/>
        <v>#REF!</v>
      </c>
      <c r="P870" s="35" t="e">
        <f t="shared" si="282"/>
        <v>#REF!</v>
      </c>
      <c r="Q870" s="214" t="e">
        <f t="shared" si="283"/>
        <v>#REF!</v>
      </c>
      <c r="R870" s="215" t="e">
        <f t="shared" si="284"/>
        <v>#REF!</v>
      </c>
      <c r="S870" s="214" t="e">
        <f t="shared" si="285"/>
        <v>#REF!</v>
      </c>
      <c r="T870" s="214" t="e">
        <f t="shared" si="286"/>
        <v>#REF!</v>
      </c>
      <c r="U870" t="e">
        <f t="shared" si="287"/>
        <v>#REF!</v>
      </c>
      <c r="V870" t="e">
        <f t="shared" si="288"/>
        <v>#REF!</v>
      </c>
      <c r="W870" t="e">
        <f t="shared" si="289"/>
        <v>#REF!</v>
      </c>
      <c r="X870" t="e">
        <f t="shared" si="290"/>
        <v>#REF!</v>
      </c>
      <c r="Y870" t="e">
        <f t="shared" si="291"/>
        <v>#REF!</v>
      </c>
      <c r="AA870" s="1">
        <f t="shared" si="292"/>
        <v>869</v>
      </c>
    </row>
    <row r="871" spans="1:27" x14ac:dyDescent="0.35">
      <c r="A871" s="184" t="str">
        <f>+Declarations!A871&amp;""</f>
        <v/>
      </c>
      <c r="B871" t="str">
        <f>IF(LEN($A871),IF(LEN(Declarations!$B871)&gt;0,Declarations!$B871,"#"&amp;$A871),"")</f>
        <v/>
      </c>
      <c r="C871" s="1" t="str">
        <f t="shared" si="274"/>
        <v>...</v>
      </c>
      <c r="D871" s="1" t="str">
        <f t="shared" si="293"/>
        <v/>
      </c>
      <c r="E871" s="15">
        <f t="shared" si="275"/>
        <v>0</v>
      </c>
      <c r="F871" s="1">
        <f t="shared" si="276"/>
        <v>0</v>
      </c>
      <c r="G871" s="1" t="str">
        <f t="shared" si="277"/>
        <v/>
      </c>
      <c r="H871" t="str">
        <f t="shared" si="278"/>
        <v/>
      </c>
      <c r="I871" s="1">
        <f t="shared" si="279"/>
        <v>0</v>
      </c>
      <c r="J871" s="1" t="str">
        <f>IF(LEN($A871)&gt;0,IF(LEN(Declarations!$F871)&gt;0,Declarations!$F871,conftype),"")</f>
        <v/>
      </c>
      <c r="M871" s="35" t="e">
        <f t="shared" si="273"/>
        <v>#REF!</v>
      </c>
      <c r="N871" s="35" t="e">
        <f t="shared" si="280"/>
        <v>#REF!</v>
      </c>
      <c r="O871" s="35" t="e">
        <f t="shared" si="281"/>
        <v>#REF!</v>
      </c>
      <c r="P871" s="35" t="e">
        <f t="shared" si="282"/>
        <v>#REF!</v>
      </c>
      <c r="Q871" s="214" t="e">
        <f t="shared" si="283"/>
        <v>#REF!</v>
      </c>
      <c r="R871" s="215" t="e">
        <f t="shared" si="284"/>
        <v>#REF!</v>
      </c>
      <c r="S871" s="214" t="e">
        <f t="shared" si="285"/>
        <v>#REF!</v>
      </c>
      <c r="T871" s="214" t="e">
        <f t="shared" si="286"/>
        <v>#REF!</v>
      </c>
      <c r="U871" t="e">
        <f t="shared" si="287"/>
        <v>#REF!</v>
      </c>
      <c r="V871" t="e">
        <f t="shared" si="288"/>
        <v>#REF!</v>
      </c>
      <c r="W871" t="e">
        <f t="shared" si="289"/>
        <v>#REF!</v>
      </c>
      <c r="X871" t="e">
        <f t="shared" si="290"/>
        <v>#REF!</v>
      </c>
      <c r="Y871" t="e">
        <f t="shared" si="291"/>
        <v>#REF!</v>
      </c>
      <c r="AA871" s="1">
        <f t="shared" si="292"/>
        <v>870</v>
      </c>
    </row>
    <row r="872" spans="1:27" x14ac:dyDescent="0.35">
      <c r="A872" s="184" t="str">
        <f>+Declarations!A872&amp;""</f>
        <v/>
      </c>
      <c r="B872" t="str">
        <f>IF(LEN($A872),IF(LEN(Declarations!$B872)&gt;0,Declarations!$B872,"#"&amp;$A872),"")</f>
        <v/>
      </c>
      <c r="C872" s="1" t="str">
        <f t="shared" si="274"/>
        <v>...</v>
      </c>
      <c r="D872" s="1" t="str">
        <f t="shared" si="293"/>
        <v/>
      </c>
      <c r="E872" s="15">
        <f t="shared" si="275"/>
        <v>0</v>
      </c>
      <c r="F872" s="1">
        <f t="shared" si="276"/>
        <v>0</v>
      </c>
      <c r="G872" s="1" t="str">
        <f t="shared" si="277"/>
        <v/>
      </c>
      <c r="H872" t="str">
        <f t="shared" si="278"/>
        <v/>
      </c>
      <c r="I872" s="1">
        <f t="shared" si="279"/>
        <v>0</v>
      </c>
      <c r="J872" s="1" t="str">
        <f>IF(LEN($A872)&gt;0,IF(LEN(Declarations!$F872)&gt;0,Declarations!$F872,conftype),"")</f>
        <v/>
      </c>
      <c r="M872" s="35" t="e">
        <f t="shared" si="273"/>
        <v>#REF!</v>
      </c>
      <c r="N872" s="35" t="e">
        <f t="shared" si="280"/>
        <v>#REF!</v>
      </c>
      <c r="O872" s="35" t="e">
        <f t="shared" si="281"/>
        <v>#REF!</v>
      </c>
      <c r="P872" s="35" t="e">
        <f t="shared" si="282"/>
        <v>#REF!</v>
      </c>
      <c r="Q872" s="214" t="e">
        <f t="shared" si="283"/>
        <v>#REF!</v>
      </c>
      <c r="R872" s="215" t="e">
        <f t="shared" si="284"/>
        <v>#REF!</v>
      </c>
      <c r="S872" s="214" t="e">
        <f t="shared" si="285"/>
        <v>#REF!</v>
      </c>
      <c r="T872" s="214" t="e">
        <f t="shared" si="286"/>
        <v>#REF!</v>
      </c>
      <c r="U872" t="e">
        <f t="shared" si="287"/>
        <v>#REF!</v>
      </c>
      <c r="V872" t="e">
        <f t="shared" si="288"/>
        <v>#REF!</v>
      </c>
      <c r="W872" t="e">
        <f t="shared" si="289"/>
        <v>#REF!</v>
      </c>
      <c r="X872" t="e">
        <f t="shared" si="290"/>
        <v>#REF!</v>
      </c>
      <c r="Y872" t="e">
        <f t="shared" si="291"/>
        <v>#REF!</v>
      </c>
      <c r="AA872" s="1">
        <f t="shared" si="292"/>
        <v>871</v>
      </c>
    </row>
    <row r="873" spans="1:27" x14ac:dyDescent="0.35">
      <c r="A873" s="184" t="str">
        <f>+Declarations!A873&amp;""</f>
        <v/>
      </c>
      <c r="B873" t="str">
        <f>IF(LEN($A873),IF(LEN(Declarations!$B873)&gt;0,Declarations!$B873,"#"&amp;$A873),"")</f>
        <v/>
      </c>
      <c r="C873" s="1" t="str">
        <f t="shared" si="274"/>
        <v>...</v>
      </c>
      <c r="D873" s="1" t="str">
        <f t="shared" si="293"/>
        <v/>
      </c>
      <c r="E873" s="15">
        <f t="shared" si="275"/>
        <v>0</v>
      </c>
      <c r="F873" s="1">
        <f t="shared" si="276"/>
        <v>0</v>
      </c>
      <c r="G873" s="1" t="str">
        <f t="shared" si="277"/>
        <v/>
      </c>
      <c r="H873" t="str">
        <f t="shared" si="278"/>
        <v/>
      </c>
      <c r="I873" s="1">
        <f t="shared" si="279"/>
        <v>0</v>
      </c>
      <c r="J873" s="1" t="str">
        <f>IF(LEN($A873)&gt;0,IF(LEN(Declarations!$F873)&gt;0,Declarations!$F873,conftype),"")</f>
        <v/>
      </c>
      <c r="M873" s="35" t="e">
        <f t="shared" si="273"/>
        <v>#REF!</v>
      </c>
      <c r="N873" s="35" t="e">
        <f t="shared" si="280"/>
        <v>#REF!</v>
      </c>
      <c r="O873" s="35" t="e">
        <f t="shared" si="281"/>
        <v>#REF!</v>
      </c>
      <c r="P873" s="35" t="e">
        <f t="shared" si="282"/>
        <v>#REF!</v>
      </c>
      <c r="Q873" s="214" t="e">
        <f t="shared" si="283"/>
        <v>#REF!</v>
      </c>
      <c r="R873" s="215" t="e">
        <f t="shared" si="284"/>
        <v>#REF!</v>
      </c>
      <c r="S873" s="214" t="e">
        <f t="shared" si="285"/>
        <v>#REF!</v>
      </c>
      <c r="T873" s="214" t="e">
        <f t="shared" si="286"/>
        <v>#REF!</v>
      </c>
      <c r="U873" t="e">
        <f t="shared" si="287"/>
        <v>#REF!</v>
      </c>
      <c r="V873" t="e">
        <f t="shared" si="288"/>
        <v>#REF!</v>
      </c>
      <c r="W873" t="e">
        <f t="shared" si="289"/>
        <v>#REF!</v>
      </c>
      <c r="X873" t="e">
        <f t="shared" si="290"/>
        <v>#REF!</v>
      </c>
      <c r="Y873" t="e">
        <f t="shared" si="291"/>
        <v>#REF!</v>
      </c>
      <c r="AA873" s="1">
        <f t="shared" si="292"/>
        <v>872</v>
      </c>
    </row>
    <row r="874" spans="1:27" x14ac:dyDescent="0.35">
      <c r="A874" s="184" t="str">
        <f>+Declarations!A874&amp;""</f>
        <v/>
      </c>
      <c r="B874" t="str">
        <f>IF(LEN($A874),IF(LEN(Declarations!$B874)&gt;0,Declarations!$B874,"#"&amp;$A874),"")</f>
        <v/>
      </c>
      <c r="C874" s="1" t="str">
        <f t="shared" si="274"/>
        <v>...</v>
      </c>
      <c r="D874" s="1" t="str">
        <f t="shared" si="293"/>
        <v/>
      </c>
      <c r="E874" s="15">
        <f t="shared" si="275"/>
        <v>0</v>
      </c>
      <c r="F874" s="1">
        <f t="shared" si="276"/>
        <v>0</v>
      </c>
      <c r="G874" s="1" t="str">
        <f t="shared" si="277"/>
        <v/>
      </c>
      <c r="H874" t="str">
        <f t="shared" si="278"/>
        <v/>
      </c>
      <c r="I874" s="1">
        <f t="shared" si="279"/>
        <v>0</v>
      </c>
      <c r="J874" s="1" t="str">
        <f>IF(LEN($A874)&gt;0,IF(LEN(Declarations!$F874)&gt;0,Declarations!$F874,conftype),"")</f>
        <v/>
      </c>
      <c r="M874" s="35" t="e">
        <f t="shared" si="273"/>
        <v>#REF!</v>
      </c>
      <c r="N874" s="35" t="e">
        <f t="shared" si="280"/>
        <v>#REF!</v>
      </c>
      <c r="O874" s="35" t="e">
        <f t="shared" si="281"/>
        <v>#REF!</v>
      </c>
      <c r="P874" s="35" t="e">
        <f t="shared" si="282"/>
        <v>#REF!</v>
      </c>
      <c r="Q874" s="214" t="e">
        <f t="shared" si="283"/>
        <v>#REF!</v>
      </c>
      <c r="R874" s="215" t="e">
        <f t="shared" si="284"/>
        <v>#REF!</v>
      </c>
      <c r="S874" s="214" t="e">
        <f t="shared" si="285"/>
        <v>#REF!</v>
      </c>
      <c r="T874" s="214" t="e">
        <f t="shared" si="286"/>
        <v>#REF!</v>
      </c>
      <c r="U874" t="e">
        <f t="shared" si="287"/>
        <v>#REF!</v>
      </c>
      <c r="V874" t="e">
        <f t="shared" si="288"/>
        <v>#REF!</v>
      </c>
      <c r="W874" t="e">
        <f t="shared" si="289"/>
        <v>#REF!</v>
      </c>
      <c r="X874" t="e">
        <f t="shared" si="290"/>
        <v>#REF!</v>
      </c>
      <c r="Y874" t="e">
        <f t="shared" si="291"/>
        <v>#REF!</v>
      </c>
      <c r="AA874" s="1">
        <f t="shared" si="292"/>
        <v>873</v>
      </c>
    </row>
    <row r="875" spans="1:27" x14ac:dyDescent="0.35">
      <c r="A875" s="184" t="str">
        <f>+Declarations!A875&amp;""</f>
        <v/>
      </c>
      <c r="B875" t="str">
        <f>IF(LEN($A875),IF(LEN(Declarations!$B875)&gt;0,Declarations!$B875,"#"&amp;$A875),"")</f>
        <v/>
      </c>
      <c r="C875" s="1" t="str">
        <f t="shared" si="274"/>
        <v>...</v>
      </c>
      <c r="D875" s="1" t="str">
        <f t="shared" si="293"/>
        <v/>
      </c>
      <c r="E875" s="15">
        <f t="shared" si="275"/>
        <v>0</v>
      </c>
      <c r="F875" s="1">
        <f t="shared" si="276"/>
        <v>0</v>
      </c>
      <c r="G875" s="1" t="str">
        <f t="shared" si="277"/>
        <v/>
      </c>
      <c r="H875" t="str">
        <f t="shared" si="278"/>
        <v/>
      </c>
      <c r="I875" s="1">
        <f t="shared" si="279"/>
        <v>0</v>
      </c>
      <c r="J875" s="1" t="str">
        <f>IF(LEN($A875)&gt;0,IF(LEN(Declarations!$F875)&gt;0,Declarations!$F875,conftype),"")</f>
        <v/>
      </c>
      <c r="M875" s="35" t="e">
        <f t="shared" si="273"/>
        <v>#REF!</v>
      </c>
      <c r="N875" s="35" t="e">
        <f t="shared" si="280"/>
        <v>#REF!</v>
      </c>
      <c r="O875" s="35" t="e">
        <f t="shared" si="281"/>
        <v>#REF!</v>
      </c>
      <c r="P875" s="35" t="e">
        <f t="shared" si="282"/>
        <v>#REF!</v>
      </c>
      <c r="Q875" s="214" t="e">
        <f t="shared" si="283"/>
        <v>#REF!</v>
      </c>
      <c r="R875" s="215" t="e">
        <f t="shared" si="284"/>
        <v>#REF!</v>
      </c>
      <c r="S875" s="214" t="e">
        <f t="shared" si="285"/>
        <v>#REF!</v>
      </c>
      <c r="T875" s="214" t="e">
        <f t="shared" si="286"/>
        <v>#REF!</v>
      </c>
      <c r="U875" t="e">
        <f t="shared" si="287"/>
        <v>#REF!</v>
      </c>
      <c r="V875" t="e">
        <f t="shared" si="288"/>
        <v>#REF!</v>
      </c>
      <c r="W875" t="e">
        <f t="shared" si="289"/>
        <v>#REF!</v>
      </c>
      <c r="X875" t="e">
        <f t="shared" si="290"/>
        <v>#REF!</v>
      </c>
      <c r="Y875" t="e">
        <f t="shared" si="291"/>
        <v>#REF!</v>
      </c>
      <c r="AA875" s="1">
        <f t="shared" si="292"/>
        <v>874</v>
      </c>
    </row>
    <row r="876" spans="1:27" x14ac:dyDescent="0.35">
      <c r="A876" s="184" t="str">
        <f>+Declarations!A876&amp;""</f>
        <v/>
      </c>
      <c r="B876" t="str">
        <f>IF(LEN($A876),IF(LEN(Declarations!$B876)&gt;0,Declarations!$B876,"#"&amp;$A876),"")</f>
        <v/>
      </c>
      <c r="C876" s="1" t="str">
        <f t="shared" si="274"/>
        <v>...</v>
      </c>
      <c r="D876" s="1" t="str">
        <f t="shared" si="293"/>
        <v/>
      </c>
      <c r="E876" s="15">
        <f t="shared" si="275"/>
        <v>0</v>
      </c>
      <c r="F876" s="1">
        <f t="shared" si="276"/>
        <v>0</v>
      </c>
      <c r="G876" s="1" t="str">
        <f t="shared" si="277"/>
        <v/>
      </c>
      <c r="H876" t="str">
        <f t="shared" si="278"/>
        <v/>
      </c>
      <c r="I876" s="1">
        <f t="shared" si="279"/>
        <v>0</v>
      </c>
      <c r="J876" s="1" t="str">
        <f>IF(LEN($A876)&gt;0,IF(LEN(Declarations!$F876)&gt;0,Declarations!$F876,conftype),"")</f>
        <v/>
      </c>
      <c r="M876" s="35" t="e">
        <f t="shared" si="273"/>
        <v>#REF!</v>
      </c>
      <c r="N876" s="35" t="e">
        <f t="shared" si="280"/>
        <v>#REF!</v>
      </c>
      <c r="O876" s="35" t="e">
        <f t="shared" si="281"/>
        <v>#REF!</v>
      </c>
      <c r="P876" s="35" t="e">
        <f t="shared" si="282"/>
        <v>#REF!</v>
      </c>
      <c r="Q876" s="214" t="e">
        <f t="shared" si="283"/>
        <v>#REF!</v>
      </c>
      <c r="R876" s="215" t="e">
        <f t="shared" si="284"/>
        <v>#REF!</v>
      </c>
      <c r="S876" s="214" t="e">
        <f t="shared" si="285"/>
        <v>#REF!</v>
      </c>
      <c r="T876" s="214" t="e">
        <f t="shared" si="286"/>
        <v>#REF!</v>
      </c>
      <c r="U876" t="e">
        <f t="shared" si="287"/>
        <v>#REF!</v>
      </c>
      <c r="V876" t="e">
        <f t="shared" si="288"/>
        <v>#REF!</v>
      </c>
      <c r="W876" t="e">
        <f t="shared" si="289"/>
        <v>#REF!</v>
      </c>
      <c r="X876" t="e">
        <f t="shared" si="290"/>
        <v>#REF!</v>
      </c>
      <c r="Y876" t="e">
        <f t="shared" si="291"/>
        <v>#REF!</v>
      </c>
      <c r="AA876" s="1">
        <f t="shared" si="292"/>
        <v>875</v>
      </c>
    </row>
    <row r="877" spans="1:27" x14ac:dyDescent="0.35">
      <c r="A877" s="184" t="str">
        <f>+Declarations!A877&amp;""</f>
        <v/>
      </c>
      <c r="B877" t="str">
        <f>IF(LEN($A877),IF(LEN(Declarations!$B877)&gt;0,Declarations!$B877,"#"&amp;$A877),"")</f>
        <v/>
      </c>
      <c r="C877" s="1" t="str">
        <f t="shared" si="274"/>
        <v>...</v>
      </c>
      <c r="D877" s="1" t="str">
        <f t="shared" si="293"/>
        <v/>
      </c>
      <c r="E877" s="15">
        <f t="shared" si="275"/>
        <v>0</v>
      </c>
      <c r="F877" s="1">
        <f t="shared" si="276"/>
        <v>0</v>
      </c>
      <c r="G877" s="1" t="str">
        <f t="shared" si="277"/>
        <v/>
      </c>
      <c r="H877" t="str">
        <f t="shared" si="278"/>
        <v/>
      </c>
      <c r="I877" s="1">
        <f t="shared" si="279"/>
        <v>0</v>
      </c>
      <c r="J877" s="1" t="str">
        <f>IF(LEN($A877)&gt;0,IF(LEN(Declarations!$F877)&gt;0,Declarations!$F877,conftype),"")</f>
        <v/>
      </c>
      <c r="M877" s="35" t="e">
        <f t="shared" si="273"/>
        <v>#REF!</v>
      </c>
      <c r="N877" s="35" t="e">
        <f t="shared" si="280"/>
        <v>#REF!</v>
      </c>
      <c r="O877" s="35" t="e">
        <f t="shared" si="281"/>
        <v>#REF!</v>
      </c>
      <c r="P877" s="35" t="e">
        <f t="shared" si="282"/>
        <v>#REF!</v>
      </c>
      <c r="Q877" s="214" t="e">
        <f t="shared" si="283"/>
        <v>#REF!</v>
      </c>
      <c r="R877" s="215" t="e">
        <f t="shared" si="284"/>
        <v>#REF!</v>
      </c>
      <c r="S877" s="214" t="e">
        <f t="shared" si="285"/>
        <v>#REF!</v>
      </c>
      <c r="T877" s="214" t="e">
        <f t="shared" si="286"/>
        <v>#REF!</v>
      </c>
      <c r="U877" t="e">
        <f t="shared" si="287"/>
        <v>#REF!</v>
      </c>
      <c r="V877" t="e">
        <f t="shared" si="288"/>
        <v>#REF!</v>
      </c>
      <c r="W877" t="e">
        <f t="shared" si="289"/>
        <v>#REF!</v>
      </c>
      <c r="X877" t="e">
        <f t="shared" si="290"/>
        <v>#REF!</v>
      </c>
      <c r="Y877" t="e">
        <f t="shared" si="291"/>
        <v>#REF!</v>
      </c>
      <c r="AA877" s="1">
        <f t="shared" si="292"/>
        <v>876</v>
      </c>
    </row>
    <row r="878" spans="1:27" x14ac:dyDescent="0.35">
      <c r="A878" s="184" t="str">
        <f>+Declarations!A878&amp;""</f>
        <v/>
      </c>
      <c r="B878" t="str">
        <f>IF(LEN($A878),IF(LEN(Declarations!$B878)&gt;0,Declarations!$B878,"#"&amp;$A878),"")</f>
        <v/>
      </c>
      <c r="C878" s="1" t="str">
        <f t="shared" si="274"/>
        <v>...</v>
      </c>
      <c r="D878" s="1" t="str">
        <f t="shared" si="293"/>
        <v/>
      </c>
      <c r="E878" s="15">
        <f t="shared" si="275"/>
        <v>0</v>
      </c>
      <c r="F878" s="1">
        <f t="shared" si="276"/>
        <v>0</v>
      </c>
      <c r="G878" s="1" t="str">
        <f t="shared" si="277"/>
        <v/>
      </c>
      <c r="H878" t="str">
        <f t="shared" si="278"/>
        <v/>
      </c>
      <c r="I878" s="1">
        <f t="shared" si="279"/>
        <v>0</v>
      </c>
      <c r="J878" s="1" t="str">
        <f>IF(LEN($A878)&gt;0,IF(LEN(Declarations!$F878)&gt;0,Declarations!$F878,conftype),"")</f>
        <v/>
      </c>
      <c r="M878" s="35" t="e">
        <f t="shared" si="273"/>
        <v>#REF!</v>
      </c>
      <c r="N878" s="35" t="e">
        <f t="shared" si="280"/>
        <v>#REF!</v>
      </c>
      <c r="O878" s="35" t="e">
        <f t="shared" si="281"/>
        <v>#REF!</v>
      </c>
      <c r="P878" s="35" t="e">
        <f t="shared" si="282"/>
        <v>#REF!</v>
      </c>
      <c r="Q878" s="214" t="e">
        <f t="shared" si="283"/>
        <v>#REF!</v>
      </c>
      <c r="R878" s="215" t="e">
        <f t="shared" si="284"/>
        <v>#REF!</v>
      </c>
      <c r="S878" s="214" t="e">
        <f t="shared" si="285"/>
        <v>#REF!</v>
      </c>
      <c r="T878" s="214" t="e">
        <f t="shared" si="286"/>
        <v>#REF!</v>
      </c>
      <c r="U878" t="e">
        <f t="shared" si="287"/>
        <v>#REF!</v>
      </c>
      <c r="V878" t="e">
        <f t="shared" si="288"/>
        <v>#REF!</v>
      </c>
      <c r="W878" t="e">
        <f t="shared" si="289"/>
        <v>#REF!</v>
      </c>
      <c r="X878" t="e">
        <f t="shared" si="290"/>
        <v>#REF!</v>
      </c>
      <c r="Y878" t="e">
        <f t="shared" si="291"/>
        <v>#REF!</v>
      </c>
      <c r="AA878" s="1">
        <f t="shared" si="292"/>
        <v>877</v>
      </c>
    </row>
    <row r="879" spans="1:27" x14ac:dyDescent="0.35">
      <c r="A879" s="184" t="str">
        <f>+Declarations!A879&amp;""</f>
        <v/>
      </c>
      <c r="B879" t="str">
        <f>IF(LEN($A879),IF(LEN(Declarations!$B879)&gt;0,Declarations!$B879,"#"&amp;$A879),"")</f>
        <v/>
      </c>
      <c r="C879" s="1" t="str">
        <f t="shared" si="274"/>
        <v>...</v>
      </c>
      <c r="D879" s="1" t="str">
        <f t="shared" si="293"/>
        <v/>
      </c>
      <c r="E879" s="15">
        <f t="shared" si="275"/>
        <v>0</v>
      </c>
      <c r="F879" s="1">
        <f t="shared" si="276"/>
        <v>0</v>
      </c>
      <c r="G879" s="1" t="str">
        <f t="shared" si="277"/>
        <v/>
      </c>
      <c r="H879" t="str">
        <f t="shared" si="278"/>
        <v/>
      </c>
      <c r="I879" s="1">
        <f t="shared" si="279"/>
        <v>0</v>
      </c>
      <c r="J879" s="1" t="str">
        <f>IF(LEN($A879)&gt;0,IF(LEN(Declarations!$F879)&gt;0,Declarations!$F879,conftype),"")</f>
        <v/>
      </c>
      <c r="M879" s="35" t="e">
        <f t="shared" ref="M879:M942" si="294">IF(ISNA(VLOOKUP($A879,SprintData,2,FALSE)),0,VLOOKUP($A879,SprintData,2,FALSE))</f>
        <v>#REF!</v>
      </c>
      <c r="N879" s="35" t="e">
        <f t="shared" si="280"/>
        <v>#REF!</v>
      </c>
      <c r="O879" s="35" t="e">
        <f t="shared" si="281"/>
        <v>#REF!</v>
      </c>
      <c r="P879" s="35" t="e">
        <f t="shared" si="282"/>
        <v>#REF!</v>
      </c>
      <c r="Q879" s="214" t="e">
        <f t="shared" si="283"/>
        <v>#REF!</v>
      </c>
      <c r="R879" s="215" t="e">
        <f t="shared" si="284"/>
        <v>#REF!</v>
      </c>
      <c r="S879" s="214" t="e">
        <f t="shared" si="285"/>
        <v>#REF!</v>
      </c>
      <c r="T879" s="214" t="e">
        <f t="shared" si="286"/>
        <v>#REF!</v>
      </c>
      <c r="U879" t="e">
        <f t="shared" si="287"/>
        <v>#REF!</v>
      </c>
      <c r="V879" t="e">
        <f t="shared" si="288"/>
        <v>#REF!</v>
      </c>
      <c r="W879" t="e">
        <f t="shared" si="289"/>
        <v>#REF!</v>
      </c>
      <c r="X879" t="e">
        <f t="shared" si="290"/>
        <v>#REF!</v>
      </c>
      <c r="Y879" t="e">
        <f t="shared" si="291"/>
        <v>#REF!</v>
      </c>
      <c r="AA879" s="1">
        <f t="shared" si="292"/>
        <v>878</v>
      </c>
    </row>
    <row r="880" spans="1:27" x14ac:dyDescent="0.35">
      <c r="A880" s="184" t="str">
        <f>+Declarations!A880&amp;""</f>
        <v/>
      </c>
      <c r="B880" t="str">
        <f>IF(LEN($A880),IF(LEN(Declarations!$B880)&gt;0,Declarations!$B880,"#"&amp;$A880),"")</f>
        <v/>
      </c>
      <c r="C880" s="1" t="str">
        <f t="shared" si="274"/>
        <v>...</v>
      </c>
      <c r="D880" s="1" t="str">
        <f t="shared" si="293"/>
        <v/>
      </c>
      <c r="E880" s="15">
        <f t="shared" si="275"/>
        <v>0</v>
      </c>
      <c r="F880" s="1">
        <f t="shared" si="276"/>
        <v>0</v>
      </c>
      <c r="G880" s="1" t="str">
        <f t="shared" si="277"/>
        <v/>
      </c>
      <c r="H880" t="str">
        <f t="shared" si="278"/>
        <v/>
      </c>
      <c r="I880" s="1">
        <f t="shared" si="279"/>
        <v>0</v>
      </c>
      <c r="J880" s="1" t="str">
        <f>IF(LEN($A880)&gt;0,IF(LEN(Declarations!$F880)&gt;0,Declarations!$F880,conftype),"")</f>
        <v/>
      </c>
      <c r="M880" s="35" t="e">
        <f t="shared" si="294"/>
        <v>#REF!</v>
      </c>
      <c r="N880" s="35" t="e">
        <f t="shared" si="280"/>
        <v>#REF!</v>
      </c>
      <c r="O880" s="35" t="e">
        <f t="shared" si="281"/>
        <v>#REF!</v>
      </c>
      <c r="P880" s="35" t="e">
        <f t="shared" si="282"/>
        <v>#REF!</v>
      </c>
      <c r="Q880" s="214" t="e">
        <f t="shared" si="283"/>
        <v>#REF!</v>
      </c>
      <c r="R880" s="215" t="e">
        <f t="shared" si="284"/>
        <v>#REF!</v>
      </c>
      <c r="S880" s="214" t="e">
        <f t="shared" si="285"/>
        <v>#REF!</v>
      </c>
      <c r="T880" s="214" t="e">
        <f t="shared" si="286"/>
        <v>#REF!</v>
      </c>
      <c r="U880" t="e">
        <f t="shared" si="287"/>
        <v>#REF!</v>
      </c>
      <c r="V880" t="e">
        <f t="shared" si="288"/>
        <v>#REF!</v>
      </c>
      <c r="W880" t="e">
        <f t="shared" si="289"/>
        <v>#REF!</v>
      </c>
      <c r="X880" t="e">
        <f t="shared" si="290"/>
        <v>#REF!</v>
      </c>
      <c r="Y880" t="e">
        <f t="shared" si="291"/>
        <v>#REF!</v>
      </c>
      <c r="AA880" s="1">
        <f t="shared" si="292"/>
        <v>879</v>
      </c>
    </row>
    <row r="881" spans="1:27" x14ac:dyDescent="0.35">
      <c r="A881" s="184" t="str">
        <f>+Declarations!A881&amp;""</f>
        <v/>
      </c>
      <c r="B881" t="str">
        <f>IF(LEN($A881),IF(LEN(Declarations!$B881)&gt;0,Declarations!$B881,"#"&amp;$A881),"")</f>
        <v/>
      </c>
      <c r="C881" s="1" t="str">
        <f t="shared" si="274"/>
        <v>...</v>
      </c>
      <c r="D881" s="1" t="str">
        <f t="shared" si="293"/>
        <v/>
      </c>
      <c r="E881" s="15">
        <f t="shared" si="275"/>
        <v>0</v>
      </c>
      <c r="F881" s="1">
        <f t="shared" si="276"/>
        <v>0</v>
      </c>
      <c r="G881" s="1" t="str">
        <f t="shared" si="277"/>
        <v/>
      </c>
      <c r="H881" t="str">
        <f t="shared" si="278"/>
        <v/>
      </c>
      <c r="I881" s="1">
        <f t="shared" si="279"/>
        <v>0</v>
      </c>
      <c r="J881" s="1" t="str">
        <f>IF(LEN($A881)&gt;0,IF(LEN(Declarations!$F881)&gt;0,Declarations!$F881,conftype),"")</f>
        <v/>
      </c>
      <c r="M881" s="35" t="e">
        <f t="shared" si="294"/>
        <v>#REF!</v>
      </c>
      <c r="N881" s="35" t="e">
        <f t="shared" si="280"/>
        <v>#REF!</v>
      </c>
      <c r="O881" s="35" t="e">
        <f t="shared" si="281"/>
        <v>#REF!</v>
      </c>
      <c r="P881" s="35" t="e">
        <f t="shared" si="282"/>
        <v>#REF!</v>
      </c>
      <c r="Q881" s="214" t="e">
        <f t="shared" si="283"/>
        <v>#REF!</v>
      </c>
      <c r="R881" s="215" t="e">
        <f t="shared" si="284"/>
        <v>#REF!</v>
      </c>
      <c r="S881" s="214" t="e">
        <f t="shared" si="285"/>
        <v>#REF!</v>
      </c>
      <c r="T881" s="214" t="e">
        <f t="shared" si="286"/>
        <v>#REF!</v>
      </c>
      <c r="U881" t="e">
        <f t="shared" si="287"/>
        <v>#REF!</v>
      </c>
      <c r="V881" t="e">
        <f t="shared" si="288"/>
        <v>#REF!</v>
      </c>
      <c r="W881" t="e">
        <f t="shared" si="289"/>
        <v>#REF!</v>
      </c>
      <c r="X881" t="e">
        <f t="shared" si="290"/>
        <v>#REF!</v>
      </c>
      <c r="Y881" t="e">
        <f t="shared" si="291"/>
        <v>#REF!</v>
      </c>
      <c r="AA881" s="1">
        <f t="shared" si="292"/>
        <v>880</v>
      </c>
    </row>
    <row r="882" spans="1:27" x14ac:dyDescent="0.35">
      <c r="A882" s="184" t="str">
        <f>+Declarations!A882&amp;""</f>
        <v/>
      </c>
      <c r="B882" t="str">
        <f>IF(LEN($A882),IF(LEN(Declarations!$B882)&gt;0,Declarations!$B882,"#"&amp;$A882),"")</f>
        <v/>
      </c>
      <c r="C882" s="1" t="str">
        <f t="shared" si="274"/>
        <v>...</v>
      </c>
      <c r="D882" s="1" t="str">
        <f t="shared" si="293"/>
        <v/>
      </c>
      <c r="E882" s="15">
        <f t="shared" si="275"/>
        <v>0</v>
      </c>
      <c r="F882" s="1">
        <f t="shared" si="276"/>
        <v>0</v>
      </c>
      <c r="G882" s="1" t="str">
        <f t="shared" si="277"/>
        <v/>
      </c>
      <c r="H882" t="str">
        <f t="shared" si="278"/>
        <v/>
      </c>
      <c r="I882" s="1">
        <f t="shared" si="279"/>
        <v>0</v>
      </c>
      <c r="J882" s="1" t="str">
        <f>IF(LEN($A882)&gt;0,IF(LEN(Declarations!$F882)&gt;0,Declarations!$F882,conftype),"")</f>
        <v/>
      </c>
      <c r="M882" s="35" t="e">
        <f t="shared" si="294"/>
        <v>#REF!</v>
      </c>
      <c r="N882" s="35" t="e">
        <f t="shared" si="280"/>
        <v>#REF!</v>
      </c>
      <c r="O882" s="35" t="e">
        <f t="shared" si="281"/>
        <v>#REF!</v>
      </c>
      <c r="P882" s="35" t="e">
        <f t="shared" si="282"/>
        <v>#REF!</v>
      </c>
      <c r="Q882" s="214" t="e">
        <f t="shared" si="283"/>
        <v>#REF!</v>
      </c>
      <c r="R882" s="215" t="e">
        <f t="shared" si="284"/>
        <v>#REF!</v>
      </c>
      <c r="S882" s="214" t="e">
        <f t="shared" si="285"/>
        <v>#REF!</v>
      </c>
      <c r="T882" s="214" t="e">
        <f t="shared" si="286"/>
        <v>#REF!</v>
      </c>
      <c r="U882" t="e">
        <f t="shared" si="287"/>
        <v>#REF!</v>
      </c>
      <c r="V882" t="e">
        <f t="shared" si="288"/>
        <v>#REF!</v>
      </c>
      <c r="W882" t="e">
        <f t="shared" si="289"/>
        <v>#REF!</v>
      </c>
      <c r="X882" t="e">
        <f t="shared" si="290"/>
        <v>#REF!</v>
      </c>
      <c r="Y882" t="e">
        <f t="shared" si="291"/>
        <v>#REF!</v>
      </c>
      <c r="AA882" s="1">
        <f t="shared" si="292"/>
        <v>881</v>
      </c>
    </row>
    <row r="883" spans="1:27" x14ac:dyDescent="0.35">
      <c r="A883" s="184" t="str">
        <f>+Declarations!A883&amp;""</f>
        <v/>
      </c>
      <c r="B883" t="str">
        <f>IF(LEN($A883),IF(LEN(Declarations!$B883)&gt;0,Declarations!$B883,"#"&amp;$A883),"")</f>
        <v/>
      </c>
      <c r="C883" s="1" t="str">
        <f t="shared" si="274"/>
        <v>...</v>
      </c>
      <c r="D883" s="1" t="str">
        <f t="shared" si="293"/>
        <v/>
      </c>
      <c r="E883" s="15">
        <f t="shared" si="275"/>
        <v>0</v>
      </c>
      <c r="F883" s="1">
        <f t="shared" si="276"/>
        <v>0</v>
      </c>
      <c r="G883" s="1" t="str">
        <f t="shared" si="277"/>
        <v/>
      </c>
      <c r="H883" t="str">
        <f t="shared" si="278"/>
        <v/>
      </c>
      <c r="I883" s="1">
        <f t="shared" si="279"/>
        <v>0</v>
      </c>
      <c r="J883" s="1" t="str">
        <f>IF(LEN($A883)&gt;0,IF(LEN(Declarations!$F883)&gt;0,Declarations!$F883,conftype),"")</f>
        <v/>
      </c>
      <c r="M883" s="35" t="e">
        <f t="shared" si="294"/>
        <v>#REF!</v>
      </c>
      <c r="N883" s="35" t="e">
        <f t="shared" si="280"/>
        <v>#REF!</v>
      </c>
      <c r="O883" s="35" t="e">
        <f t="shared" si="281"/>
        <v>#REF!</v>
      </c>
      <c r="P883" s="35" t="e">
        <f t="shared" si="282"/>
        <v>#REF!</v>
      </c>
      <c r="Q883" s="214" t="e">
        <f t="shared" si="283"/>
        <v>#REF!</v>
      </c>
      <c r="R883" s="215" t="e">
        <f t="shared" si="284"/>
        <v>#REF!</v>
      </c>
      <c r="S883" s="214" t="e">
        <f t="shared" si="285"/>
        <v>#REF!</v>
      </c>
      <c r="T883" s="214" t="e">
        <f t="shared" si="286"/>
        <v>#REF!</v>
      </c>
      <c r="U883" t="e">
        <f t="shared" si="287"/>
        <v>#REF!</v>
      </c>
      <c r="V883" t="e">
        <f t="shared" si="288"/>
        <v>#REF!</v>
      </c>
      <c r="W883" t="e">
        <f t="shared" si="289"/>
        <v>#REF!</v>
      </c>
      <c r="X883" t="e">
        <f t="shared" si="290"/>
        <v>#REF!</v>
      </c>
      <c r="Y883" t="e">
        <f t="shared" si="291"/>
        <v>#REF!</v>
      </c>
      <c r="AA883" s="1">
        <f t="shared" si="292"/>
        <v>882</v>
      </c>
    </row>
    <row r="884" spans="1:27" x14ac:dyDescent="0.35">
      <c r="A884" s="184" t="str">
        <f>+Declarations!A884&amp;""</f>
        <v/>
      </c>
      <c r="B884" t="str">
        <f>IF(LEN($A884),IF(LEN(Declarations!$B884)&gt;0,Declarations!$B884,"#"&amp;$A884),"")</f>
        <v/>
      </c>
      <c r="C884" s="1" t="str">
        <f t="shared" si="274"/>
        <v>...</v>
      </c>
      <c r="D884" s="1" t="str">
        <f t="shared" si="293"/>
        <v/>
      </c>
      <c r="E884" s="15">
        <f t="shared" si="275"/>
        <v>0</v>
      </c>
      <c r="F884" s="1">
        <f t="shared" si="276"/>
        <v>0</v>
      </c>
      <c r="G884" s="1" t="str">
        <f t="shared" si="277"/>
        <v/>
      </c>
      <c r="H884" t="str">
        <f t="shared" si="278"/>
        <v/>
      </c>
      <c r="I884" s="1">
        <f t="shared" si="279"/>
        <v>0</v>
      </c>
      <c r="J884" s="1" t="str">
        <f>IF(LEN($A884)&gt;0,IF(LEN(Declarations!$F884)&gt;0,Declarations!$F884,conftype),"")</f>
        <v/>
      </c>
      <c r="M884" s="35" t="e">
        <f t="shared" si="294"/>
        <v>#REF!</v>
      </c>
      <c r="N884" s="35" t="e">
        <f t="shared" si="280"/>
        <v>#REF!</v>
      </c>
      <c r="O884" s="35" t="e">
        <f t="shared" si="281"/>
        <v>#REF!</v>
      </c>
      <c r="P884" s="35" t="e">
        <f t="shared" si="282"/>
        <v>#REF!</v>
      </c>
      <c r="Q884" s="214" t="e">
        <f t="shared" si="283"/>
        <v>#REF!</v>
      </c>
      <c r="R884" s="215" t="e">
        <f t="shared" si="284"/>
        <v>#REF!</v>
      </c>
      <c r="S884" s="214" t="e">
        <f t="shared" si="285"/>
        <v>#REF!</v>
      </c>
      <c r="T884" s="214" t="e">
        <f t="shared" si="286"/>
        <v>#REF!</v>
      </c>
      <c r="U884" t="e">
        <f t="shared" si="287"/>
        <v>#REF!</v>
      </c>
      <c r="V884" t="e">
        <f t="shared" si="288"/>
        <v>#REF!</v>
      </c>
      <c r="W884" t="e">
        <f t="shared" si="289"/>
        <v>#REF!</v>
      </c>
      <c r="X884" t="e">
        <f t="shared" si="290"/>
        <v>#REF!</v>
      </c>
      <c r="Y884" t="e">
        <f t="shared" si="291"/>
        <v>#REF!</v>
      </c>
      <c r="AA884" s="1">
        <f t="shared" si="292"/>
        <v>883</v>
      </c>
    </row>
    <row r="885" spans="1:27" x14ac:dyDescent="0.35">
      <c r="A885" s="184" t="str">
        <f>+Declarations!A885&amp;""</f>
        <v/>
      </c>
      <c r="B885" t="str">
        <f>IF(LEN($A885),IF(LEN(Declarations!$B885)&gt;0,Declarations!$B885,"#"&amp;$A885),"")</f>
        <v/>
      </c>
      <c r="C885" s="1" t="str">
        <f t="shared" si="274"/>
        <v>...</v>
      </c>
      <c r="D885" s="1" t="str">
        <f t="shared" si="293"/>
        <v/>
      </c>
      <c r="E885" s="15">
        <f t="shared" si="275"/>
        <v>0</v>
      </c>
      <c r="F885" s="1">
        <f t="shared" si="276"/>
        <v>0</v>
      </c>
      <c r="G885" s="1" t="str">
        <f t="shared" si="277"/>
        <v/>
      </c>
      <c r="H885" t="str">
        <f t="shared" si="278"/>
        <v/>
      </c>
      <c r="I885" s="1">
        <f t="shared" si="279"/>
        <v>0</v>
      </c>
      <c r="J885" s="1" t="str">
        <f>IF(LEN($A885)&gt;0,IF(LEN(Declarations!$F885)&gt;0,Declarations!$F885,conftype),"")</f>
        <v/>
      </c>
      <c r="M885" s="35" t="e">
        <f t="shared" si="294"/>
        <v>#REF!</v>
      </c>
      <c r="N885" s="35" t="e">
        <f t="shared" si="280"/>
        <v>#REF!</v>
      </c>
      <c r="O885" s="35" t="e">
        <f t="shared" si="281"/>
        <v>#REF!</v>
      </c>
      <c r="P885" s="35" t="e">
        <f t="shared" si="282"/>
        <v>#REF!</v>
      </c>
      <c r="Q885" s="214" t="e">
        <f t="shared" si="283"/>
        <v>#REF!</v>
      </c>
      <c r="R885" s="215" t="e">
        <f t="shared" si="284"/>
        <v>#REF!</v>
      </c>
      <c r="S885" s="214" t="e">
        <f t="shared" si="285"/>
        <v>#REF!</v>
      </c>
      <c r="T885" s="214" t="e">
        <f t="shared" si="286"/>
        <v>#REF!</v>
      </c>
      <c r="U885" t="e">
        <f t="shared" si="287"/>
        <v>#REF!</v>
      </c>
      <c r="V885" t="e">
        <f t="shared" si="288"/>
        <v>#REF!</v>
      </c>
      <c r="W885" t="e">
        <f t="shared" si="289"/>
        <v>#REF!</v>
      </c>
      <c r="X885" t="e">
        <f t="shared" si="290"/>
        <v>#REF!</v>
      </c>
      <c r="Y885" t="e">
        <f t="shared" si="291"/>
        <v>#REF!</v>
      </c>
      <c r="AA885" s="1">
        <f t="shared" si="292"/>
        <v>884</v>
      </c>
    </row>
    <row r="886" spans="1:27" x14ac:dyDescent="0.35">
      <c r="A886" s="184" t="str">
        <f>+Declarations!A886&amp;""</f>
        <v/>
      </c>
      <c r="B886" t="str">
        <f>IF(LEN($A886),IF(LEN(Declarations!$B886)&gt;0,Declarations!$B886,"#"&amp;$A886),"")</f>
        <v/>
      </c>
      <c r="C886" s="1" t="str">
        <f t="shared" si="274"/>
        <v>...</v>
      </c>
      <c r="D886" s="1" t="str">
        <f t="shared" si="293"/>
        <v/>
      </c>
      <c r="E886" s="15">
        <f t="shared" si="275"/>
        <v>0</v>
      </c>
      <c r="F886" s="1">
        <f t="shared" si="276"/>
        <v>0</v>
      </c>
      <c r="G886" s="1" t="str">
        <f t="shared" si="277"/>
        <v/>
      </c>
      <c r="H886" t="str">
        <f t="shared" si="278"/>
        <v/>
      </c>
      <c r="I886" s="1">
        <f t="shared" si="279"/>
        <v>0</v>
      </c>
      <c r="J886" s="1" t="str">
        <f>IF(LEN($A886)&gt;0,IF(LEN(Declarations!$F886)&gt;0,Declarations!$F886,conftype),"")</f>
        <v/>
      </c>
      <c r="M886" s="35" t="e">
        <f t="shared" si="294"/>
        <v>#REF!</v>
      </c>
      <c r="N886" s="35" t="e">
        <f t="shared" si="280"/>
        <v>#REF!</v>
      </c>
      <c r="O886" s="35" t="e">
        <f t="shared" si="281"/>
        <v>#REF!</v>
      </c>
      <c r="P886" s="35" t="e">
        <f t="shared" si="282"/>
        <v>#REF!</v>
      </c>
      <c r="Q886" s="214" t="e">
        <f t="shared" si="283"/>
        <v>#REF!</v>
      </c>
      <c r="R886" s="215" t="e">
        <f t="shared" si="284"/>
        <v>#REF!</v>
      </c>
      <c r="S886" s="214" t="e">
        <f t="shared" si="285"/>
        <v>#REF!</v>
      </c>
      <c r="T886" s="214" t="e">
        <f t="shared" si="286"/>
        <v>#REF!</v>
      </c>
      <c r="U886" t="e">
        <f t="shared" si="287"/>
        <v>#REF!</v>
      </c>
      <c r="V886" t="e">
        <f t="shared" si="288"/>
        <v>#REF!</v>
      </c>
      <c r="W886" t="e">
        <f t="shared" si="289"/>
        <v>#REF!</v>
      </c>
      <c r="X886" t="e">
        <f t="shared" si="290"/>
        <v>#REF!</v>
      </c>
      <c r="Y886" t="e">
        <f t="shared" si="291"/>
        <v>#REF!</v>
      </c>
      <c r="AA886" s="1">
        <f t="shared" si="292"/>
        <v>885</v>
      </c>
    </row>
    <row r="887" spans="1:27" x14ac:dyDescent="0.35">
      <c r="A887" s="184" t="str">
        <f>+Declarations!A887&amp;""</f>
        <v/>
      </c>
      <c r="B887" t="str">
        <f>IF(LEN($A887),IF(LEN(Declarations!$B887)&gt;0,Declarations!$B887,"#"&amp;$A887),"")</f>
        <v/>
      </c>
      <c r="C887" s="1" t="str">
        <f t="shared" si="274"/>
        <v>...</v>
      </c>
      <c r="D887" s="1" t="str">
        <f t="shared" si="293"/>
        <v/>
      </c>
      <c r="E887" s="15">
        <f t="shared" si="275"/>
        <v>0</v>
      </c>
      <c r="F887" s="1">
        <f t="shared" si="276"/>
        <v>0</v>
      </c>
      <c r="G887" s="1" t="str">
        <f t="shared" si="277"/>
        <v/>
      </c>
      <c r="H887" t="str">
        <f t="shared" si="278"/>
        <v/>
      </c>
      <c r="I887" s="1">
        <f t="shared" si="279"/>
        <v>0</v>
      </c>
      <c r="J887" s="1" t="str">
        <f>IF(LEN($A887)&gt;0,IF(LEN(Declarations!$F887)&gt;0,Declarations!$F887,conftype),"")</f>
        <v/>
      </c>
      <c r="M887" s="35" t="e">
        <f t="shared" si="294"/>
        <v>#REF!</v>
      </c>
      <c r="N887" s="35" t="e">
        <f t="shared" si="280"/>
        <v>#REF!</v>
      </c>
      <c r="O887" s="35" t="e">
        <f t="shared" si="281"/>
        <v>#REF!</v>
      </c>
      <c r="P887" s="35" t="e">
        <f t="shared" si="282"/>
        <v>#REF!</v>
      </c>
      <c r="Q887" s="214" t="e">
        <f t="shared" si="283"/>
        <v>#REF!</v>
      </c>
      <c r="R887" s="215" t="e">
        <f t="shared" si="284"/>
        <v>#REF!</v>
      </c>
      <c r="S887" s="214" t="e">
        <f t="shared" si="285"/>
        <v>#REF!</v>
      </c>
      <c r="T887" s="214" t="e">
        <f t="shared" si="286"/>
        <v>#REF!</v>
      </c>
      <c r="U887" t="e">
        <f t="shared" si="287"/>
        <v>#REF!</v>
      </c>
      <c r="V887" t="e">
        <f t="shared" si="288"/>
        <v>#REF!</v>
      </c>
      <c r="W887" t="e">
        <f t="shared" si="289"/>
        <v>#REF!</v>
      </c>
      <c r="X887" t="e">
        <f t="shared" si="290"/>
        <v>#REF!</v>
      </c>
      <c r="Y887" t="e">
        <f t="shared" si="291"/>
        <v>#REF!</v>
      </c>
      <c r="AA887" s="1">
        <f t="shared" si="292"/>
        <v>886</v>
      </c>
    </row>
    <row r="888" spans="1:27" x14ac:dyDescent="0.35">
      <c r="A888" s="184" t="str">
        <f>+Declarations!A888&amp;""</f>
        <v/>
      </c>
      <c r="B888" t="str">
        <f>IF(LEN($A888),IF(LEN(Declarations!$B888)&gt;0,Declarations!$B888,"#"&amp;$A888),"")</f>
        <v/>
      </c>
      <c r="C888" s="1" t="str">
        <f t="shared" si="274"/>
        <v>...</v>
      </c>
      <c r="D888" s="1" t="str">
        <f t="shared" si="293"/>
        <v/>
      </c>
      <c r="E888" s="15">
        <f t="shared" si="275"/>
        <v>0</v>
      </c>
      <c r="F888" s="1">
        <f t="shared" si="276"/>
        <v>0</v>
      </c>
      <c r="G888" s="1" t="str">
        <f t="shared" si="277"/>
        <v/>
      </c>
      <c r="H888" t="str">
        <f t="shared" si="278"/>
        <v/>
      </c>
      <c r="I888" s="1">
        <f t="shared" si="279"/>
        <v>0</v>
      </c>
      <c r="J888" s="1" t="str">
        <f>IF(LEN($A888)&gt;0,IF(LEN(Declarations!$F888)&gt;0,Declarations!$F888,conftype),"")</f>
        <v/>
      </c>
      <c r="M888" s="35" t="e">
        <f t="shared" si="294"/>
        <v>#REF!</v>
      </c>
      <c r="N888" s="35" t="e">
        <f t="shared" si="280"/>
        <v>#REF!</v>
      </c>
      <c r="O888" s="35" t="e">
        <f t="shared" si="281"/>
        <v>#REF!</v>
      </c>
      <c r="P888" s="35" t="e">
        <f t="shared" si="282"/>
        <v>#REF!</v>
      </c>
      <c r="Q888" s="214" t="e">
        <f t="shared" si="283"/>
        <v>#REF!</v>
      </c>
      <c r="R888" s="215" t="e">
        <f t="shared" si="284"/>
        <v>#REF!</v>
      </c>
      <c r="S888" s="214" t="e">
        <f t="shared" si="285"/>
        <v>#REF!</v>
      </c>
      <c r="T888" s="214" t="e">
        <f t="shared" si="286"/>
        <v>#REF!</v>
      </c>
      <c r="U888" t="e">
        <f t="shared" si="287"/>
        <v>#REF!</v>
      </c>
      <c r="V888" t="e">
        <f t="shared" si="288"/>
        <v>#REF!</v>
      </c>
      <c r="W888" t="e">
        <f t="shared" si="289"/>
        <v>#REF!</v>
      </c>
      <c r="X888" t="e">
        <f t="shared" si="290"/>
        <v>#REF!</v>
      </c>
      <c r="Y888" t="e">
        <f t="shared" si="291"/>
        <v>#REF!</v>
      </c>
      <c r="AA888" s="1">
        <f t="shared" si="292"/>
        <v>887</v>
      </c>
    </row>
    <row r="889" spans="1:27" x14ac:dyDescent="0.35">
      <c r="A889" s="184" t="str">
        <f>+Declarations!A889&amp;""</f>
        <v/>
      </c>
      <c r="B889" t="str">
        <f>IF(LEN($A889),IF(LEN(Declarations!$B889)&gt;0,Declarations!$B889,"#"&amp;$A889),"")</f>
        <v/>
      </c>
      <c r="C889" s="1" t="str">
        <f t="shared" si="274"/>
        <v>...</v>
      </c>
      <c r="D889" s="1" t="str">
        <f t="shared" si="293"/>
        <v/>
      </c>
      <c r="E889" s="15">
        <f t="shared" si="275"/>
        <v>0</v>
      </c>
      <c r="F889" s="1">
        <f t="shared" si="276"/>
        <v>0</v>
      </c>
      <c r="G889" s="1" t="str">
        <f t="shared" si="277"/>
        <v/>
      </c>
      <c r="H889" t="str">
        <f t="shared" si="278"/>
        <v/>
      </c>
      <c r="I889" s="1">
        <f t="shared" si="279"/>
        <v>0</v>
      </c>
      <c r="J889" s="1" t="str">
        <f>IF(LEN($A889)&gt;0,IF(LEN(Declarations!$F889)&gt;0,Declarations!$F889,conftype),"")</f>
        <v/>
      </c>
      <c r="M889" s="35" t="e">
        <f t="shared" si="294"/>
        <v>#REF!</v>
      </c>
      <c r="N889" s="35" t="e">
        <f t="shared" si="280"/>
        <v>#REF!</v>
      </c>
      <c r="O889" s="35" t="e">
        <f t="shared" si="281"/>
        <v>#REF!</v>
      </c>
      <c r="P889" s="35" t="e">
        <f t="shared" si="282"/>
        <v>#REF!</v>
      </c>
      <c r="Q889" s="214" t="e">
        <f t="shared" si="283"/>
        <v>#REF!</v>
      </c>
      <c r="R889" s="215" t="e">
        <f t="shared" si="284"/>
        <v>#REF!</v>
      </c>
      <c r="S889" s="214" t="e">
        <f t="shared" si="285"/>
        <v>#REF!</v>
      </c>
      <c r="T889" s="214" t="e">
        <f t="shared" si="286"/>
        <v>#REF!</v>
      </c>
      <c r="U889" t="e">
        <f t="shared" si="287"/>
        <v>#REF!</v>
      </c>
      <c r="V889" t="e">
        <f t="shared" si="288"/>
        <v>#REF!</v>
      </c>
      <c r="W889" t="e">
        <f t="shared" si="289"/>
        <v>#REF!</v>
      </c>
      <c r="X889" t="e">
        <f t="shared" si="290"/>
        <v>#REF!</v>
      </c>
      <c r="Y889" t="e">
        <f t="shared" si="291"/>
        <v>#REF!</v>
      </c>
      <c r="AA889" s="1">
        <f t="shared" si="292"/>
        <v>888</v>
      </c>
    </row>
    <row r="890" spans="1:27" x14ac:dyDescent="0.35">
      <c r="A890" s="184" t="str">
        <f>+Declarations!A890&amp;""</f>
        <v/>
      </c>
      <c r="B890" t="str">
        <f>IF(LEN($A890),IF(LEN(Declarations!$B890)&gt;0,Declarations!$B890,"#"&amp;$A890),"")</f>
        <v/>
      </c>
      <c r="C890" s="1" t="str">
        <f t="shared" si="274"/>
        <v>...</v>
      </c>
      <c r="D890" s="1" t="str">
        <f t="shared" si="293"/>
        <v/>
      </c>
      <c r="E890" s="15">
        <f t="shared" si="275"/>
        <v>0</v>
      </c>
      <c r="F890" s="1">
        <f t="shared" si="276"/>
        <v>0</v>
      </c>
      <c r="G890" s="1" t="str">
        <f t="shared" si="277"/>
        <v/>
      </c>
      <c r="H890" t="str">
        <f t="shared" si="278"/>
        <v/>
      </c>
      <c r="I890" s="1">
        <f t="shared" si="279"/>
        <v>0</v>
      </c>
      <c r="J890" s="1" t="str">
        <f>IF(LEN($A890)&gt;0,IF(LEN(Declarations!$F890)&gt;0,Declarations!$F890,conftype),"")</f>
        <v/>
      </c>
      <c r="M890" s="35" t="e">
        <f t="shared" si="294"/>
        <v>#REF!</v>
      </c>
      <c r="N890" s="35" t="e">
        <f t="shared" si="280"/>
        <v>#REF!</v>
      </c>
      <c r="O890" s="35" t="e">
        <f t="shared" si="281"/>
        <v>#REF!</v>
      </c>
      <c r="P890" s="35" t="e">
        <f t="shared" si="282"/>
        <v>#REF!</v>
      </c>
      <c r="Q890" s="214" t="e">
        <f t="shared" si="283"/>
        <v>#REF!</v>
      </c>
      <c r="R890" s="215" t="e">
        <f t="shared" si="284"/>
        <v>#REF!</v>
      </c>
      <c r="S890" s="214" t="e">
        <f t="shared" si="285"/>
        <v>#REF!</v>
      </c>
      <c r="T890" s="214" t="e">
        <f t="shared" si="286"/>
        <v>#REF!</v>
      </c>
      <c r="U890" t="e">
        <f t="shared" si="287"/>
        <v>#REF!</v>
      </c>
      <c r="V890" t="e">
        <f t="shared" si="288"/>
        <v>#REF!</v>
      </c>
      <c r="W890" t="e">
        <f t="shared" si="289"/>
        <v>#REF!</v>
      </c>
      <c r="X890" t="e">
        <f t="shared" si="290"/>
        <v>#REF!</v>
      </c>
      <c r="Y890" t="e">
        <f t="shared" si="291"/>
        <v>#REF!</v>
      </c>
      <c r="AA890" s="1">
        <f t="shared" si="292"/>
        <v>889</v>
      </c>
    </row>
    <row r="891" spans="1:27" x14ac:dyDescent="0.35">
      <c r="A891" s="184" t="str">
        <f>+Declarations!A891&amp;""</f>
        <v/>
      </c>
      <c r="B891" t="str">
        <f>IF(LEN($A891),IF(LEN(Declarations!$B891)&gt;0,Declarations!$B891,"#"&amp;$A891),"")</f>
        <v/>
      </c>
      <c r="C891" s="1" t="str">
        <f t="shared" si="274"/>
        <v>...</v>
      </c>
      <c r="D891" s="1" t="str">
        <f t="shared" si="293"/>
        <v/>
      </c>
      <c r="E891" s="15">
        <f t="shared" si="275"/>
        <v>0</v>
      </c>
      <c r="F891" s="1">
        <f t="shared" si="276"/>
        <v>0</v>
      </c>
      <c r="G891" s="1" t="str">
        <f t="shared" si="277"/>
        <v/>
      </c>
      <c r="H891" t="str">
        <f t="shared" si="278"/>
        <v/>
      </c>
      <c r="I891" s="1">
        <f t="shared" si="279"/>
        <v>0</v>
      </c>
      <c r="J891" s="1" t="str">
        <f>IF(LEN($A891)&gt;0,IF(LEN(Declarations!$F891)&gt;0,Declarations!$F891,conftype),"")</f>
        <v/>
      </c>
      <c r="M891" s="35" t="e">
        <f t="shared" si="294"/>
        <v>#REF!</v>
      </c>
      <c r="N891" s="35" t="e">
        <f t="shared" si="280"/>
        <v>#REF!</v>
      </c>
      <c r="O891" s="35" t="e">
        <f t="shared" si="281"/>
        <v>#REF!</v>
      </c>
      <c r="P891" s="35" t="e">
        <f t="shared" si="282"/>
        <v>#REF!</v>
      </c>
      <c r="Q891" s="214" t="e">
        <f t="shared" si="283"/>
        <v>#REF!</v>
      </c>
      <c r="R891" s="215" t="e">
        <f t="shared" si="284"/>
        <v>#REF!</v>
      </c>
      <c r="S891" s="214" t="e">
        <f t="shared" si="285"/>
        <v>#REF!</v>
      </c>
      <c r="T891" s="214" t="e">
        <f t="shared" si="286"/>
        <v>#REF!</v>
      </c>
      <c r="U891" t="e">
        <f t="shared" si="287"/>
        <v>#REF!</v>
      </c>
      <c r="V891" t="e">
        <f t="shared" si="288"/>
        <v>#REF!</v>
      </c>
      <c r="W891" t="e">
        <f t="shared" si="289"/>
        <v>#REF!</v>
      </c>
      <c r="X891" t="e">
        <f t="shared" si="290"/>
        <v>#REF!</v>
      </c>
      <c r="Y891" t="e">
        <f t="shared" si="291"/>
        <v>#REF!</v>
      </c>
      <c r="AA891" s="1">
        <f t="shared" si="292"/>
        <v>890</v>
      </c>
    </row>
    <row r="892" spans="1:27" x14ac:dyDescent="0.35">
      <c r="A892" s="184" t="str">
        <f>+Declarations!A892&amp;""</f>
        <v/>
      </c>
      <c r="B892" t="str">
        <f>IF(LEN($A892),IF(LEN(Declarations!$B892)&gt;0,Declarations!$B892,"#"&amp;$A892),"")</f>
        <v/>
      </c>
      <c r="C892" s="1" t="str">
        <f t="shared" si="274"/>
        <v>...</v>
      </c>
      <c r="D892" s="1" t="str">
        <f t="shared" si="293"/>
        <v/>
      </c>
      <c r="E892" s="15">
        <f t="shared" si="275"/>
        <v>0</v>
      </c>
      <c r="F892" s="1">
        <f t="shared" si="276"/>
        <v>0</v>
      </c>
      <c r="G892" s="1" t="str">
        <f t="shared" si="277"/>
        <v/>
      </c>
      <c r="H892" t="str">
        <f t="shared" si="278"/>
        <v/>
      </c>
      <c r="I892" s="1">
        <f t="shared" si="279"/>
        <v>0</v>
      </c>
      <c r="J892" s="1" t="str">
        <f>IF(LEN($A892)&gt;0,IF(LEN(Declarations!$F892)&gt;0,Declarations!$F892,conftype),"")</f>
        <v/>
      </c>
      <c r="M892" s="35" t="e">
        <f t="shared" si="294"/>
        <v>#REF!</v>
      </c>
      <c r="N892" s="35" t="e">
        <f t="shared" si="280"/>
        <v>#REF!</v>
      </c>
      <c r="O892" s="35" t="e">
        <f t="shared" si="281"/>
        <v>#REF!</v>
      </c>
      <c r="P892" s="35" t="e">
        <f t="shared" si="282"/>
        <v>#REF!</v>
      </c>
      <c r="Q892" s="214" t="e">
        <f t="shared" si="283"/>
        <v>#REF!</v>
      </c>
      <c r="R892" s="215" t="e">
        <f t="shared" si="284"/>
        <v>#REF!</v>
      </c>
      <c r="S892" s="214" t="e">
        <f t="shared" si="285"/>
        <v>#REF!</v>
      </c>
      <c r="T892" s="214" t="e">
        <f t="shared" si="286"/>
        <v>#REF!</v>
      </c>
      <c r="U892" t="e">
        <f t="shared" si="287"/>
        <v>#REF!</v>
      </c>
      <c r="V892" t="e">
        <f t="shared" si="288"/>
        <v>#REF!</v>
      </c>
      <c r="W892" t="e">
        <f t="shared" si="289"/>
        <v>#REF!</v>
      </c>
      <c r="X892" t="e">
        <f t="shared" si="290"/>
        <v>#REF!</v>
      </c>
      <c r="Y892" t="e">
        <f t="shared" si="291"/>
        <v>#REF!</v>
      </c>
      <c r="AA892" s="1">
        <f t="shared" si="292"/>
        <v>891</v>
      </c>
    </row>
    <row r="893" spans="1:27" x14ac:dyDescent="0.35">
      <c r="A893" s="184" t="str">
        <f>+Declarations!A893&amp;""</f>
        <v/>
      </c>
      <c r="B893" t="str">
        <f>IF(LEN($A893),IF(LEN(Declarations!$B893)&gt;0,Declarations!$B893,"#"&amp;$A893),"")</f>
        <v/>
      </c>
      <c r="C893" s="1" t="str">
        <f t="shared" si="274"/>
        <v>...</v>
      </c>
      <c r="D893" s="1" t="str">
        <f t="shared" si="293"/>
        <v/>
      </c>
      <c r="E893" s="15">
        <f t="shared" si="275"/>
        <v>0</v>
      </c>
      <c r="F893" s="1">
        <f t="shared" si="276"/>
        <v>0</v>
      </c>
      <c r="G893" s="1" t="str">
        <f t="shared" si="277"/>
        <v/>
      </c>
      <c r="H893" t="str">
        <f t="shared" si="278"/>
        <v/>
      </c>
      <c r="I893" s="1">
        <f t="shared" si="279"/>
        <v>0</v>
      </c>
      <c r="J893" s="1" t="str">
        <f>IF(LEN($A893)&gt;0,IF(LEN(Declarations!$F893)&gt;0,Declarations!$F893,conftype),"")</f>
        <v/>
      </c>
      <c r="M893" s="35" t="e">
        <f t="shared" si="294"/>
        <v>#REF!</v>
      </c>
      <c r="N893" s="35" t="e">
        <f t="shared" si="280"/>
        <v>#REF!</v>
      </c>
      <c r="O893" s="35" t="e">
        <f t="shared" si="281"/>
        <v>#REF!</v>
      </c>
      <c r="P893" s="35" t="e">
        <f t="shared" si="282"/>
        <v>#REF!</v>
      </c>
      <c r="Q893" s="214" t="e">
        <f t="shared" si="283"/>
        <v>#REF!</v>
      </c>
      <c r="R893" s="215" t="e">
        <f t="shared" si="284"/>
        <v>#REF!</v>
      </c>
      <c r="S893" s="214" t="e">
        <f t="shared" si="285"/>
        <v>#REF!</v>
      </c>
      <c r="T893" s="214" t="e">
        <f t="shared" si="286"/>
        <v>#REF!</v>
      </c>
      <c r="U893" t="e">
        <f t="shared" si="287"/>
        <v>#REF!</v>
      </c>
      <c r="V893" t="e">
        <f t="shared" si="288"/>
        <v>#REF!</v>
      </c>
      <c r="W893" t="e">
        <f t="shared" si="289"/>
        <v>#REF!</v>
      </c>
      <c r="X893" t="e">
        <f t="shared" si="290"/>
        <v>#REF!</v>
      </c>
      <c r="Y893" t="e">
        <f t="shared" si="291"/>
        <v>#REF!</v>
      </c>
      <c r="AA893" s="1">
        <f t="shared" si="292"/>
        <v>892</v>
      </c>
    </row>
    <row r="894" spans="1:27" x14ac:dyDescent="0.35">
      <c r="A894" s="184" t="str">
        <f>+Declarations!A894&amp;""</f>
        <v/>
      </c>
      <c r="B894" t="str">
        <f>IF(LEN($A894),IF(LEN(Declarations!$B894)&gt;0,Declarations!$B894,"#"&amp;$A894),"")</f>
        <v/>
      </c>
      <c r="C894" s="1" t="str">
        <f t="shared" si="274"/>
        <v>...</v>
      </c>
      <c r="D894" s="1" t="str">
        <f t="shared" si="293"/>
        <v/>
      </c>
      <c r="E894" s="15">
        <f t="shared" si="275"/>
        <v>0</v>
      </c>
      <c r="F894" s="1">
        <f t="shared" si="276"/>
        <v>0</v>
      </c>
      <c r="G894" s="1" t="str">
        <f t="shared" si="277"/>
        <v/>
      </c>
      <c r="H894" t="str">
        <f t="shared" si="278"/>
        <v/>
      </c>
      <c r="I894" s="1">
        <f t="shared" si="279"/>
        <v>0</v>
      </c>
      <c r="J894" s="1" t="str">
        <f>IF(LEN($A894)&gt;0,IF(LEN(Declarations!$F894)&gt;0,Declarations!$F894,conftype),"")</f>
        <v/>
      </c>
      <c r="M894" s="35" t="e">
        <f t="shared" si="294"/>
        <v>#REF!</v>
      </c>
      <c r="N894" s="35" t="e">
        <f t="shared" si="280"/>
        <v>#REF!</v>
      </c>
      <c r="O894" s="35" t="e">
        <f t="shared" si="281"/>
        <v>#REF!</v>
      </c>
      <c r="P894" s="35" t="e">
        <f t="shared" si="282"/>
        <v>#REF!</v>
      </c>
      <c r="Q894" s="214" t="e">
        <f t="shared" si="283"/>
        <v>#REF!</v>
      </c>
      <c r="R894" s="215" t="e">
        <f t="shared" si="284"/>
        <v>#REF!</v>
      </c>
      <c r="S894" s="214" t="e">
        <f t="shared" si="285"/>
        <v>#REF!</v>
      </c>
      <c r="T894" s="214" t="e">
        <f t="shared" si="286"/>
        <v>#REF!</v>
      </c>
      <c r="U894" t="e">
        <f t="shared" si="287"/>
        <v>#REF!</v>
      </c>
      <c r="V894" t="e">
        <f t="shared" si="288"/>
        <v>#REF!</v>
      </c>
      <c r="W894" t="e">
        <f t="shared" si="289"/>
        <v>#REF!</v>
      </c>
      <c r="X894" t="e">
        <f t="shared" si="290"/>
        <v>#REF!</v>
      </c>
      <c r="Y894" t="e">
        <f t="shared" si="291"/>
        <v>#REF!</v>
      </c>
      <c r="AA894" s="1">
        <f t="shared" si="292"/>
        <v>893</v>
      </c>
    </row>
    <row r="895" spans="1:27" x14ac:dyDescent="0.35">
      <c r="A895" s="184" t="str">
        <f>+Declarations!A895&amp;""</f>
        <v/>
      </c>
      <c r="B895" t="str">
        <f>IF(LEN($A895),IF(LEN(Declarations!$B895)&gt;0,Declarations!$B895,"#"&amp;$A895),"")</f>
        <v/>
      </c>
      <c r="C895" s="1" t="str">
        <f t="shared" si="274"/>
        <v>...</v>
      </c>
      <c r="D895" s="1" t="str">
        <f t="shared" si="293"/>
        <v/>
      </c>
      <c r="E895" s="15">
        <f t="shared" si="275"/>
        <v>0</v>
      </c>
      <c r="F895" s="1">
        <f t="shared" si="276"/>
        <v>0</v>
      </c>
      <c r="G895" s="1" t="str">
        <f t="shared" si="277"/>
        <v/>
      </c>
      <c r="H895" t="str">
        <f t="shared" si="278"/>
        <v/>
      </c>
      <c r="I895" s="1">
        <f t="shared" si="279"/>
        <v>0</v>
      </c>
      <c r="J895" s="1" t="str">
        <f>IF(LEN($A895)&gt;0,IF(LEN(Declarations!$F895)&gt;0,Declarations!$F895,conftype),"")</f>
        <v/>
      </c>
      <c r="M895" s="35" t="e">
        <f t="shared" si="294"/>
        <v>#REF!</v>
      </c>
      <c r="N895" s="35" t="e">
        <f t="shared" si="280"/>
        <v>#REF!</v>
      </c>
      <c r="O895" s="35" t="e">
        <f t="shared" si="281"/>
        <v>#REF!</v>
      </c>
      <c r="P895" s="35" t="e">
        <f t="shared" si="282"/>
        <v>#REF!</v>
      </c>
      <c r="Q895" s="214" t="e">
        <f t="shared" si="283"/>
        <v>#REF!</v>
      </c>
      <c r="R895" s="215" t="e">
        <f t="shared" si="284"/>
        <v>#REF!</v>
      </c>
      <c r="S895" s="214" t="e">
        <f t="shared" si="285"/>
        <v>#REF!</v>
      </c>
      <c r="T895" s="214" t="e">
        <f t="shared" si="286"/>
        <v>#REF!</v>
      </c>
      <c r="U895" t="e">
        <f t="shared" si="287"/>
        <v>#REF!</v>
      </c>
      <c r="V895" t="e">
        <f t="shared" si="288"/>
        <v>#REF!</v>
      </c>
      <c r="W895" t="e">
        <f t="shared" si="289"/>
        <v>#REF!</v>
      </c>
      <c r="X895" t="e">
        <f t="shared" si="290"/>
        <v>#REF!</v>
      </c>
      <c r="Y895" t="e">
        <f t="shared" si="291"/>
        <v>#REF!</v>
      </c>
      <c r="AA895" s="1">
        <f t="shared" si="292"/>
        <v>894</v>
      </c>
    </row>
    <row r="896" spans="1:27" x14ac:dyDescent="0.35">
      <c r="A896" s="184" t="str">
        <f>+Declarations!A896&amp;""</f>
        <v/>
      </c>
      <c r="B896" t="str">
        <f>IF(LEN($A896),IF(LEN(Declarations!$B896)&gt;0,Declarations!$B896,"#"&amp;$A896),"")</f>
        <v/>
      </c>
      <c r="C896" s="1" t="str">
        <f t="shared" si="274"/>
        <v>...</v>
      </c>
      <c r="D896" s="1" t="str">
        <f t="shared" si="293"/>
        <v/>
      </c>
      <c r="E896" s="15">
        <f t="shared" si="275"/>
        <v>0</v>
      </c>
      <c r="F896" s="1">
        <f t="shared" si="276"/>
        <v>0</v>
      </c>
      <c r="G896" s="1" t="str">
        <f t="shared" si="277"/>
        <v/>
      </c>
      <c r="H896" t="str">
        <f t="shared" si="278"/>
        <v/>
      </c>
      <c r="I896" s="1">
        <f t="shared" si="279"/>
        <v>0</v>
      </c>
      <c r="J896" s="1" t="str">
        <f>IF(LEN($A896)&gt;0,IF(LEN(Declarations!$F896)&gt;0,Declarations!$F896,conftype),"")</f>
        <v/>
      </c>
      <c r="M896" s="35" t="e">
        <f t="shared" si="294"/>
        <v>#REF!</v>
      </c>
      <c r="N896" s="35" t="e">
        <f t="shared" si="280"/>
        <v>#REF!</v>
      </c>
      <c r="O896" s="35" t="e">
        <f t="shared" si="281"/>
        <v>#REF!</v>
      </c>
      <c r="P896" s="35" t="e">
        <f t="shared" si="282"/>
        <v>#REF!</v>
      </c>
      <c r="Q896" s="214" t="e">
        <f t="shared" si="283"/>
        <v>#REF!</v>
      </c>
      <c r="R896" s="215" t="e">
        <f t="shared" si="284"/>
        <v>#REF!</v>
      </c>
      <c r="S896" s="214" t="e">
        <f t="shared" si="285"/>
        <v>#REF!</v>
      </c>
      <c r="T896" s="214" t="e">
        <f t="shared" si="286"/>
        <v>#REF!</v>
      </c>
      <c r="U896" t="e">
        <f t="shared" si="287"/>
        <v>#REF!</v>
      </c>
      <c r="V896" t="e">
        <f t="shared" si="288"/>
        <v>#REF!</v>
      </c>
      <c r="W896" t="e">
        <f t="shared" si="289"/>
        <v>#REF!</v>
      </c>
      <c r="X896" t="e">
        <f t="shared" si="290"/>
        <v>#REF!</v>
      </c>
      <c r="Y896" t="e">
        <f t="shared" si="291"/>
        <v>#REF!</v>
      </c>
      <c r="AA896" s="1">
        <f t="shared" si="292"/>
        <v>895</v>
      </c>
    </row>
    <row r="897" spans="1:27" x14ac:dyDescent="0.35">
      <c r="A897" s="184" t="str">
        <f>+Declarations!A897&amp;""</f>
        <v/>
      </c>
      <c r="B897" t="str">
        <f>IF(LEN($A897),IF(LEN(Declarations!$B897)&gt;0,Declarations!$B897,"#"&amp;$A897),"")</f>
        <v/>
      </c>
      <c r="C897" s="1" t="str">
        <f t="shared" si="274"/>
        <v>...</v>
      </c>
      <c r="D897" s="1" t="str">
        <f t="shared" si="293"/>
        <v/>
      </c>
      <c r="E897" s="15">
        <f t="shared" si="275"/>
        <v>0</v>
      </c>
      <c r="F897" s="1">
        <f t="shared" si="276"/>
        <v>0</v>
      </c>
      <c r="G897" s="1" t="str">
        <f t="shared" si="277"/>
        <v/>
      </c>
      <c r="H897" t="str">
        <f t="shared" si="278"/>
        <v/>
      </c>
      <c r="I897" s="1">
        <f t="shared" si="279"/>
        <v>0</v>
      </c>
      <c r="J897" s="1" t="str">
        <f>IF(LEN($A897)&gt;0,IF(LEN(Declarations!$F897)&gt;0,Declarations!$F897,conftype),"")</f>
        <v/>
      </c>
      <c r="M897" s="35" t="e">
        <f t="shared" si="294"/>
        <v>#REF!</v>
      </c>
      <c r="N897" s="35" t="e">
        <f t="shared" si="280"/>
        <v>#REF!</v>
      </c>
      <c r="O897" s="35" t="e">
        <f t="shared" si="281"/>
        <v>#REF!</v>
      </c>
      <c r="P897" s="35" t="e">
        <f t="shared" si="282"/>
        <v>#REF!</v>
      </c>
      <c r="Q897" s="214" t="e">
        <f t="shared" si="283"/>
        <v>#REF!</v>
      </c>
      <c r="R897" s="215" t="e">
        <f t="shared" si="284"/>
        <v>#REF!</v>
      </c>
      <c r="S897" s="214" t="e">
        <f t="shared" si="285"/>
        <v>#REF!</v>
      </c>
      <c r="T897" s="214" t="e">
        <f t="shared" si="286"/>
        <v>#REF!</v>
      </c>
      <c r="U897" t="e">
        <f t="shared" si="287"/>
        <v>#REF!</v>
      </c>
      <c r="V897" t="e">
        <f t="shared" si="288"/>
        <v>#REF!</v>
      </c>
      <c r="W897" t="e">
        <f t="shared" si="289"/>
        <v>#REF!</v>
      </c>
      <c r="X897" t="e">
        <f t="shared" si="290"/>
        <v>#REF!</v>
      </c>
      <c r="Y897" t="e">
        <f t="shared" si="291"/>
        <v>#REF!</v>
      </c>
      <c r="AA897" s="1">
        <f t="shared" si="292"/>
        <v>896</v>
      </c>
    </row>
    <row r="898" spans="1:27" x14ac:dyDescent="0.35">
      <c r="A898" s="184" t="str">
        <f>+Declarations!A898&amp;""</f>
        <v/>
      </c>
      <c r="B898" t="str">
        <f>IF(LEN($A898),IF(LEN(Declarations!$B898)&gt;0,Declarations!$B898,"#"&amp;$A898),"")</f>
        <v/>
      </c>
      <c r="C898" s="1" t="str">
        <f t="shared" ref="C898:C961" si="295">IF(LEN(INDEX(DECLARATIONS,$AA898,3))&gt;0,INDEX(DECLARATIONS,$AA898,3),"...")</f>
        <v>...</v>
      </c>
      <c r="D898" s="1" t="str">
        <f t="shared" si="293"/>
        <v/>
      </c>
      <c r="E898" s="15">
        <f t="shared" ref="E898:E961" si="296">IF(ISNA($AA898),0,INDEX(DECLARATIONS,$AA898,5))</f>
        <v>0</v>
      </c>
      <c r="F898" s="1">
        <f t="shared" ref="F898:F961" si="297">IF(ISNA($AA898),0,INDEX(DECLARATIONS,$AA898,7))</f>
        <v>0</v>
      </c>
      <c r="G898" s="1" t="str">
        <f t="shared" ref="G898:G961" si="298">UPPER(IF(ISNA($AA898),"",INDEX(DECLARATIONS,$AA898,4)))</f>
        <v/>
      </c>
      <c r="H898" t="str">
        <f t="shared" ref="H898:H961" si="299">IF(AND(A898&gt;0,ISTEXT(B898)),IF(SECNAME="YES",LEFT(B898&amp;" ",FIND(" ",B898&amp;" ")+2)&amp;IF(F898&gt;0," ("&amp;F898&amp;")",""), B898&amp;IF(F898&gt;0," ("&amp;F898&amp;")","")),"#"&amp;$A898)</f>
        <v/>
      </c>
      <c r="I898" s="1">
        <f t="shared" ref="I898:I961" si="300">IF(LEN($A898)&gt;0,IF(LEN($J898)&gt;0,MATCH(J898,MatchNames,0),EventIndex),0)</f>
        <v>0</v>
      </c>
      <c r="J898" s="1" t="str">
        <f>IF(LEN($A898)&gt;0,IF(LEN(Declarations!$F898)&gt;0,Declarations!$F898,conftype),"")</f>
        <v/>
      </c>
      <c r="M898" s="35" t="e">
        <f t="shared" si="294"/>
        <v>#REF!</v>
      </c>
      <c r="N898" s="35" t="e">
        <f t="shared" ref="N898:N961" si="301">IF(ISNA(VLOOKUP($A898,JumpData,2,FALSE)),0,VLOOKUP($A898,JumpData,2,FALSE))</f>
        <v>#REF!</v>
      </c>
      <c r="O898" s="35" t="e">
        <f t="shared" ref="O898:O961" si="302">IF(ISNA(VLOOKUP($A898,RunData,2,FALSE)),0,VLOOKUP($A898,RunData,2,FALSE))</f>
        <v>#REF!</v>
      </c>
      <c r="P898" s="35" t="e">
        <f t="shared" ref="P898:P961" si="303">IF(ISNA(VLOOKUP($A898,ThrowData,2,FALSE)),0,VLOOKUP($A898,ThrowData,2,FALSE))</f>
        <v>#REF!</v>
      </c>
      <c r="Q898" s="214" t="e">
        <f t="shared" ref="Q898:Q961" si="304">IF(ISNA(VLOOKUP($A898,SprintData,4,FALSE)),0,VLOOKUP($A898,SprintData,4,FALSE))+V898</f>
        <v>#REF!</v>
      </c>
      <c r="R898" s="215" t="e">
        <f t="shared" ref="R898:R961" si="305">IF(ISNA(VLOOKUP($A898,JumpData,4,FALSE)),0,VLOOKUP($A898,JumpData,4,FALSE))+W898</f>
        <v>#REF!</v>
      </c>
      <c r="S898" s="214" t="e">
        <f t="shared" ref="S898:S961" si="306">IF(ISNA(VLOOKUP($A898,RunData,4,FALSE)),0,VLOOKUP($A898,RunData,4,FALSE))+X898</f>
        <v>#REF!</v>
      </c>
      <c r="T898" s="214" t="e">
        <f t="shared" ref="T898:T961" si="307">IF(ISNA(VLOOKUP($A898,ThrowData,4,FALSE)),0,VLOOKUP($A898,ThrowData,4,FALSE))+Y898</f>
        <v>#REF!</v>
      </c>
      <c r="U898" t="e">
        <f t="shared" ref="U898:U961" si="308">+Q898+R898+S898+T898</f>
        <v>#REF!</v>
      </c>
      <c r="V898" t="e">
        <f t="shared" ref="V898:V961" si="309">IF(AND($F898&gt;0,NOT(M898),Flexing),FlexPC,0)</f>
        <v>#REF!</v>
      </c>
      <c r="W898" t="e">
        <f t="shared" ref="W898:W961" si="310">IF(AND($F898&gt;0,NOT(N898),Flexing),FlexPC,0)</f>
        <v>#REF!</v>
      </c>
      <c r="X898" t="e">
        <f t="shared" ref="X898:X961" si="311">IF(AND($F898&gt;0,NOT(O898),Flexing),FlexPC,0)</f>
        <v>#REF!</v>
      </c>
      <c r="Y898" t="e">
        <f t="shared" ref="Y898:Y961" si="312">IF(AND($F898&gt;0,NOT(P898),Flexing),FlexPC,0)</f>
        <v>#REF!</v>
      </c>
      <c r="AA898" s="1">
        <f t="shared" si="292"/>
        <v>897</v>
      </c>
    </row>
    <row r="899" spans="1:27" x14ac:dyDescent="0.35">
      <c r="A899" s="184" t="str">
        <f>+Declarations!A899&amp;""</f>
        <v/>
      </c>
      <c r="B899" t="str">
        <f>IF(LEN($A899),IF(LEN(Declarations!$B899)&gt;0,Declarations!$B899,"#"&amp;$A899),"")</f>
        <v/>
      </c>
      <c r="C899" s="1" t="str">
        <f t="shared" si="295"/>
        <v>...</v>
      </c>
      <c r="D899" s="1" t="str">
        <f t="shared" si="293"/>
        <v/>
      </c>
      <c r="E899" s="15">
        <f t="shared" si="296"/>
        <v>0</v>
      </c>
      <c r="F899" s="1">
        <f t="shared" si="297"/>
        <v>0</v>
      </c>
      <c r="G899" s="1" t="str">
        <f t="shared" si="298"/>
        <v/>
      </c>
      <c r="H899" t="str">
        <f t="shared" si="299"/>
        <v/>
      </c>
      <c r="I899" s="1">
        <f t="shared" si="300"/>
        <v>0</v>
      </c>
      <c r="J899" s="1" t="str">
        <f>IF(LEN($A899)&gt;0,IF(LEN(Declarations!$F899)&gt;0,Declarations!$F899,conftype),"")</f>
        <v/>
      </c>
      <c r="M899" s="35" t="e">
        <f t="shared" si="294"/>
        <v>#REF!</v>
      </c>
      <c r="N899" s="35" t="e">
        <f t="shared" si="301"/>
        <v>#REF!</v>
      </c>
      <c r="O899" s="35" t="e">
        <f t="shared" si="302"/>
        <v>#REF!</v>
      </c>
      <c r="P899" s="35" t="e">
        <f t="shared" si="303"/>
        <v>#REF!</v>
      </c>
      <c r="Q899" s="214" t="e">
        <f t="shared" si="304"/>
        <v>#REF!</v>
      </c>
      <c r="R899" s="215" t="e">
        <f t="shared" si="305"/>
        <v>#REF!</v>
      </c>
      <c r="S899" s="214" t="e">
        <f t="shared" si="306"/>
        <v>#REF!</v>
      </c>
      <c r="T899" s="214" t="e">
        <f t="shared" si="307"/>
        <v>#REF!</v>
      </c>
      <c r="U899" t="e">
        <f t="shared" si="308"/>
        <v>#REF!</v>
      </c>
      <c r="V899" t="e">
        <f t="shared" si="309"/>
        <v>#REF!</v>
      </c>
      <c r="W899" t="e">
        <f t="shared" si="310"/>
        <v>#REF!</v>
      </c>
      <c r="X899" t="e">
        <f t="shared" si="311"/>
        <v>#REF!</v>
      </c>
      <c r="Y899" t="e">
        <f t="shared" si="312"/>
        <v>#REF!</v>
      </c>
      <c r="AA899" s="1">
        <f t="shared" ref="AA899:AA962" si="313">ROW()-1</f>
        <v>898</v>
      </c>
    </row>
    <row r="900" spans="1:27" x14ac:dyDescent="0.35">
      <c r="A900" s="184" t="str">
        <f>+Declarations!A900&amp;""</f>
        <v/>
      </c>
      <c r="B900" t="str">
        <f>IF(LEN($A900),IF(LEN(Declarations!$B900)&gt;0,Declarations!$B900,"#"&amp;$A900),"")</f>
        <v/>
      </c>
      <c r="C900" s="1" t="str">
        <f t="shared" si="295"/>
        <v>...</v>
      </c>
      <c r="D900" s="1" t="str">
        <f t="shared" si="293"/>
        <v/>
      </c>
      <c r="E900" s="15">
        <f t="shared" si="296"/>
        <v>0</v>
      </c>
      <c r="F900" s="1">
        <f t="shared" si="297"/>
        <v>0</v>
      </c>
      <c r="G900" s="1" t="str">
        <f t="shared" si="298"/>
        <v/>
      </c>
      <c r="H900" t="str">
        <f t="shared" si="299"/>
        <v/>
      </c>
      <c r="I900" s="1">
        <f t="shared" si="300"/>
        <v>0</v>
      </c>
      <c r="J900" s="1" t="str">
        <f>IF(LEN($A900)&gt;0,IF(LEN(Declarations!$F900)&gt;0,Declarations!$F900,conftype),"")</f>
        <v/>
      </c>
      <c r="M900" s="35" t="e">
        <f t="shared" si="294"/>
        <v>#REF!</v>
      </c>
      <c r="N900" s="35" t="e">
        <f t="shared" si="301"/>
        <v>#REF!</v>
      </c>
      <c r="O900" s="35" t="e">
        <f t="shared" si="302"/>
        <v>#REF!</v>
      </c>
      <c r="P900" s="35" t="e">
        <f t="shared" si="303"/>
        <v>#REF!</v>
      </c>
      <c r="Q900" s="214" t="e">
        <f t="shared" si="304"/>
        <v>#REF!</v>
      </c>
      <c r="R900" s="215" t="e">
        <f t="shared" si="305"/>
        <v>#REF!</v>
      </c>
      <c r="S900" s="214" t="e">
        <f t="shared" si="306"/>
        <v>#REF!</v>
      </c>
      <c r="T900" s="214" t="e">
        <f t="shared" si="307"/>
        <v>#REF!</v>
      </c>
      <c r="U900" t="e">
        <f t="shared" si="308"/>
        <v>#REF!</v>
      </c>
      <c r="V900" t="e">
        <f t="shared" si="309"/>
        <v>#REF!</v>
      </c>
      <c r="W900" t="e">
        <f t="shared" si="310"/>
        <v>#REF!</v>
      </c>
      <c r="X900" t="e">
        <f t="shared" si="311"/>
        <v>#REF!</v>
      </c>
      <c r="Y900" t="e">
        <f t="shared" si="312"/>
        <v>#REF!</v>
      </c>
      <c r="AA900" s="1">
        <f t="shared" si="313"/>
        <v>899</v>
      </c>
    </row>
    <row r="901" spans="1:27" x14ac:dyDescent="0.35">
      <c r="A901" s="184" t="str">
        <f>+Declarations!A901&amp;""</f>
        <v/>
      </c>
      <c r="B901" t="str">
        <f>IF(LEN($A901),IF(LEN(Declarations!$B901)&gt;0,Declarations!$B901,"#"&amp;$A901),"")</f>
        <v/>
      </c>
      <c r="C901" s="1" t="str">
        <f t="shared" si="295"/>
        <v>...</v>
      </c>
      <c r="D901" s="1" t="str">
        <f t="shared" si="293"/>
        <v/>
      </c>
      <c r="E901" s="15">
        <f t="shared" si="296"/>
        <v>0</v>
      </c>
      <c r="F901" s="1">
        <f t="shared" si="297"/>
        <v>0</v>
      </c>
      <c r="G901" s="1" t="str">
        <f t="shared" si="298"/>
        <v/>
      </c>
      <c r="H901" t="str">
        <f t="shared" si="299"/>
        <v/>
      </c>
      <c r="I901" s="1">
        <f t="shared" si="300"/>
        <v>0</v>
      </c>
      <c r="J901" s="1" t="str">
        <f>IF(LEN($A901)&gt;0,IF(LEN(Declarations!$F901)&gt;0,Declarations!$F901,conftype),"")</f>
        <v/>
      </c>
      <c r="M901" s="35" t="e">
        <f t="shared" si="294"/>
        <v>#REF!</v>
      </c>
      <c r="N901" s="35" t="e">
        <f t="shared" si="301"/>
        <v>#REF!</v>
      </c>
      <c r="O901" s="35" t="e">
        <f t="shared" si="302"/>
        <v>#REF!</v>
      </c>
      <c r="P901" s="35" t="e">
        <f t="shared" si="303"/>
        <v>#REF!</v>
      </c>
      <c r="Q901" s="214" t="e">
        <f t="shared" si="304"/>
        <v>#REF!</v>
      </c>
      <c r="R901" s="215" t="e">
        <f t="shared" si="305"/>
        <v>#REF!</v>
      </c>
      <c r="S901" s="214" t="e">
        <f t="shared" si="306"/>
        <v>#REF!</v>
      </c>
      <c r="T901" s="214" t="e">
        <f t="shared" si="307"/>
        <v>#REF!</v>
      </c>
      <c r="U901" t="e">
        <f t="shared" si="308"/>
        <v>#REF!</v>
      </c>
      <c r="V901" t="e">
        <f t="shared" si="309"/>
        <v>#REF!</v>
      </c>
      <c r="W901" t="e">
        <f t="shared" si="310"/>
        <v>#REF!</v>
      </c>
      <c r="X901" t="e">
        <f t="shared" si="311"/>
        <v>#REF!</v>
      </c>
      <c r="Y901" t="e">
        <f t="shared" si="312"/>
        <v>#REF!</v>
      </c>
      <c r="AA901" s="1">
        <f t="shared" si="313"/>
        <v>900</v>
      </c>
    </row>
    <row r="902" spans="1:27" x14ac:dyDescent="0.35">
      <c r="A902" s="184" t="str">
        <f>+Declarations!A902&amp;""</f>
        <v/>
      </c>
      <c r="B902" t="str">
        <f>IF(LEN($A902),IF(LEN(Declarations!$B902)&gt;0,Declarations!$B902,"#"&amp;$A902),"")</f>
        <v/>
      </c>
      <c r="C902" s="1" t="str">
        <f t="shared" si="295"/>
        <v>...</v>
      </c>
      <c r="D902" s="1" t="str">
        <f t="shared" si="293"/>
        <v/>
      </c>
      <c r="E902" s="15">
        <f t="shared" si="296"/>
        <v>0</v>
      </c>
      <c r="F902" s="1">
        <f t="shared" si="297"/>
        <v>0</v>
      </c>
      <c r="G902" s="1" t="str">
        <f t="shared" si="298"/>
        <v/>
      </c>
      <c r="H902" t="str">
        <f t="shared" si="299"/>
        <v/>
      </c>
      <c r="I902" s="1">
        <f t="shared" si="300"/>
        <v>0</v>
      </c>
      <c r="J902" s="1" t="str">
        <f>IF(LEN($A902)&gt;0,IF(LEN(Declarations!$F902)&gt;0,Declarations!$F902,conftype),"")</f>
        <v/>
      </c>
      <c r="M902" s="35" t="e">
        <f t="shared" si="294"/>
        <v>#REF!</v>
      </c>
      <c r="N902" s="35" t="e">
        <f t="shared" si="301"/>
        <v>#REF!</v>
      </c>
      <c r="O902" s="35" t="e">
        <f t="shared" si="302"/>
        <v>#REF!</v>
      </c>
      <c r="P902" s="35" t="e">
        <f t="shared" si="303"/>
        <v>#REF!</v>
      </c>
      <c r="Q902" s="214" t="e">
        <f t="shared" si="304"/>
        <v>#REF!</v>
      </c>
      <c r="R902" s="215" t="e">
        <f t="shared" si="305"/>
        <v>#REF!</v>
      </c>
      <c r="S902" s="214" t="e">
        <f t="shared" si="306"/>
        <v>#REF!</v>
      </c>
      <c r="T902" s="214" t="e">
        <f t="shared" si="307"/>
        <v>#REF!</v>
      </c>
      <c r="U902" t="e">
        <f t="shared" si="308"/>
        <v>#REF!</v>
      </c>
      <c r="V902" t="e">
        <f t="shared" si="309"/>
        <v>#REF!</v>
      </c>
      <c r="W902" t="e">
        <f t="shared" si="310"/>
        <v>#REF!</v>
      </c>
      <c r="X902" t="e">
        <f t="shared" si="311"/>
        <v>#REF!</v>
      </c>
      <c r="Y902" t="e">
        <f t="shared" si="312"/>
        <v>#REF!</v>
      </c>
      <c r="AA902" s="1">
        <f t="shared" si="313"/>
        <v>901</v>
      </c>
    </row>
    <row r="903" spans="1:27" x14ac:dyDescent="0.35">
      <c r="A903" s="184" t="str">
        <f>+Declarations!A903&amp;""</f>
        <v/>
      </c>
      <c r="B903" t="str">
        <f>IF(LEN($A903),IF(LEN(Declarations!$B903)&gt;0,Declarations!$B903,"#"&amp;$A903),"")</f>
        <v/>
      </c>
      <c r="C903" s="1" t="str">
        <f t="shared" si="295"/>
        <v>...</v>
      </c>
      <c r="D903" s="1" t="str">
        <f t="shared" ref="D903:D966" si="314">IF(OR(G903="G",G903="F"),"F",IF(OR(G903="B",G903="M"),"M",""))</f>
        <v/>
      </c>
      <c r="E903" s="15">
        <f t="shared" si="296"/>
        <v>0</v>
      </c>
      <c r="F903" s="1">
        <f t="shared" si="297"/>
        <v>0</v>
      </c>
      <c r="G903" s="1" t="str">
        <f t="shared" si="298"/>
        <v/>
      </c>
      <c r="H903" t="str">
        <f t="shared" si="299"/>
        <v/>
      </c>
      <c r="I903" s="1">
        <f t="shared" si="300"/>
        <v>0</v>
      </c>
      <c r="J903" s="1" t="str">
        <f>IF(LEN($A903)&gt;0,IF(LEN(Declarations!$F903)&gt;0,Declarations!$F903,conftype),"")</f>
        <v/>
      </c>
      <c r="M903" s="35" t="e">
        <f t="shared" si="294"/>
        <v>#REF!</v>
      </c>
      <c r="N903" s="35" t="e">
        <f t="shared" si="301"/>
        <v>#REF!</v>
      </c>
      <c r="O903" s="35" t="e">
        <f t="shared" si="302"/>
        <v>#REF!</v>
      </c>
      <c r="P903" s="35" t="e">
        <f t="shared" si="303"/>
        <v>#REF!</v>
      </c>
      <c r="Q903" s="214" t="e">
        <f t="shared" si="304"/>
        <v>#REF!</v>
      </c>
      <c r="R903" s="215" t="e">
        <f t="shared" si="305"/>
        <v>#REF!</v>
      </c>
      <c r="S903" s="214" t="e">
        <f t="shared" si="306"/>
        <v>#REF!</v>
      </c>
      <c r="T903" s="214" t="e">
        <f t="shared" si="307"/>
        <v>#REF!</v>
      </c>
      <c r="U903" t="e">
        <f t="shared" si="308"/>
        <v>#REF!</v>
      </c>
      <c r="V903" t="e">
        <f t="shared" si="309"/>
        <v>#REF!</v>
      </c>
      <c r="W903" t="e">
        <f t="shared" si="310"/>
        <v>#REF!</v>
      </c>
      <c r="X903" t="e">
        <f t="shared" si="311"/>
        <v>#REF!</v>
      </c>
      <c r="Y903" t="e">
        <f t="shared" si="312"/>
        <v>#REF!</v>
      </c>
      <c r="AA903" s="1">
        <f t="shared" si="313"/>
        <v>902</v>
      </c>
    </row>
    <row r="904" spans="1:27" x14ac:dyDescent="0.35">
      <c r="A904" s="184" t="str">
        <f>+Declarations!A904&amp;""</f>
        <v/>
      </c>
      <c r="B904" t="str">
        <f>IF(LEN($A904),IF(LEN(Declarations!$B904)&gt;0,Declarations!$B904,"#"&amp;$A904),"")</f>
        <v/>
      </c>
      <c r="C904" s="1" t="str">
        <f t="shared" si="295"/>
        <v>...</v>
      </c>
      <c r="D904" s="1" t="str">
        <f t="shared" si="314"/>
        <v/>
      </c>
      <c r="E904" s="15">
        <f t="shared" si="296"/>
        <v>0</v>
      </c>
      <c r="F904" s="1">
        <f t="shared" si="297"/>
        <v>0</v>
      </c>
      <c r="G904" s="1" t="str">
        <f t="shared" si="298"/>
        <v/>
      </c>
      <c r="H904" t="str">
        <f t="shared" si="299"/>
        <v/>
      </c>
      <c r="I904" s="1">
        <f t="shared" si="300"/>
        <v>0</v>
      </c>
      <c r="J904" s="1" t="str">
        <f>IF(LEN($A904)&gt;0,IF(LEN(Declarations!$F904)&gt;0,Declarations!$F904,conftype),"")</f>
        <v/>
      </c>
      <c r="M904" s="35" t="e">
        <f t="shared" si="294"/>
        <v>#REF!</v>
      </c>
      <c r="N904" s="35" t="e">
        <f t="shared" si="301"/>
        <v>#REF!</v>
      </c>
      <c r="O904" s="35" t="e">
        <f t="shared" si="302"/>
        <v>#REF!</v>
      </c>
      <c r="P904" s="35" t="e">
        <f t="shared" si="303"/>
        <v>#REF!</v>
      </c>
      <c r="Q904" s="214" t="e">
        <f t="shared" si="304"/>
        <v>#REF!</v>
      </c>
      <c r="R904" s="215" t="e">
        <f t="shared" si="305"/>
        <v>#REF!</v>
      </c>
      <c r="S904" s="214" t="e">
        <f t="shared" si="306"/>
        <v>#REF!</v>
      </c>
      <c r="T904" s="214" t="e">
        <f t="shared" si="307"/>
        <v>#REF!</v>
      </c>
      <c r="U904" t="e">
        <f t="shared" si="308"/>
        <v>#REF!</v>
      </c>
      <c r="V904" t="e">
        <f t="shared" si="309"/>
        <v>#REF!</v>
      </c>
      <c r="W904" t="e">
        <f t="shared" si="310"/>
        <v>#REF!</v>
      </c>
      <c r="X904" t="e">
        <f t="shared" si="311"/>
        <v>#REF!</v>
      </c>
      <c r="Y904" t="e">
        <f t="shared" si="312"/>
        <v>#REF!</v>
      </c>
      <c r="AA904" s="1">
        <f t="shared" si="313"/>
        <v>903</v>
      </c>
    </row>
    <row r="905" spans="1:27" x14ac:dyDescent="0.35">
      <c r="A905" s="184" t="str">
        <f>+Declarations!A905&amp;""</f>
        <v/>
      </c>
      <c r="B905" t="str">
        <f>IF(LEN($A905),IF(LEN(Declarations!$B905)&gt;0,Declarations!$B905,"#"&amp;$A905),"")</f>
        <v/>
      </c>
      <c r="C905" s="1" t="str">
        <f t="shared" si="295"/>
        <v>...</v>
      </c>
      <c r="D905" s="1" t="str">
        <f t="shared" si="314"/>
        <v/>
      </c>
      <c r="E905" s="15">
        <f t="shared" si="296"/>
        <v>0</v>
      </c>
      <c r="F905" s="1">
        <f t="shared" si="297"/>
        <v>0</v>
      </c>
      <c r="G905" s="1" t="str">
        <f t="shared" si="298"/>
        <v/>
      </c>
      <c r="H905" t="str">
        <f t="shared" si="299"/>
        <v/>
      </c>
      <c r="I905" s="1">
        <f t="shared" si="300"/>
        <v>0</v>
      </c>
      <c r="J905" s="1" t="str">
        <f>IF(LEN($A905)&gt;0,IF(LEN(Declarations!$F905)&gt;0,Declarations!$F905,conftype),"")</f>
        <v/>
      </c>
      <c r="M905" s="35" t="e">
        <f t="shared" si="294"/>
        <v>#REF!</v>
      </c>
      <c r="N905" s="35" t="e">
        <f t="shared" si="301"/>
        <v>#REF!</v>
      </c>
      <c r="O905" s="35" t="e">
        <f t="shared" si="302"/>
        <v>#REF!</v>
      </c>
      <c r="P905" s="35" t="e">
        <f t="shared" si="303"/>
        <v>#REF!</v>
      </c>
      <c r="Q905" s="214" t="e">
        <f t="shared" si="304"/>
        <v>#REF!</v>
      </c>
      <c r="R905" s="215" t="e">
        <f t="shared" si="305"/>
        <v>#REF!</v>
      </c>
      <c r="S905" s="214" t="e">
        <f t="shared" si="306"/>
        <v>#REF!</v>
      </c>
      <c r="T905" s="214" t="e">
        <f t="shared" si="307"/>
        <v>#REF!</v>
      </c>
      <c r="U905" t="e">
        <f t="shared" si="308"/>
        <v>#REF!</v>
      </c>
      <c r="V905" t="e">
        <f t="shared" si="309"/>
        <v>#REF!</v>
      </c>
      <c r="W905" t="e">
        <f t="shared" si="310"/>
        <v>#REF!</v>
      </c>
      <c r="X905" t="e">
        <f t="shared" si="311"/>
        <v>#REF!</v>
      </c>
      <c r="Y905" t="e">
        <f t="shared" si="312"/>
        <v>#REF!</v>
      </c>
      <c r="AA905" s="1">
        <f t="shared" si="313"/>
        <v>904</v>
      </c>
    </row>
    <row r="906" spans="1:27" x14ac:dyDescent="0.35">
      <c r="A906" s="184" t="str">
        <f>+Declarations!A906&amp;""</f>
        <v/>
      </c>
      <c r="B906" t="str">
        <f>IF(LEN($A906),IF(LEN(Declarations!$B906)&gt;0,Declarations!$B906,"#"&amp;$A906),"")</f>
        <v/>
      </c>
      <c r="C906" s="1" t="str">
        <f t="shared" si="295"/>
        <v>...</v>
      </c>
      <c r="D906" s="1" t="str">
        <f t="shared" si="314"/>
        <v/>
      </c>
      <c r="E906" s="15">
        <f t="shared" si="296"/>
        <v>0</v>
      </c>
      <c r="F906" s="1">
        <f t="shared" si="297"/>
        <v>0</v>
      </c>
      <c r="G906" s="1" t="str">
        <f t="shared" si="298"/>
        <v/>
      </c>
      <c r="H906" t="str">
        <f t="shared" si="299"/>
        <v/>
      </c>
      <c r="I906" s="1">
        <f t="shared" si="300"/>
        <v>0</v>
      </c>
      <c r="J906" s="1" t="str">
        <f>IF(LEN($A906)&gt;0,IF(LEN(Declarations!$F906)&gt;0,Declarations!$F906,conftype),"")</f>
        <v/>
      </c>
      <c r="M906" s="35" t="e">
        <f t="shared" si="294"/>
        <v>#REF!</v>
      </c>
      <c r="N906" s="35" t="e">
        <f t="shared" si="301"/>
        <v>#REF!</v>
      </c>
      <c r="O906" s="35" t="e">
        <f t="shared" si="302"/>
        <v>#REF!</v>
      </c>
      <c r="P906" s="35" t="e">
        <f t="shared" si="303"/>
        <v>#REF!</v>
      </c>
      <c r="Q906" s="214" t="e">
        <f t="shared" si="304"/>
        <v>#REF!</v>
      </c>
      <c r="R906" s="215" t="e">
        <f t="shared" si="305"/>
        <v>#REF!</v>
      </c>
      <c r="S906" s="214" t="e">
        <f t="shared" si="306"/>
        <v>#REF!</v>
      </c>
      <c r="T906" s="214" t="e">
        <f t="shared" si="307"/>
        <v>#REF!</v>
      </c>
      <c r="U906" t="e">
        <f t="shared" si="308"/>
        <v>#REF!</v>
      </c>
      <c r="V906" t="e">
        <f t="shared" si="309"/>
        <v>#REF!</v>
      </c>
      <c r="W906" t="e">
        <f t="shared" si="310"/>
        <v>#REF!</v>
      </c>
      <c r="X906" t="e">
        <f t="shared" si="311"/>
        <v>#REF!</v>
      </c>
      <c r="Y906" t="e">
        <f t="shared" si="312"/>
        <v>#REF!</v>
      </c>
      <c r="AA906" s="1">
        <f t="shared" si="313"/>
        <v>905</v>
      </c>
    </row>
    <row r="907" spans="1:27" x14ac:dyDescent="0.35">
      <c r="A907" s="184" t="str">
        <f>+Declarations!A907&amp;""</f>
        <v/>
      </c>
      <c r="B907" t="str">
        <f>IF(LEN($A907),IF(LEN(Declarations!$B907)&gt;0,Declarations!$B907,"#"&amp;$A907),"")</f>
        <v/>
      </c>
      <c r="C907" s="1" t="str">
        <f t="shared" si="295"/>
        <v>...</v>
      </c>
      <c r="D907" s="1" t="str">
        <f t="shared" si="314"/>
        <v/>
      </c>
      <c r="E907" s="15">
        <f t="shared" si="296"/>
        <v>0</v>
      </c>
      <c r="F907" s="1">
        <f t="shared" si="297"/>
        <v>0</v>
      </c>
      <c r="G907" s="1" t="str">
        <f t="shared" si="298"/>
        <v/>
      </c>
      <c r="H907" t="str">
        <f t="shared" si="299"/>
        <v/>
      </c>
      <c r="I907" s="1">
        <f t="shared" si="300"/>
        <v>0</v>
      </c>
      <c r="J907" s="1" t="str">
        <f>IF(LEN($A907)&gt;0,IF(LEN(Declarations!$F907)&gt;0,Declarations!$F907,conftype),"")</f>
        <v/>
      </c>
      <c r="M907" s="35" t="e">
        <f t="shared" si="294"/>
        <v>#REF!</v>
      </c>
      <c r="N907" s="35" t="e">
        <f t="shared" si="301"/>
        <v>#REF!</v>
      </c>
      <c r="O907" s="35" t="e">
        <f t="shared" si="302"/>
        <v>#REF!</v>
      </c>
      <c r="P907" s="35" t="e">
        <f t="shared" si="303"/>
        <v>#REF!</v>
      </c>
      <c r="Q907" s="214" t="e">
        <f t="shared" si="304"/>
        <v>#REF!</v>
      </c>
      <c r="R907" s="215" t="e">
        <f t="shared" si="305"/>
        <v>#REF!</v>
      </c>
      <c r="S907" s="214" t="e">
        <f t="shared" si="306"/>
        <v>#REF!</v>
      </c>
      <c r="T907" s="214" t="e">
        <f t="shared" si="307"/>
        <v>#REF!</v>
      </c>
      <c r="U907" t="e">
        <f t="shared" si="308"/>
        <v>#REF!</v>
      </c>
      <c r="V907" t="e">
        <f t="shared" si="309"/>
        <v>#REF!</v>
      </c>
      <c r="W907" t="e">
        <f t="shared" si="310"/>
        <v>#REF!</v>
      </c>
      <c r="X907" t="e">
        <f t="shared" si="311"/>
        <v>#REF!</v>
      </c>
      <c r="Y907" t="e">
        <f t="shared" si="312"/>
        <v>#REF!</v>
      </c>
      <c r="AA907" s="1">
        <f t="shared" si="313"/>
        <v>906</v>
      </c>
    </row>
    <row r="908" spans="1:27" x14ac:dyDescent="0.35">
      <c r="A908" s="184" t="str">
        <f>+Declarations!A908&amp;""</f>
        <v/>
      </c>
      <c r="B908" t="str">
        <f>IF(LEN($A908),IF(LEN(Declarations!$B908)&gt;0,Declarations!$B908,"#"&amp;$A908),"")</f>
        <v/>
      </c>
      <c r="C908" s="1" t="str">
        <f t="shared" si="295"/>
        <v>...</v>
      </c>
      <c r="D908" s="1" t="str">
        <f t="shared" si="314"/>
        <v/>
      </c>
      <c r="E908" s="15">
        <f t="shared" si="296"/>
        <v>0</v>
      </c>
      <c r="F908" s="1">
        <f t="shared" si="297"/>
        <v>0</v>
      </c>
      <c r="G908" s="1" t="str">
        <f t="shared" si="298"/>
        <v/>
      </c>
      <c r="H908" t="str">
        <f t="shared" si="299"/>
        <v/>
      </c>
      <c r="I908" s="1">
        <f t="shared" si="300"/>
        <v>0</v>
      </c>
      <c r="J908" s="1" t="str">
        <f>IF(LEN($A908)&gt;0,IF(LEN(Declarations!$F908)&gt;0,Declarations!$F908,conftype),"")</f>
        <v/>
      </c>
      <c r="M908" s="35" t="e">
        <f t="shared" si="294"/>
        <v>#REF!</v>
      </c>
      <c r="N908" s="35" t="e">
        <f t="shared" si="301"/>
        <v>#REF!</v>
      </c>
      <c r="O908" s="35" t="e">
        <f t="shared" si="302"/>
        <v>#REF!</v>
      </c>
      <c r="P908" s="35" t="e">
        <f t="shared" si="303"/>
        <v>#REF!</v>
      </c>
      <c r="Q908" s="214" t="e">
        <f t="shared" si="304"/>
        <v>#REF!</v>
      </c>
      <c r="R908" s="215" t="e">
        <f t="shared" si="305"/>
        <v>#REF!</v>
      </c>
      <c r="S908" s="214" t="e">
        <f t="shared" si="306"/>
        <v>#REF!</v>
      </c>
      <c r="T908" s="214" t="e">
        <f t="shared" si="307"/>
        <v>#REF!</v>
      </c>
      <c r="U908" t="e">
        <f t="shared" si="308"/>
        <v>#REF!</v>
      </c>
      <c r="V908" t="e">
        <f t="shared" si="309"/>
        <v>#REF!</v>
      </c>
      <c r="W908" t="e">
        <f t="shared" si="310"/>
        <v>#REF!</v>
      </c>
      <c r="X908" t="e">
        <f t="shared" si="311"/>
        <v>#REF!</v>
      </c>
      <c r="Y908" t="e">
        <f t="shared" si="312"/>
        <v>#REF!</v>
      </c>
      <c r="AA908" s="1">
        <f t="shared" si="313"/>
        <v>907</v>
      </c>
    </row>
    <row r="909" spans="1:27" x14ac:dyDescent="0.35">
      <c r="A909" s="184" t="str">
        <f>+Declarations!A909&amp;""</f>
        <v/>
      </c>
      <c r="B909" t="str">
        <f>IF(LEN($A909),IF(LEN(Declarations!$B909)&gt;0,Declarations!$B909,"#"&amp;$A909),"")</f>
        <v/>
      </c>
      <c r="C909" s="1" t="str">
        <f t="shared" si="295"/>
        <v>...</v>
      </c>
      <c r="D909" s="1" t="str">
        <f t="shared" si="314"/>
        <v/>
      </c>
      <c r="E909" s="15">
        <f t="shared" si="296"/>
        <v>0</v>
      </c>
      <c r="F909" s="1">
        <f t="shared" si="297"/>
        <v>0</v>
      </c>
      <c r="G909" s="1" t="str">
        <f t="shared" si="298"/>
        <v/>
      </c>
      <c r="H909" t="str">
        <f t="shared" si="299"/>
        <v/>
      </c>
      <c r="I909" s="1">
        <f t="shared" si="300"/>
        <v>0</v>
      </c>
      <c r="J909" s="1" t="str">
        <f>IF(LEN($A909)&gt;0,IF(LEN(Declarations!$F909)&gt;0,Declarations!$F909,conftype),"")</f>
        <v/>
      </c>
      <c r="M909" s="35" t="e">
        <f t="shared" si="294"/>
        <v>#REF!</v>
      </c>
      <c r="N909" s="35" t="e">
        <f t="shared" si="301"/>
        <v>#REF!</v>
      </c>
      <c r="O909" s="35" t="e">
        <f t="shared" si="302"/>
        <v>#REF!</v>
      </c>
      <c r="P909" s="35" t="e">
        <f t="shared" si="303"/>
        <v>#REF!</v>
      </c>
      <c r="Q909" s="214" t="e">
        <f t="shared" si="304"/>
        <v>#REF!</v>
      </c>
      <c r="R909" s="215" t="e">
        <f t="shared" si="305"/>
        <v>#REF!</v>
      </c>
      <c r="S909" s="214" t="e">
        <f t="shared" si="306"/>
        <v>#REF!</v>
      </c>
      <c r="T909" s="214" t="e">
        <f t="shared" si="307"/>
        <v>#REF!</v>
      </c>
      <c r="U909" t="e">
        <f t="shared" si="308"/>
        <v>#REF!</v>
      </c>
      <c r="V909" t="e">
        <f t="shared" si="309"/>
        <v>#REF!</v>
      </c>
      <c r="W909" t="e">
        <f t="shared" si="310"/>
        <v>#REF!</v>
      </c>
      <c r="X909" t="e">
        <f t="shared" si="311"/>
        <v>#REF!</v>
      </c>
      <c r="Y909" t="e">
        <f t="shared" si="312"/>
        <v>#REF!</v>
      </c>
      <c r="AA909" s="1">
        <f t="shared" si="313"/>
        <v>908</v>
      </c>
    </row>
    <row r="910" spans="1:27" x14ac:dyDescent="0.35">
      <c r="A910" s="184" t="str">
        <f>+Declarations!A910&amp;""</f>
        <v/>
      </c>
      <c r="B910" t="str">
        <f>IF(LEN($A910),IF(LEN(Declarations!$B910)&gt;0,Declarations!$B910,"#"&amp;$A910),"")</f>
        <v/>
      </c>
      <c r="C910" s="1" t="str">
        <f t="shared" si="295"/>
        <v>...</v>
      </c>
      <c r="D910" s="1" t="str">
        <f t="shared" si="314"/>
        <v/>
      </c>
      <c r="E910" s="15">
        <f t="shared" si="296"/>
        <v>0</v>
      </c>
      <c r="F910" s="1">
        <f t="shared" si="297"/>
        <v>0</v>
      </c>
      <c r="G910" s="1" t="str">
        <f t="shared" si="298"/>
        <v/>
      </c>
      <c r="H910" t="str">
        <f t="shared" si="299"/>
        <v/>
      </c>
      <c r="I910" s="1">
        <f t="shared" si="300"/>
        <v>0</v>
      </c>
      <c r="J910" s="1" t="str">
        <f>IF(LEN($A910)&gt;0,IF(LEN(Declarations!$F910)&gt;0,Declarations!$F910,conftype),"")</f>
        <v/>
      </c>
      <c r="M910" s="35" t="e">
        <f t="shared" si="294"/>
        <v>#REF!</v>
      </c>
      <c r="N910" s="35" t="e">
        <f t="shared" si="301"/>
        <v>#REF!</v>
      </c>
      <c r="O910" s="35" t="e">
        <f t="shared" si="302"/>
        <v>#REF!</v>
      </c>
      <c r="P910" s="35" t="e">
        <f t="shared" si="303"/>
        <v>#REF!</v>
      </c>
      <c r="Q910" s="214" t="e">
        <f t="shared" si="304"/>
        <v>#REF!</v>
      </c>
      <c r="R910" s="215" t="e">
        <f t="shared" si="305"/>
        <v>#REF!</v>
      </c>
      <c r="S910" s="214" t="e">
        <f t="shared" si="306"/>
        <v>#REF!</v>
      </c>
      <c r="T910" s="214" t="e">
        <f t="shared" si="307"/>
        <v>#REF!</v>
      </c>
      <c r="U910" t="e">
        <f t="shared" si="308"/>
        <v>#REF!</v>
      </c>
      <c r="V910" t="e">
        <f t="shared" si="309"/>
        <v>#REF!</v>
      </c>
      <c r="W910" t="e">
        <f t="shared" si="310"/>
        <v>#REF!</v>
      </c>
      <c r="X910" t="e">
        <f t="shared" si="311"/>
        <v>#REF!</v>
      </c>
      <c r="Y910" t="e">
        <f t="shared" si="312"/>
        <v>#REF!</v>
      </c>
      <c r="AA910" s="1">
        <f t="shared" si="313"/>
        <v>909</v>
      </c>
    </row>
    <row r="911" spans="1:27" x14ac:dyDescent="0.35">
      <c r="A911" s="184" t="str">
        <f>+Declarations!A911&amp;""</f>
        <v/>
      </c>
      <c r="B911" t="str">
        <f>IF(LEN($A911),IF(LEN(Declarations!$B911)&gt;0,Declarations!$B911,"#"&amp;$A911),"")</f>
        <v/>
      </c>
      <c r="C911" s="1" t="str">
        <f t="shared" si="295"/>
        <v>...</v>
      </c>
      <c r="D911" s="1" t="str">
        <f t="shared" si="314"/>
        <v/>
      </c>
      <c r="E911" s="15">
        <f t="shared" si="296"/>
        <v>0</v>
      </c>
      <c r="F911" s="1">
        <f t="shared" si="297"/>
        <v>0</v>
      </c>
      <c r="G911" s="1" t="str">
        <f t="shared" si="298"/>
        <v/>
      </c>
      <c r="H911" t="str">
        <f t="shared" si="299"/>
        <v/>
      </c>
      <c r="I911" s="1">
        <f t="shared" si="300"/>
        <v>0</v>
      </c>
      <c r="J911" s="1" t="str">
        <f>IF(LEN($A911)&gt;0,IF(LEN(Declarations!$F911)&gt;0,Declarations!$F911,conftype),"")</f>
        <v/>
      </c>
      <c r="M911" s="35" t="e">
        <f t="shared" si="294"/>
        <v>#REF!</v>
      </c>
      <c r="N911" s="35" t="e">
        <f t="shared" si="301"/>
        <v>#REF!</v>
      </c>
      <c r="O911" s="35" t="e">
        <f t="shared" si="302"/>
        <v>#REF!</v>
      </c>
      <c r="P911" s="35" t="e">
        <f t="shared" si="303"/>
        <v>#REF!</v>
      </c>
      <c r="Q911" s="214" t="e">
        <f t="shared" si="304"/>
        <v>#REF!</v>
      </c>
      <c r="R911" s="215" t="e">
        <f t="shared" si="305"/>
        <v>#REF!</v>
      </c>
      <c r="S911" s="214" t="e">
        <f t="shared" si="306"/>
        <v>#REF!</v>
      </c>
      <c r="T911" s="214" t="e">
        <f t="shared" si="307"/>
        <v>#REF!</v>
      </c>
      <c r="U911" t="e">
        <f t="shared" si="308"/>
        <v>#REF!</v>
      </c>
      <c r="V911" t="e">
        <f t="shared" si="309"/>
        <v>#REF!</v>
      </c>
      <c r="W911" t="e">
        <f t="shared" si="310"/>
        <v>#REF!</v>
      </c>
      <c r="X911" t="e">
        <f t="shared" si="311"/>
        <v>#REF!</v>
      </c>
      <c r="Y911" t="e">
        <f t="shared" si="312"/>
        <v>#REF!</v>
      </c>
      <c r="AA911" s="1">
        <f t="shared" si="313"/>
        <v>910</v>
      </c>
    </row>
    <row r="912" spans="1:27" x14ac:dyDescent="0.35">
      <c r="A912" s="184" t="str">
        <f>+Declarations!A912&amp;""</f>
        <v/>
      </c>
      <c r="B912" t="str">
        <f>IF(LEN($A912),IF(LEN(Declarations!$B912)&gt;0,Declarations!$B912,"#"&amp;$A912),"")</f>
        <v/>
      </c>
      <c r="C912" s="1" t="str">
        <f t="shared" si="295"/>
        <v>...</v>
      </c>
      <c r="D912" s="1" t="str">
        <f t="shared" si="314"/>
        <v/>
      </c>
      <c r="E912" s="15">
        <f t="shared" si="296"/>
        <v>0</v>
      </c>
      <c r="F912" s="1">
        <f t="shared" si="297"/>
        <v>0</v>
      </c>
      <c r="G912" s="1" t="str">
        <f t="shared" si="298"/>
        <v/>
      </c>
      <c r="H912" t="str">
        <f t="shared" si="299"/>
        <v/>
      </c>
      <c r="I912" s="1">
        <f t="shared" si="300"/>
        <v>0</v>
      </c>
      <c r="J912" s="1" t="str">
        <f>IF(LEN($A912)&gt;0,IF(LEN(Declarations!$F912)&gt;0,Declarations!$F912,conftype),"")</f>
        <v/>
      </c>
      <c r="M912" s="35" t="e">
        <f t="shared" si="294"/>
        <v>#REF!</v>
      </c>
      <c r="N912" s="35" t="e">
        <f t="shared" si="301"/>
        <v>#REF!</v>
      </c>
      <c r="O912" s="35" t="e">
        <f t="shared" si="302"/>
        <v>#REF!</v>
      </c>
      <c r="P912" s="35" t="e">
        <f t="shared" si="303"/>
        <v>#REF!</v>
      </c>
      <c r="Q912" s="214" t="e">
        <f t="shared" si="304"/>
        <v>#REF!</v>
      </c>
      <c r="R912" s="215" t="e">
        <f t="shared" si="305"/>
        <v>#REF!</v>
      </c>
      <c r="S912" s="214" t="e">
        <f t="shared" si="306"/>
        <v>#REF!</v>
      </c>
      <c r="T912" s="214" t="e">
        <f t="shared" si="307"/>
        <v>#REF!</v>
      </c>
      <c r="U912" t="e">
        <f t="shared" si="308"/>
        <v>#REF!</v>
      </c>
      <c r="V912" t="e">
        <f t="shared" si="309"/>
        <v>#REF!</v>
      </c>
      <c r="W912" t="e">
        <f t="shared" si="310"/>
        <v>#REF!</v>
      </c>
      <c r="X912" t="e">
        <f t="shared" si="311"/>
        <v>#REF!</v>
      </c>
      <c r="Y912" t="e">
        <f t="shared" si="312"/>
        <v>#REF!</v>
      </c>
      <c r="AA912" s="1">
        <f t="shared" si="313"/>
        <v>911</v>
      </c>
    </row>
    <row r="913" spans="1:27" x14ac:dyDescent="0.35">
      <c r="A913" s="184" t="str">
        <f>+Declarations!A913&amp;""</f>
        <v/>
      </c>
      <c r="B913" t="str">
        <f>IF(LEN($A913),IF(LEN(Declarations!$B913)&gt;0,Declarations!$B913,"#"&amp;$A913),"")</f>
        <v/>
      </c>
      <c r="C913" s="1" t="str">
        <f t="shared" si="295"/>
        <v>...</v>
      </c>
      <c r="D913" s="1" t="str">
        <f t="shared" si="314"/>
        <v/>
      </c>
      <c r="E913" s="15">
        <f t="shared" si="296"/>
        <v>0</v>
      </c>
      <c r="F913" s="1">
        <f t="shared" si="297"/>
        <v>0</v>
      </c>
      <c r="G913" s="1" t="str">
        <f t="shared" si="298"/>
        <v/>
      </c>
      <c r="H913" t="str">
        <f t="shared" si="299"/>
        <v/>
      </c>
      <c r="I913" s="1">
        <f t="shared" si="300"/>
        <v>0</v>
      </c>
      <c r="J913" s="1" t="str">
        <f>IF(LEN($A913)&gt;0,IF(LEN(Declarations!$F913)&gt;0,Declarations!$F913,conftype),"")</f>
        <v/>
      </c>
      <c r="M913" s="35" t="e">
        <f t="shared" si="294"/>
        <v>#REF!</v>
      </c>
      <c r="N913" s="35" t="e">
        <f t="shared" si="301"/>
        <v>#REF!</v>
      </c>
      <c r="O913" s="35" t="e">
        <f t="shared" si="302"/>
        <v>#REF!</v>
      </c>
      <c r="P913" s="35" t="e">
        <f t="shared" si="303"/>
        <v>#REF!</v>
      </c>
      <c r="Q913" s="214" t="e">
        <f t="shared" si="304"/>
        <v>#REF!</v>
      </c>
      <c r="R913" s="215" t="e">
        <f t="shared" si="305"/>
        <v>#REF!</v>
      </c>
      <c r="S913" s="214" t="e">
        <f t="shared" si="306"/>
        <v>#REF!</v>
      </c>
      <c r="T913" s="214" t="e">
        <f t="shared" si="307"/>
        <v>#REF!</v>
      </c>
      <c r="U913" t="e">
        <f t="shared" si="308"/>
        <v>#REF!</v>
      </c>
      <c r="V913" t="e">
        <f t="shared" si="309"/>
        <v>#REF!</v>
      </c>
      <c r="W913" t="e">
        <f t="shared" si="310"/>
        <v>#REF!</v>
      </c>
      <c r="X913" t="e">
        <f t="shared" si="311"/>
        <v>#REF!</v>
      </c>
      <c r="Y913" t="e">
        <f t="shared" si="312"/>
        <v>#REF!</v>
      </c>
      <c r="AA913" s="1">
        <f t="shared" si="313"/>
        <v>912</v>
      </c>
    </row>
    <row r="914" spans="1:27" x14ac:dyDescent="0.35">
      <c r="A914" s="184" t="str">
        <f>+Declarations!A914&amp;""</f>
        <v/>
      </c>
      <c r="B914" t="str">
        <f>IF(LEN($A914),IF(LEN(Declarations!$B914)&gt;0,Declarations!$B914,"#"&amp;$A914),"")</f>
        <v/>
      </c>
      <c r="C914" s="1" t="str">
        <f t="shared" si="295"/>
        <v>...</v>
      </c>
      <c r="D914" s="1" t="str">
        <f t="shared" si="314"/>
        <v/>
      </c>
      <c r="E914" s="15">
        <f t="shared" si="296"/>
        <v>0</v>
      </c>
      <c r="F914" s="1">
        <f t="shared" si="297"/>
        <v>0</v>
      </c>
      <c r="G914" s="1" t="str">
        <f t="shared" si="298"/>
        <v/>
      </c>
      <c r="H914" t="str">
        <f t="shared" si="299"/>
        <v/>
      </c>
      <c r="I914" s="1">
        <f t="shared" si="300"/>
        <v>0</v>
      </c>
      <c r="J914" s="1" t="str">
        <f>IF(LEN($A914)&gt;0,IF(LEN(Declarations!$F914)&gt;0,Declarations!$F914,conftype),"")</f>
        <v/>
      </c>
      <c r="M914" s="35" t="e">
        <f t="shared" si="294"/>
        <v>#REF!</v>
      </c>
      <c r="N914" s="35" t="e">
        <f t="shared" si="301"/>
        <v>#REF!</v>
      </c>
      <c r="O914" s="35" t="e">
        <f t="shared" si="302"/>
        <v>#REF!</v>
      </c>
      <c r="P914" s="35" t="e">
        <f t="shared" si="303"/>
        <v>#REF!</v>
      </c>
      <c r="Q914" s="214" t="e">
        <f t="shared" si="304"/>
        <v>#REF!</v>
      </c>
      <c r="R914" s="215" t="e">
        <f t="shared" si="305"/>
        <v>#REF!</v>
      </c>
      <c r="S914" s="214" t="e">
        <f t="shared" si="306"/>
        <v>#REF!</v>
      </c>
      <c r="T914" s="214" t="e">
        <f t="shared" si="307"/>
        <v>#REF!</v>
      </c>
      <c r="U914" t="e">
        <f t="shared" si="308"/>
        <v>#REF!</v>
      </c>
      <c r="V914" t="e">
        <f t="shared" si="309"/>
        <v>#REF!</v>
      </c>
      <c r="W914" t="e">
        <f t="shared" si="310"/>
        <v>#REF!</v>
      </c>
      <c r="X914" t="e">
        <f t="shared" si="311"/>
        <v>#REF!</v>
      </c>
      <c r="Y914" t="e">
        <f t="shared" si="312"/>
        <v>#REF!</v>
      </c>
      <c r="AA914" s="1">
        <f t="shared" si="313"/>
        <v>913</v>
      </c>
    </row>
    <row r="915" spans="1:27" x14ac:dyDescent="0.35">
      <c r="A915" s="184" t="str">
        <f>+Declarations!A915&amp;""</f>
        <v/>
      </c>
      <c r="B915" t="str">
        <f>IF(LEN($A915),IF(LEN(Declarations!$B915)&gt;0,Declarations!$B915,"#"&amp;$A915),"")</f>
        <v/>
      </c>
      <c r="C915" s="1" t="str">
        <f t="shared" si="295"/>
        <v>...</v>
      </c>
      <c r="D915" s="1" t="str">
        <f t="shared" si="314"/>
        <v/>
      </c>
      <c r="E915" s="15">
        <f t="shared" si="296"/>
        <v>0</v>
      </c>
      <c r="F915" s="1">
        <f t="shared" si="297"/>
        <v>0</v>
      </c>
      <c r="G915" s="1" t="str">
        <f t="shared" si="298"/>
        <v/>
      </c>
      <c r="H915" t="str">
        <f t="shared" si="299"/>
        <v/>
      </c>
      <c r="I915" s="1">
        <f t="shared" si="300"/>
        <v>0</v>
      </c>
      <c r="J915" s="1" t="str">
        <f>IF(LEN($A915)&gt;0,IF(LEN(Declarations!$F915)&gt;0,Declarations!$F915,conftype),"")</f>
        <v/>
      </c>
      <c r="M915" s="35" t="e">
        <f t="shared" si="294"/>
        <v>#REF!</v>
      </c>
      <c r="N915" s="35" t="e">
        <f t="shared" si="301"/>
        <v>#REF!</v>
      </c>
      <c r="O915" s="35" t="e">
        <f t="shared" si="302"/>
        <v>#REF!</v>
      </c>
      <c r="P915" s="35" t="e">
        <f t="shared" si="303"/>
        <v>#REF!</v>
      </c>
      <c r="Q915" s="214" t="e">
        <f t="shared" si="304"/>
        <v>#REF!</v>
      </c>
      <c r="R915" s="215" t="e">
        <f t="shared" si="305"/>
        <v>#REF!</v>
      </c>
      <c r="S915" s="214" t="e">
        <f t="shared" si="306"/>
        <v>#REF!</v>
      </c>
      <c r="T915" s="214" t="e">
        <f t="shared" si="307"/>
        <v>#REF!</v>
      </c>
      <c r="U915" t="e">
        <f t="shared" si="308"/>
        <v>#REF!</v>
      </c>
      <c r="V915" t="e">
        <f t="shared" si="309"/>
        <v>#REF!</v>
      </c>
      <c r="W915" t="e">
        <f t="shared" si="310"/>
        <v>#REF!</v>
      </c>
      <c r="X915" t="e">
        <f t="shared" si="311"/>
        <v>#REF!</v>
      </c>
      <c r="Y915" t="e">
        <f t="shared" si="312"/>
        <v>#REF!</v>
      </c>
      <c r="AA915" s="1">
        <f t="shared" si="313"/>
        <v>914</v>
      </c>
    </row>
    <row r="916" spans="1:27" x14ac:dyDescent="0.35">
      <c r="A916" s="184" t="str">
        <f>+Declarations!A916&amp;""</f>
        <v/>
      </c>
      <c r="B916" t="str">
        <f>IF(LEN($A916),IF(LEN(Declarations!$B916)&gt;0,Declarations!$B916,"#"&amp;$A916),"")</f>
        <v/>
      </c>
      <c r="C916" s="1" t="str">
        <f t="shared" si="295"/>
        <v>...</v>
      </c>
      <c r="D916" s="1" t="str">
        <f t="shared" si="314"/>
        <v/>
      </c>
      <c r="E916" s="15">
        <f t="shared" si="296"/>
        <v>0</v>
      </c>
      <c r="F916" s="1">
        <f t="shared" si="297"/>
        <v>0</v>
      </c>
      <c r="G916" s="1" t="str">
        <f t="shared" si="298"/>
        <v/>
      </c>
      <c r="H916" t="str">
        <f t="shared" si="299"/>
        <v/>
      </c>
      <c r="I916" s="1">
        <f t="shared" si="300"/>
        <v>0</v>
      </c>
      <c r="J916" s="1" t="str">
        <f>IF(LEN($A916)&gt;0,IF(LEN(Declarations!$F916)&gt;0,Declarations!$F916,conftype),"")</f>
        <v/>
      </c>
      <c r="M916" s="35" t="e">
        <f t="shared" si="294"/>
        <v>#REF!</v>
      </c>
      <c r="N916" s="35" t="e">
        <f t="shared" si="301"/>
        <v>#REF!</v>
      </c>
      <c r="O916" s="35" t="e">
        <f t="shared" si="302"/>
        <v>#REF!</v>
      </c>
      <c r="P916" s="35" t="e">
        <f t="shared" si="303"/>
        <v>#REF!</v>
      </c>
      <c r="Q916" s="214" t="e">
        <f t="shared" si="304"/>
        <v>#REF!</v>
      </c>
      <c r="R916" s="215" t="e">
        <f t="shared" si="305"/>
        <v>#REF!</v>
      </c>
      <c r="S916" s="214" t="e">
        <f t="shared" si="306"/>
        <v>#REF!</v>
      </c>
      <c r="T916" s="214" t="e">
        <f t="shared" si="307"/>
        <v>#REF!</v>
      </c>
      <c r="U916" t="e">
        <f t="shared" si="308"/>
        <v>#REF!</v>
      </c>
      <c r="V916" t="e">
        <f t="shared" si="309"/>
        <v>#REF!</v>
      </c>
      <c r="W916" t="e">
        <f t="shared" si="310"/>
        <v>#REF!</v>
      </c>
      <c r="X916" t="e">
        <f t="shared" si="311"/>
        <v>#REF!</v>
      </c>
      <c r="Y916" t="e">
        <f t="shared" si="312"/>
        <v>#REF!</v>
      </c>
      <c r="AA916" s="1">
        <f t="shared" si="313"/>
        <v>915</v>
      </c>
    </row>
    <row r="917" spans="1:27" x14ac:dyDescent="0.35">
      <c r="A917" s="184" t="str">
        <f>+Declarations!A917&amp;""</f>
        <v/>
      </c>
      <c r="B917" t="str">
        <f>IF(LEN($A917),IF(LEN(Declarations!$B917)&gt;0,Declarations!$B917,"#"&amp;$A917),"")</f>
        <v/>
      </c>
      <c r="C917" s="1" t="str">
        <f t="shared" si="295"/>
        <v>...</v>
      </c>
      <c r="D917" s="1" t="str">
        <f t="shared" si="314"/>
        <v/>
      </c>
      <c r="E917" s="15">
        <f t="shared" si="296"/>
        <v>0</v>
      </c>
      <c r="F917" s="1">
        <f t="shared" si="297"/>
        <v>0</v>
      </c>
      <c r="G917" s="1" t="str">
        <f t="shared" si="298"/>
        <v/>
      </c>
      <c r="H917" t="str">
        <f t="shared" si="299"/>
        <v/>
      </c>
      <c r="I917" s="1">
        <f t="shared" si="300"/>
        <v>0</v>
      </c>
      <c r="J917" s="1" t="str">
        <f>IF(LEN($A917)&gt;0,IF(LEN(Declarations!$F917)&gt;0,Declarations!$F917,conftype),"")</f>
        <v/>
      </c>
      <c r="M917" s="35" t="e">
        <f t="shared" si="294"/>
        <v>#REF!</v>
      </c>
      <c r="N917" s="35" t="e">
        <f t="shared" si="301"/>
        <v>#REF!</v>
      </c>
      <c r="O917" s="35" t="e">
        <f t="shared" si="302"/>
        <v>#REF!</v>
      </c>
      <c r="P917" s="35" t="e">
        <f t="shared" si="303"/>
        <v>#REF!</v>
      </c>
      <c r="Q917" s="214" t="e">
        <f t="shared" si="304"/>
        <v>#REF!</v>
      </c>
      <c r="R917" s="215" t="e">
        <f t="shared" si="305"/>
        <v>#REF!</v>
      </c>
      <c r="S917" s="214" t="e">
        <f t="shared" si="306"/>
        <v>#REF!</v>
      </c>
      <c r="T917" s="214" t="e">
        <f t="shared" si="307"/>
        <v>#REF!</v>
      </c>
      <c r="U917" t="e">
        <f t="shared" si="308"/>
        <v>#REF!</v>
      </c>
      <c r="V917" t="e">
        <f t="shared" si="309"/>
        <v>#REF!</v>
      </c>
      <c r="W917" t="e">
        <f t="shared" si="310"/>
        <v>#REF!</v>
      </c>
      <c r="X917" t="e">
        <f t="shared" si="311"/>
        <v>#REF!</v>
      </c>
      <c r="Y917" t="e">
        <f t="shared" si="312"/>
        <v>#REF!</v>
      </c>
      <c r="AA917" s="1">
        <f t="shared" si="313"/>
        <v>916</v>
      </c>
    </row>
    <row r="918" spans="1:27" x14ac:dyDescent="0.35">
      <c r="A918" s="184" t="str">
        <f>+Declarations!A918&amp;""</f>
        <v/>
      </c>
      <c r="B918" t="str">
        <f>IF(LEN($A918),IF(LEN(Declarations!$B918)&gt;0,Declarations!$B918,"#"&amp;$A918),"")</f>
        <v/>
      </c>
      <c r="C918" s="1" t="str">
        <f t="shared" si="295"/>
        <v>...</v>
      </c>
      <c r="D918" s="1" t="str">
        <f t="shared" si="314"/>
        <v/>
      </c>
      <c r="E918" s="15">
        <f t="shared" si="296"/>
        <v>0</v>
      </c>
      <c r="F918" s="1">
        <f t="shared" si="297"/>
        <v>0</v>
      </c>
      <c r="G918" s="1" t="str">
        <f t="shared" si="298"/>
        <v/>
      </c>
      <c r="H918" t="str">
        <f t="shared" si="299"/>
        <v/>
      </c>
      <c r="I918" s="1">
        <f t="shared" si="300"/>
        <v>0</v>
      </c>
      <c r="J918" s="1" t="str">
        <f>IF(LEN($A918)&gt;0,IF(LEN(Declarations!$F918)&gt;0,Declarations!$F918,conftype),"")</f>
        <v/>
      </c>
      <c r="M918" s="35" t="e">
        <f t="shared" si="294"/>
        <v>#REF!</v>
      </c>
      <c r="N918" s="35" t="e">
        <f t="shared" si="301"/>
        <v>#REF!</v>
      </c>
      <c r="O918" s="35" t="e">
        <f t="shared" si="302"/>
        <v>#REF!</v>
      </c>
      <c r="P918" s="35" t="e">
        <f t="shared" si="303"/>
        <v>#REF!</v>
      </c>
      <c r="Q918" s="214" t="e">
        <f t="shared" si="304"/>
        <v>#REF!</v>
      </c>
      <c r="R918" s="215" t="e">
        <f t="shared" si="305"/>
        <v>#REF!</v>
      </c>
      <c r="S918" s="214" t="e">
        <f t="shared" si="306"/>
        <v>#REF!</v>
      </c>
      <c r="T918" s="214" t="e">
        <f t="shared" si="307"/>
        <v>#REF!</v>
      </c>
      <c r="U918" t="e">
        <f t="shared" si="308"/>
        <v>#REF!</v>
      </c>
      <c r="V918" t="e">
        <f t="shared" si="309"/>
        <v>#REF!</v>
      </c>
      <c r="W918" t="e">
        <f t="shared" si="310"/>
        <v>#REF!</v>
      </c>
      <c r="X918" t="e">
        <f t="shared" si="311"/>
        <v>#REF!</v>
      </c>
      <c r="Y918" t="e">
        <f t="shared" si="312"/>
        <v>#REF!</v>
      </c>
      <c r="AA918" s="1">
        <f t="shared" si="313"/>
        <v>917</v>
      </c>
    </row>
    <row r="919" spans="1:27" x14ac:dyDescent="0.35">
      <c r="A919" s="184" t="str">
        <f>+Declarations!A919&amp;""</f>
        <v/>
      </c>
      <c r="B919" t="str">
        <f>IF(LEN($A919),IF(LEN(Declarations!$B919)&gt;0,Declarations!$B919,"#"&amp;$A919),"")</f>
        <v/>
      </c>
      <c r="C919" s="1" t="str">
        <f t="shared" si="295"/>
        <v>...</v>
      </c>
      <c r="D919" s="1" t="str">
        <f t="shared" si="314"/>
        <v/>
      </c>
      <c r="E919" s="15">
        <f t="shared" si="296"/>
        <v>0</v>
      </c>
      <c r="F919" s="1">
        <f t="shared" si="297"/>
        <v>0</v>
      </c>
      <c r="G919" s="1" t="str">
        <f t="shared" si="298"/>
        <v/>
      </c>
      <c r="H919" t="str">
        <f t="shared" si="299"/>
        <v/>
      </c>
      <c r="I919" s="1">
        <f t="shared" si="300"/>
        <v>0</v>
      </c>
      <c r="J919" s="1" t="str">
        <f>IF(LEN($A919)&gt;0,IF(LEN(Declarations!$F919)&gt;0,Declarations!$F919,conftype),"")</f>
        <v/>
      </c>
      <c r="M919" s="35" t="e">
        <f t="shared" si="294"/>
        <v>#REF!</v>
      </c>
      <c r="N919" s="35" t="e">
        <f t="shared" si="301"/>
        <v>#REF!</v>
      </c>
      <c r="O919" s="35" t="e">
        <f t="shared" si="302"/>
        <v>#REF!</v>
      </c>
      <c r="P919" s="35" t="e">
        <f t="shared" si="303"/>
        <v>#REF!</v>
      </c>
      <c r="Q919" s="214" t="e">
        <f t="shared" si="304"/>
        <v>#REF!</v>
      </c>
      <c r="R919" s="215" t="e">
        <f t="shared" si="305"/>
        <v>#REF!</v>
      </c>
      <c r="S919" s="214" t="e">
        <f t="shared" si="306"/>
        <v>#REF!</v>
      </c>
      <c r="T919" s="214" t="e">
        <f t="shared" si="307"/>
        <v>#REF!</v>
      </c>
      <c r="U919" t="e">
        <f t="shared" si="308"/>
        <v>#REF!</v>
      </c>
      <c r="V919" t="e">
        <f t="shared" si="309"/>
        <v>#REF!</v>
      </c>
      <c r="W919" t="e">
        <f t="shared" si="310"/>
        <v>#REF!</v>
      </c>
      <c r="X919" t="e">
        <f t="shared" si="311"/>
        <v>#REF!</v>
      </c>
      <c r="Y919" t="e">
        <f t="shared" si="312"/>
        <v>#REF!</v>
      </c>
      <c r="AA919" s="1">
        <f t="shared" si="313"/>
        <v>918</v>
      </c>
    </row>
    <row r="920" spans="1:27" x14ac:dyDescent="0.35">
      <c r="A920" s="184" t="str">
        <f>+Declarations!A920&amp;""</f>
        <v/>
      </c>
      <c r="B920" t="str">
        <f>IF(LEN($A920),IF(LEN(Declarations!$B920)&gt;0,Declarations!$B920,"#"&amp;$A920),"")</f>
        <v/>
      </c>
      <c r="C920" s="1" t="str">
        <f t="shared" si="295"/>
        <v>...</v>
      </c>
      <c r="D920" s="1" t="str">
        <f t="shared" si="314"/>
        <v/>
      </c>
      <c r="E920" s="15">
        <f t="shared" si="296"/>
        <v>0</v>
      </c>
      <c r="F920" s="1">
        <f t="shared" si="297"/>
        <v>0</v>
      </c>
      <c r="G920" s="1" t="str">
        <f t="shared" si="298"/>
        <v/>
      </c>
      <c r="H920" t="str">
        <f t="shared" si="299"/>
        <v/>
      </c>
      <c r="I920" s="1">
        <f t="shared" si="300"/>
        <v>0</v>
      </c>
      <c r="J920" s="1" t="str">
        <f>IF(LEN($A920)&gt;0,IF(LEN(Declarations!$F920)&gt;0,Declarations!$F920,conftype),"")</f>
        <v/>
      </c>
      <c r="M920" s="35" t="e">
        <f t="shared" si="294"/>
        <v>#REF!</v>
      </c>
      <c r="N920" s="35" t="e">
        <f t="shared" si="301"/>
        <v>#REF!</v>
      </c>
      <c r="O920" s="35" t="e">
        <f t="shared" si="302"/>
        <v>#REF!</v>
      </c>
      <c r="P920" s="35" t="e">
        <f t="shared" si="303"/>
        <v>#REF!</v>
      </c>
      <c r="Q920" s="214" t="e">
        <f t="shared" si="304"/>
        <v>#REF!</v>
      </c>
      <c r="R920" s="215" t="e">
        <f t="shared" si="305"/>
        <v>#REF!</v>
      </c>
      <c r="S920" s="214" t="e">
        <f t="shared" si="306"/>
        <v>#REF!</v>
      </c>
      <c r="T920" s="214" t="e">
        <f t="shared" si="307"/>
        <v>#REF!</v>
      </c>
      <c r="U920" t="e">
        <f t="shared" si="308"/>
        <v>#REF!</v>
      </c>
      <c r="V920" t="e">
        <f t="shared" si="309"/>
        <v>#REF!</v>
      </c>
      <c r="W920" t="e">
        <f t="shared" si="310"/>
        <v>#REF!</v>
      </c>
      <c r="X920" t="e">
        <f t="shared" si="311"/>
        <v>#REF!</v>
      </c>
      <c r="Y920" t="e">
        <f t="shared" si="312"/>
        <v>#REF!</v>
      </c>
      <c r="AA920" s="1">
        <f t="shared" si="313"/>
        <v>919</v>
      </c>
    </row>
    <row r="921" spans="1:27" x14ac:dyDescent="0.35">
      <c r="A921" s="184" t="str">
        <f>+Declarations!A921&amp;""</f>
        <v/>
      </c>
      <c r="B921" t="str">
        <f>IF(LEN($A921),IF(LEN(Declarations!$B921)&gt;0,Declarations!$B921,"#"&amp;$A921),"")</f>
        <v/>
      </c>
      <c r="C921" s="1" t="str">
        <f t="shared" si="295"/>
        <v>...</v>
      </c>
      <c r="D921" s="1" t="str">
        <f t="shared" si="314"/>
        <v/>
      </c>
      <c r="E921" s="15">
        <f t="shared" si="296"/>
        <v>0</v>
      </c>
      <c r="F921" s="1">
        <f t="shared" si="297"/>
        <v>0</v>
      </c>
      <c r="G921" s="1" t="str">
        <f t="shared" si="298"/>
        <v/>
      </c>
      <c r="H921" t="str">
        <f t="shared" si="299"/>
        <v/>
      </c>
      <c r="I921" s="1">
        <f t="shared" si="300"/>
        <v>0</v>
      </c>
      <c r="J921" s="1" t="str">
        <f>IF(LEN($A921)&gt;0,IF(LEN(Declarations!$F921)&gt;0,Declarations!$F921,conftype),"")</f>
        <v/>
      </c>
      <c r="M921" s="35" t="e">
        <f t="shared" si="294"/>
        <v>#REF!</v>
      </c>
      <c r="N921" s="35" t="e">
        <f t="shared" si="301"/>
        <v>#REF!</v>
      </c>
      <c r="O921" s="35" t="e">
        <f t="shared" si="302"/>
        <v>#REF!</v>
      </c>
      <c r="P921" s="35" t="e">
        <f t="shared" si="303"/>
        <v>#REF!</v>
      </c>
      <c r="Q921" s="214" t="e">
        <f t="shared" si="304"/>
        <v>#REF!</v>
      </c>
      <c r="R921" s="215" t="e">
        <f t="shared" si="305"/>
        <v>#REF!</v>
      </c>
      <c r="S921" s="214" t="e">
        <f t="shared" si="306"/>
        <v>#REF!</v>
      </c>
      <c r="T921" s="214" t="e">
        <f t="shared" si="307"/>
        <v>#REF!</v>
      </c>
      <c r="U921" t="e">
        <f t="shared" si="308"/>
        <v>#REF!</v>
      </c>
      <c r="V921" t="e">
        <f t="shared" si="309"/>
        <v>#REF!</v>
      </c>
      <c r="W921" t="e">
        <f t="shared" si="310"/>
        <v>#REF!</v>
      </c>
      <c r="X921" t="e">
        <f t="shared" si="311"/>
        <v>#REF!</v>
      </c>
      <c r="Y921" t="e">
        <f t="shared" si="312"/>
        <v>#REF!</v>
      </c>
      <c r="AA921" s="1">
        <f t="shared" si="313"/>
        <v>920</v>
      </c>
    </row>
    <row r="922" spans="1:27" x14ac:dyDescent="0.35">
      <c r="A922" s="184" t="str">
        <f>+Declarations!A922&amp;""</f>
        <v/>
      </c>
      <c r="B922" t="str">
        <f>IF(LEN($A922),IF(LEN(Declarations!$B922)&gt;0,Declarations!$B922,"#"&amp;$A922),"")</f>
        <v/>
      </c>
      <c r="C922" s="1" t="str">
        <f t="shared" si="295"/>
        <v>...</v>
      </c>
      <c r="D922" s="1" t="str">
        <f t="shared" si="314"/>
        <v/>
      </c>
      <c r="E922" s="15">
        <f t="shared" si="296"/>
        <v>0</v>
      </c>
      <c r="F922" s="1">
        <f t="shared" si="297"/>
        <v>0</v>
      </c>
      <c r="G922" s="1" t="str">
        <f t="shared" si="298"/>
        <v/>
      </c>
      <c r="H922" t="str">
        <f t="shared" si="299"/>
        <v/>
      </c>
      <c r="I922" s="1">
        <f t="shared" si="300"/>
        <v>0</v>
      </c>
      <c r="J922" s="1" t="str">
        <f>IF(LEN($A922)&gt;0,IF(LEN(Declarations!$F922)&gt;0,Declarations!$F922,conftype),"")</f>
        <v/>
      </c>
      <c r="M922" s="35" t="e">
        <f t="shared" si="294"/>
        <v>#REF!</v>
      </c>
      <c r="N922" s="35" t="e">
        <f t="shared" si="301"/>
        <v>#REF!</v>
      </c>
      <c r="O922" s="35" t="e">
        <f t="shared" si="302"/>
        <v>#REF!</v>
      </c>
      <c r="P922" s="35" t="e">
        <f t="shared" si="303"/>
        <v>#REF!</v>
      </c>
      <c r="Q922" s="214" t="e">
        <f t="shared" si="304"/>
        <v>#REF!</v>
      </c>
      <c r="R922" s="215" t="e">
        <f t="shared" si="305"/>
        <v>#REF!</v>
      </c>
      <c r="S922" s="214" t="e">
        <f t="shared" si="306"/>
        <v>#REF!</v>
      </c>
      <c r="T922" s="214" t="e">
        <f t="shared" si="307"/>
        <v>#REF!</v>
      </c>
      <c r="U922" t="e">
        <f t="shared" si="308"/>
        <v>#REF!</v>
      </c>
      <c r="V922" t="e">
        <f t="shared" si="309"/>
        <v>#REF!</v>
      </c>
      <c r="W922" t="e">
        <f t="shared" si="310"/>
        <v>#REF!</v>
      </c>
      <c r="X922" t="e">
        <f t="shared" si="311"/>
        <v>#REF!</v>
      </c>
      <c r="Y922" t="e">
        <f t="shared" si="312"/>
        <v>#REF!</v>
      </c>
      <c r="AA922" s="1">
        <f t="shared" si="313"/>
        <v>921</v>
      </c>
    </row>
    <row r="923" spans="1:27" x14ac:dyDescent="0.35">
      <c r="A923" s="184" t="str">
        <f>+Declarations!A923&amp;""</f>
        <v/>
      </c>
      <c r="B923" t="str">
        <f>IF(LEN($A923),IF(LEN(Declarations!$B923)&gt;0,Declarations!$B923,"#"&amp;$A923),"")</f>
        <v/>
      </c>
      <c r="C923" s="1" t="str">
        <f t="shared" si="295"/>
        <v>...</v>
      </c>
      <c r="D923" s="1" t="str">
        <f t="shared" si="314"/>
        <v/>
      </c>
      <c r="E923" s="15">
        <f t="shared" si="296"/>
        <v>0</v>
      </c>
      <c r="F923" s="1">
        <f t="shared" si="297"/>
        <v>0</v>
      </c>
      <c r="G923" s="1" t="str">
        <f t="shared" si="298"/>
        <v/>
      </c>
      <c r="H923" t="str">
        <f t="shared" si="299"/>
        <v/>
      </c>
      <c r="I923" s="1">
        <f t="shared" si="300"/>
        <v>0</v>
      </c>
      <c r="J923" s="1" t="str">
        <f>IF(LEN($A923)&gt;0,IF(LEN(Declarations!$F923)&gt;0,Declarations!$F923,conftype),"")</f>
        <v/>
      </c>
      <c r="M923" s="35" t="e">
        <f t="shared" si="294"/>
        <v>#REF!</v>
      </c>
      <c r="N923" s="35" t="e">
        <f t="shared" si="301"/>
        <v>#REF!</v>
      </c>
      <c r="O923" s="35" t="e">
        <f t="shared" si="302"/>
        <v>#REF!</v>
      </c>
      <c r="P923" s="35" t="e">
        <f t="shared" si="303"/>
        <v>#REF!</v>
      </c>
      <c r="Q923" s="214" t="e">
        <f t="shared" si="304"/>
        <v>#REF!</v>
      </c>
      <c r="R923" s="215" t="e">
        <f t="shared" si="305"/>
        <v>#REF!</v>
      </c>
      <c r="S923" s="214" t="e">
        <f t="shared" si="306"/>
        <v>#REF!</v>
      </c>
      <c r="T923" s="214" t="e">
        <f t="shared" si="307"/>
        <v>#REF!</v>
      </c>
      <c r="U923" t="e">
        <f t="shared" si="308"/>
        <v>#REF!</v>
      </c>
      <c r="V923" t="e">
        <f t="shared" si="309"/>
        <v>#REF!</v>
      </c>
      <c r="W923" t="e">
        <f t="shared" si="310"/>
        <v>#REF!</v>
      </c>
      <c r="X923" t="e">
        <f t="shared" si="311"/>
        <v>#REF!</v>
      </c>
      <c r="Y923" t="e">
        <f t="shared" si="312"/>
        <v>#REF!</v>
      </c>
      <c r="AA923" s="1">
        <f t="shared" si="313"/>
        <v>922</v>
      </c>
    </row>
    <row r="924" spans="1:27" x14ac:dyDescent="0.35">
      <c r="A924" s="184" t="str">
        <f>+Declarations!A924&amp;""</f>
        <v/>
      </c>
      <c r="B924" t="str">
        <f>IF(LEN($A924),IF(LEN(Declarations!$B924)&gt;0,Declarations!$B924,"#"&amp;$A924),"")</f>
        <v/>
      </c>
      <c r="C924" s="1" t="str">
        <f t="shared" si="295"/>
        <v>...</v>
      </c>
      <c r="D924" s="1" t="str">
        <f t="shared" si="314"/>
        <v/>
      </c>
      <c r="E924" s="15">
        <f t="shared" si="296"/>
        <v>0</v>
      </c>
      <c r="F924" s="1">
        <f t="shared" si="297"/>
        <v>0</v>
      </c>
      <c r="G924" s="1" t="str">
        <f t="shared" si="298"/>
        <v/>
      </c>
      <c r="H924" t="str">
        <f t="shared" si="299"/>
        <v/>
      </c>
      <c r="I924" s="1">
        <f t="shared" si="300"/>
        <v>0</v>
      </c>
      <c r="J924" s="1" t="str">
        <f>IF(LEN($A924)&gt;0,IF(LEN(Declarations!$F924)&gt;0,Declarations!$F924,conftype),"")</f>
        <v/>
      </c>
      <c r="M924" s="35" t="e">
        <f t="shared" si="294"/>
        <v>#REF!</v>
      </c>
      <c r="N924" s="35" t="e">
        <f t="shared" si="301"/>
        <v>#REF!</v>
      </c>
      <c r="O924" s="35" t="e">
        <f t="shared" si="302"/>
        <v>#REF!</v>
      </c>
      <c r="P924" s="35" t="e">
        <f t="shared" si="303"/>
        <v>#REF!</v>
      </c>
      <c r="Q924" s="214" t="e">
        <f t="shared" si="304"/>
        <v>#REF!</v>
      </c>
      <c r="R924" s="215" t="e">
        <f t="shared" si="305"/>
        <v>#REF!</v>
      </c>
      <c r="S924" s="214" t="e">
        <f t="shared" si="306"/>
        <v>#REF!</v>
      </c>
      <c r="T924" s="214" t="e">
        <f t="shared" si="307"/>
        <v>#REF!</v>
      </c>
      <c r="U924" t="e">
        <f t="shared" si="308"/>
        <v>#REF!</v>
      </c>
      <c r="V924" t="e">
        <f t="shared" si="309"/>
        <v>#REF!</v>
      </c>
      <c r="W924" t="e">
        <f t="shared" si="310"/>
        <v>#REF!</v>
      </c>
      <c r="X924" t="e">
        <f t="shared" si="311"/>
        <v>#REF!</v>
      </c>
      <c r="Y924" t="e">
        <f t="shared" si="312"/>
        <v>#REF!</v>
      </c>
      <c r="AA924" s="1">
        <f t="shared" si="313"/>
        <v>923</v>
      </c>
    </row>
    <row r="925" spans="1:27" x14ac:dyDescent="0.35">
      <c r="A925" s="184" t="str">
        <f>+Declarations!A925&amp;""</f>
        <v/>
      </c>
      <c r="B925" t="str">
        <f>IF(LEN($A925),IF(LEN(Declarations!$B925)&gt;0,Declarations!$B925,"#"&amp;$A925),"")</f>
        <v/>
      </c>
      <c r="C925" s="1" t="str">
        <f t="shared" si="295"/>
        <v>...</v>
      </c>
      <c r="D925" s="1" t="str">
        <f t="shared" si="314"/>
        <v/>
      </c>
      <c r="E925" s="15">
        <f t="shared" si="296"/>
        <v>0</v>
      </c>
      <c r="F925" s="1">
        <f t="shared" si="297"/>
        <v>0</v>
      </c>
      <c r="G925" s="1" t="str">
        <f t="shared" si="298"/>
        <v/>
      </c>
      <c r="H925" t="str">
        <f t="shared" si="299"/>
        <v/>
      </c>
      <c r="I925" s="1">
        <f t="shared" si="300"/>
        <v>0</v>
      </c>
      <c r="J925" s="1" t="str">
        <f>IF(LEN($A925)&gt;0,IF(LEN(Declarations!$F925)&gt;0,Declarations!$F925,conftype),"")</f>
        <v/>
      </c>
      <c r="M925" s="35" t="e">
        <f t="shared" si="294"/>
        <v>#REF!</v>
      </c>
      <c r="N925" s="35" t="e">
        <f t="shared" si="301"/>
        <v>#REF!</v>
      </c>
      <c r="O925" s="35" t="e">
        <f t="shared" si="302"/>
        <v>#REF!</v>
      </c>
      <c r="P925" s="35" t="e">
        <f t="shared" si="303"/>
        <v>#REF!</v>
      </c>
      <c r="Q925" s="214" t="e">
        <f t="shared" si="304"/>
        <v>#REF!</v>
      </c>
      <c r="R925" s="215" t="e">
        <f t="shared" si="305"/>
        <v>#REF!</v>
      </c>
      <c r="S925" s="214" t="e">
        <f t="shared" si="306"/>
        <v>#REF!</v>
      </c>
      <c r="T925" s="214" t="e">
        <f t="shared" si="307"/>
        <v>#REF!</v>
      </c>
      <c r="U925" t="e">
        <f t="shared" si="308"/>
        <v>#REF!</v>
      </c>
      <c r="V925" t="e">
        <f t="shared" si="309"/>
        <v>#REF!</v>
      </c>
      <c r="W925" t="e">
        <f t="shared" si="310"/>
        <v>#REF!</v>
      </c>
      <c r="X925" t="e">
        <f t="shared" si="311"/>
        <v>#REF!</v>
      </c>
      <c r="Y925" t="e">
        <f t="shared" si="312"/>
        <v>#REF!</v>
      </c>
      <c r="AA925" s="1">
        <f t="shared" si="313"/>
        <v>924</v>
      </c>
    </row>
    <row r="926" spans="1:27" x14ac:dyDescent="0.35">
      <c r="A926" s="184" t="str">
        <f>+Declarations!A926&amp;""</f>
        <v/>
      </c>
      <c r="B926" t="str">
        <f>IF(LEN($A926),IF(LEN(Declarations!$B926)&gt;0,Declarations!$B926,"#"&amp;$A926),"")</f>
        <v/>
      </c>
      <c r="C926" s="1" t="str">
        <f t="shared" si="295"/>
        <v>...</v>
      </c>
      <c r="D926" s="1" t="str">
        <f t="shared" si="314"/>
        <v/>
      </c>
      <c r="E926" s="15">
        <f t="shared" si="296"/>
        <v>0</v>
      </c>
      <c r="F926" s="1">
        <f t="shared" si="297"/>
        <v>0</v>
      </c>
      <c r="G926" s="1" t="str">
        <f t="shared" si="298"/>
        <v/>
      </c>
      <c r="H926" t="str">
        <f t="shared" si="299"/>
        <v/>
      </c>
      <c r="I926" s="1">
        <f t="shared" si="300"/>
        <v>0</v>
      </c>
      <c r="J926" s="1" t="str">
        <f>IF(LEN($A926)&gt;0,IF(LEN(Declarations!$F926)&gt;0,Declarations!$F926,conftype),"")</f>
        <v/>
      </c>
      <c r="M926" s="35" t="e">
        <f t="shared" si="294"/>
        <v>#REF!</v>
      </c>
      <c r="N926" s="35" t="e">
        <f t="shared" si="301"/>
        <v>#REF!</v>
      </c>
      <c r="O926" s="35" t="e">
        <f t="shared" si="302"/>
        <v>#REF!</v>
      </c>
      <c r="P926" s="35" t="e">
        <f t="shared" si="303"/>
        <v>#REF!</v>
      </c>
      <c r="Q926" s="214" t="e">
        <f t="shared" si="304"/>
        <v>#REF!</v>
      </c>
      <c r="R926" s="215" t="e">
        <f t="shared" si="305"/>
        <v>#REF!</v>
      </c>
      <c r="S926" s="214" t="e">
        <f t="shared" si="306"/>
        <v>#REF!</v>
      </c>
      <c r="T926" s="214" t="e">
        <f t="shared" si="307"/>
        <v>#REF!</v>
      </c>
      <c r="U926" t="e">
        <f t="shared" si="308"/>
        <v>#REF!</v>
      </c>
      <c r="V926" t="e">
        <f t="shared" si="309"/>
        <v>#REF!</v>
      </c>
      <c r="W926" t="e">
        <f t="shared" si="310"/>
        <v>#REF!</v>
      </c>
      <c r="X926" t="e">
        <f t="shared" si="311"/>
        <v>#REF!</v>
      </c>
      <c r="Y926" t="e">
        <f t="shared" si="312"/>
        <v>#REF!</v>
      </c>
      <c r="AA926" s="1">
        <f t="shared" si="313"/>
        <v>925</v>
      </c>
    </row>
    <row r="927" spans="1:27" x14ac:dyDescent="0.35">
      <c r="A927" s="184" t="str">
        <f>+Declarations!A927&amp;""</f>
        <v/>
      </c>
      <c r="B927" t="str">
        <f>IF(LEN($A927),IF(LEN(Declarations!$B927)&gt;0,Declarations!$B927,"#"&amp;$A927),"")</f>
        <v/>
      </c>
      <c r="C927" s="1" t="str">
        <f t="shared" si="295"/>
        <v>...</v>
      </c>
      <c r="D927" s="1" t="str">
        <f t="shared" si="314"/>
        <v/>
      </c>
      <c r="E927" s="15">
        <f t="shared" si="296"/>
        <v>0</v>
      </c>
      <c r="F927" s="1">
        <f t="shared" si="297"/>
        <v>0</v>
      </c>
      <c r="G927" s="1" t="str">
        <f t="shared" si="298"/>
        <v/>
      </c>
      <c r="H927" t="str">
        <f t="shared" si="299"/>
        <v/>
      </c>
      <c r="I927" s="1">
        <f t="shared" si="300"/>
        <v>0</v>
      </c>
      <c r="J927" s="1" t="str">
        <f>IF(LEN($A927)&gt;0,IF(LEN(Declarations!$F927)&gt;0,Declarations!$F927,conftype),"")</f>
        <v/>
      </c>
      <c r="M927" s="35" t="e">
        <f t="shared" si="294"/>
        <v>#REF!</v>
      </c>
      <c r="N927" s="35" t="e">
        <f t="shared" si="301"/>
        <v>#REF!</v>
      </c>
      <c r="O927" s="35" t="e">
        <f t="shared" si="302"/>
        <v>#REF!</v>
      </c>
      <c r="P927" s="35" t="e">
        <f t="shared" si="303"/>
        <v>#REF!</v>
      </c>
      <c r="Q927" s="214" t="e">
        <f t="shared" si="304"/>
        <v>#REF!</v>
      </c>
      <c r="R927" s="215" t="e">
        <f t="shared" si="305"/>
        <v>#REF!</v>
      </c>
      <c r="S927" s="214" t="e">
        <f t="shared" si="306"/>
        <v>#REF!</v>
      </c>
      <c r="T927" s="214" t="e">
        <f t="shared" si="307"/>
        <v>#REF!</v>
      </c>
      <c r="U927" t="e">
        <f t="shared" si="308"/>
        <v>#REF!</v>
      </c>
      <c r="V927" t="e">
        <f t="shared" si="309"/>
        <v>#REF!</v>
      </c>
      <c r="W927" t="e">
        <f t="shared" si="310"/>
        <v>#REF!</v>
      </c>
      <c r="X927" t="e">
        <f t="shared" si="311"/>
        <v>#REF!</v>
      </c>
      <c r="Y927" t="e">
        <f t="shared" si="312"/>
        <v>#REF!</v>
      </c>
      <c r="AA927" s="1">
        <f t="shared" si="313"/>
        <v>926</v>
      </c>
    </row>
    <row r="928" spans="1:27" x14ac:dyDescent="0.35">
      <c r="A928" s="184" t="str">
        <f>+Declarations!A928&amp;""</f>
        <v/>
      </c>
      <c r="B928" t="str">
        <f>IF(LEN($A928),IF(LEN(Declarations!$B928)&gt;0,Declarations!$B928,"#"&amp;$A928),"")</f>
        <v/>
      </c>
      <c r="C928" s="1" t="str">
        <f t="shared" si="295"/>
        <v>...</v>
      </c>
      <c r="D928" s="1" t="str">
        <f t="shared" si="314"/>
        <v/>
      </c>
      <c r="E928" s="15">
        <f t="shared" si="296"/>
        <v>0</v>
      </c>
      <c r="F928" s="1">
        <f t="shared" si="297"/>
        <v>0</v>
      </c>
      <c r="G928" s="1" t="str">
        <f t="shared" si="298"/>
        <v/>
      </c>
      <c r="H928" t="str">
        <f t="shared" si="299"/>
        <v/>
      </c>
      <c r="I928" s="1">
        <f t="shared" si="300"/>
        <v>0</v>
      </c>
      <c r="J928" s="1" t="str">
        <f>IF(LEN($A928)&gt;0,IF(LEN(Declarations!$F928)&gt;0,Declarations!$F928,conftype),"")</f>
        <v/>
      </c>
      <c r="M928" s="35" t="e">
        <f t="shared" si="294"/>
        <v>#REF!</v>
      </c>
      <c r="N928" s="35" t="e">
        <f t="shared" si="301"/>
        <v>#REF!</v>
      </c>
      <c r="O928" s="35" t="e">
        <f t="shared" si="302"/>
        <v>#REF!</v>
      </c>
      <c r="P928" s="35" t="e">
        <f t="shared" si="303"/>
        <v>#REF!</v>
      </c>
      <c r="Q928" s="214" t="e">
        <f t="shared" si="304"/>
        <v>#REF!</v>
      </c>
      <c r="R928" s="215" t="e">
        <f t="shared" si="305"/>
        <v>#REF!</v>
      </c>
      <c r="S928" s="214" t="e">
        <f t="shared" si="306"/>
        <v>#REF!</v>
      </c>
      <c r="T928" s="214" t="e">
        <f t="shared" si="307"/>
        <v>#REF!</v>
      </c>
      <c r="U928" t="e">
        <f t="shared" si="308"/>
        <v>#REF!</v>
      </c>
      <c r="V928" t="e">
        <f t="shared" si="309"/>
        <v>#REF!</v>
      </c>
      <c r="W928" t="e">
        <f t="shared" si="310"/>
        <v>#REF!</v>
      </c>
      <c r="X928" t="e">
        <f t="shared" si="311"/>
        <v>#REF!</v>
      </c>
      <c r="Y928" t="e">
        <f t="shared" si="312"/>
        <v>#REF!</v>
      </c>
      <c r="AA928" s="1">
        <f t="shared" si="313"/>
        <v>927</v>
      </c>
    </row>
    <row r="929" spans="1:27" x14ac:dyDescent="0.35">
      <c r="A929" s="184" t="str">
        <f>+Declarations!A929&amp;""</f>
        <v/>
      </c>
      <c r="B929" t="str">
        <f>IF(LEN($A929),IF(LEN(Declarations!$B929)&gt;0,Declarations!$B929,"#"&amp;$A929),"")</f>
        <v/>
      </c>
      <c r="C929" s="1" t="str">
        <f t="shared" si="295"/>
        <v>...</v>
      </c>
      <c r="D929" s="1" t="str">
        <f t="shared" si="314"/>
        <v/>
      </c>
      <c r="E929" s="15">
        <f t="shared" si="296"/>
        <v>0</v>
      </c>
      <c r="F929" s="1">
        <f t="shared" si="297"/>
        <v>0</v>
      </c>
      <c r="G929" s="1" t="str">
        <f t="shared" si="298"/>
        <v/>
      </c>
      <c r="H929" t="str">
        <f t="shared" si="299"/>
        <v/>
      </c>
      <c r="I929" s="1">
        <f t="shared" si="300"/>
        <v>0</v>
      </c>
      <c r="J929" s="1" t="str">
        <f>IF(LEN($A929)&gt;0,IF(LEN(Declarations!$F929)&gt;0,Declarations!$F929,conftype),"")</f>
        <v/>
      </c>
      <c r="M929" s="35" t="e">
        <f t="shared" si="294"/>
        <v>#REF!</v>
      </c>
      <c r="N929" s="35" t="e">
        <f t="shared" si="301"/>
        <v>#REF!</v>
      </c>
      <c r="O929" s="35" t="e">
        <f t="shared" si="302"/>
        <v>#REF!</v>
      </c>
      <c r="P929" s="35" t="e">
        <f t="shared" si="303"/>
        <v>#REF!</v>
      </c>
      <c r="Q929" s="214" t="e">
        <f t="shared" si="304"/>
        <v>#REF!</v>
      </c>
      <c r="R929" s="215" t="e">
        <f t="shared" si="305"/>
        <v>#REF!</v>
      </c>
      <c r="S929" s="214" t="e">
        <f t="shared" si="306"/>
        <v>#REF!</v>
      </c>
      <c r="T929" s="214" t="e">
        <f t="shared" si="307"/>
        <v>#REF!</v>
      </c>
      <c r="U929" t="e">
        <f t="shared" si="308"/>
        <v>#REF!</v>
      </c>
      <c r="V929" t="e">
        <f t="shared" si="309"/>
        <v>#REF!</v>
      </c>
      <c r="W929" t="e">
        <f t="shared" si="310"/>
        <v>#REF!</v>
      </c>
      <c r="X929" t="e">
        <f t="shared" si="311"/>
        <v>#REF!</v>
      </c>
      <c r="Y929" t="e">
        <f t="shared" si="312"/>
        <v>#REF!</v>
      </c>
      <c r="AA929" s="1">
        <f t="shared" si="313"/>
        <v>928</v>
      </c>
    </row>
    <row r="930" spans="1:27" x14ac:dyDescent="0.35">
      <c r="A930" s="184" t="str">
        <f>+Declarations!A930&amp;""</f>
        <v/>
      </c>
      <c r="B930" t="str">
        <f>IF(LEN($A930),IF(LEN(Declarations!$B930)&gt;0,Declarations!$B930,"#"&amp;$A930),"")</f>
        <v/>
      </c>
      <c r="C930" s="1" t="str">
        <f t="shared" si="295"/>
        <v>...</v>
      </c>
      <c r="D930" s="1" t="str">
        <f t="shared" si="314"/>
        <v/>
      </c>
      <c r="E930" s="15">
        <f t="shared" si="296"/>
        <v>0</v>
      </c>
      <c r="F930" s="1">
        <f t="shared" si="297"/>
        <v>0</v>
      </c>
      <c r="G930" s="1" t="str">
        <f t="shared" si="298"/>
        <v/>
      </c>
      <c r="H930" t="str">
        <f t="shared" si="299"/>
        <v/>
      </c>
      <c r="I930" s="1">
        <f t="shared" si="300"/>
        <v>0</v>
      </c>
      <c r="J930" s="1" t="str">
        <f>IF(LEN($A930)&gt;0,IF(LEN(Declarations!$F930)&gt;0,Declarations!$F930,conftype),"")</f>
        <v/>
      </c>
      <c r="M930" s="35" t="e">
        <f t="shared" si="294"/>
        <v>#REF!</v>
      </c>
      <c r="N930" s="35" t="e">
        <f t="shared" si="301"/>
        <v>#REF!</v>
      </c>
      <c r="O930" s="35" t="e">
        <f t="shared" si="302"/>
        <v>#REF!</v>
      </c>
      <c r="P930" s="35" t="e">
        <f t="shared" si="303"/>
        <v>#REF!</v>
      </c>
      <c r="Q930" s="214" t="e">
        <f t="shared" si="304"/>
        <v>#REF!</v>
      </c>
      <c r="R930" s="215" t="e">
        <f t="shared" si="305"/>
        <v>#REF!</v>
      </c>
      <c r="S930" s="214" t="e">
        <f t="shared" si="306"/>
        <v>#REF!</v>
      </c>
      <c r="T930" s="214" t="e">
        <f t="shared" si="307"/>
        <v>#REF!</v>
      </c>
      <c r="U930" t="e">
        <f t="shared" si="308"/>
        <v>#REF!</v>
      </c>
      <c r="V930" t="e">
        <f t="shared" si="309"/>
        <v>#REF!</v>
      </c>
      <c r="W930" t="e">
        <f t="shared" si="310"/>
        <v>#REF!</v>
      </c>
      <c r="X930" t="e">
        <f t="shared" si="311"/>
        <v>#REF!</v>
      </c>
      <c r="Y930" t="e">
        <f t="shared" si="312"/>
        <v>#REF!</v>
      </c>
      <c r="AA930" s="1">
        <f t="shared" si="313"/>
        <v>929</v>
      </c>
    </row>
    <row r="931" spans="1:27" x14ac:dyDescent="0.35">
      <c r="A931" s="184" t="str">
        <f>+Declarations!A931&amp;""</f>
        <v/>
      </c>
      <c r="B931" t="str">
        <f>IF(LEN($A931),IF(LEN(Declarations!$B931)&gt;0,Declarations!$B931,"#"&amp;$A931),"")</f>
        <v/>
      </c>
      <c r="C931" s="1" t="str">
        <f t="shared" si="295"/>
        <v>...</v>
      </c>
      <c r="D931" s="1" t="str">
        <f t="shared" si="314"/>
        <v/>
      </c>
      <c r="E931" s="15">
        <f t="shared" si="296"/>
        <v>0</v>
      </c>
      <c r="F931" s="1">
        <f t="shared" si="297"/>
        <v>0</v>
      </c>
      <c r="G931" s="1" t="str">
        <f t="shared" si="298"/>
        <v/>
      </c>
      <c r="H931" t="str">
        <f t="shared" si="299"/>
        <v/>
      </c>
      <c r="I931" s="1">
        <f t="shared" si="300"/>
        <v>0</v>
      </c>
      <c r="J931" s="1" t="str">
        <f>IF(LEN($A931)&gt;0,IF(LEN(Declarations!$F931)&gt;0,Declarations!$F931,conftype),"")</f>
        <v/>
      </c>
      <c r="M931" s="35" t="e">
        <f t="shared" si="294"/>
        <v>#REF!</v>
      </c>
      <c r="N931" s="35" t="e">
        <f t="shared" si="301"/>
        <v>#REF!</v>
      </c>
      <c r="O931" s="35" t="e">
        <f t="shared" si="302"/>
        <v>#REF!</v>
      </c>
      <c r="P931" s="35" t="e">
        <f t="shared" si="303"/>
        <v>#REF!</v>
      </c>
      <c r="Q931" s="214" t="e">
        <f t="shared" si="304"/>
        <v>#REF!</v>
      </c>
      <c r="R931" s="215" t="e">
        <f t="shared" si="305"/>
        <v>#REF!</v>
      </c>
      <c r="S931" s="214" t="e">
        <f t="shared" si="306"/>
        <v>#REF!</v>
      </c>
      <c r="T931" s="214" t="e">
        <f t="shared" si="307"/>
        <v>#REF!</v>
      </c>
      <c r="U931" t="e">
        <f t="shared" si="308"/>
        <v>#REF!</v>
      </c>
      <c r="V931" t="e">
        <f t="shared" si="309"/>
        <v>#REF!</v>
      </c>
      <c r="W931" t="e">
        <f t="shared" si="310"/>
        <v>#REF!</v>
      </c>
      <c r="X931" t="e">
        <f t="shared" si="311"/>
        <v>#REF!</v>
      </c>
      <c r="Y931" t="e">
        <f t="shared" si="312"/>
        <v>#REF!</v>
      </c>
      <c r="AA931" s="1">
        <f t="shared" si="313"/>
        <v>930</v>
      </c>
    </row>
    <row r="932" spans="1:27" x14ac:dyDescent="0.35">
      <c r="A932" s="184" t="str">
        <f>+Declarations!A932&amp;""</f>
        <v/>
      </c>
      <c r="B932" t="str">
        <f>IF(LEN($A932),IF(LEN(Declarations!$B932)&gt;0,Declarations!$B932,"#"&amp;$A932),"")</f>
        <v/>
      </c>
      <c r="C932" s="1" t="str">
        <f t="shared" si="295"/>
        <v>...</v>
      </c>
      <c r="D932" s="1" t="str">
        <f t="shared" si="314"/>
        <v/>
      </c>
      <c r="E932" s="15">
        <f t="shared" si="296"/>
        <v>0</v>
      </c>
      <c r="F932" s="1">
        <f t="shared" si="297"/>
        <v>0</v>
      </c>
      <c r="G932" s="1" t="str">
        <f t="shared" si="298"/>
        <v/>
      </c>
      <c r="H932" t="str">
        <f t="shared" si="299"/>
        <v/>
      </c>
      <c r="I932" s="1">
        <f t="shared" si="300"/>
        <v>0</v>
      </c>
      <c r="J932" s="1" t="str">
        <f>IF(LEN($A932)&gt;0,IF(LEN(Declarations!$F932)&gt;0,Declarations!$F932,conftype),"")</f>
        <v/>
      </c>
      <c r="M932" s="35" t="e">
        <f t="shared" si="294"/>
        <v>#REF!</v>
      </c>
      <c r="N932" s="35" t="e">
        <f t="shared" si="301"/>
        <v>#REF!</v>
      </c>
      <c r="O932" s="35" t="e">
        <f t="shared" si="302"/>
        <v>#REF!</v>
      </c>
      <c r="P932" s="35" t="e">
        <f t="shared" si="303"/>
        <v>#REF!</v>
      </c>
      <c r="Q932" s="214" t="e">
        <f t="shared" si="304"/>
        <v>#REF!</v>
      </c>
      <c r="R932" s="215" t="e">
        <f t="shared" si="305"/>
        <v>#REF!</v>
      </c>
      <c r="S932" s="214" t="e">
        <f t="shared" si="306"/>
        <v>#REF!</v>
      </c>
      <c r="T932" s="214" t="e">
        <f t="shared" si="307"/>
        <v>#REF!</v>
      </c>
      <c r="U932" t="e">
        <f t="shared" si="308"/>
        <v>#REF!</v>
      </c>
      <c r="V932" t="e">
        <f t="shared" si="309"/>
        <v>#REF!</v>
      </c>
      <c r="W932" t="e">
        <f t="shared" si="310"/>
        <v>#REF!</v>
      </c>
      <c r="X932" t="e">
        <f t="shared" si="311"/>
        <v>#REF!</v>
      </c>
      <c r="Y932" t="e">
        <f t="shared" si="312"/>
        <v>#REF!</v>
      </c>
      <c r="AA932" s="1">
        <f t="shared" si="313"/>
        <v>931</v>
      </c>
    </row>
    <row r="933" spans="1:27" x14ac:dyDescent="0.35">
      <c r="A933" s="184" t="str">
        <f>+Declarations!A933&amp;""</f>
        <v/>
      </c>
      <c r="B933" t="str">
        <f>IF(LEN($A933),IF(LEN(Declarations!$B933)&gt;0,Declarations!$B933,"#"&amp;$A933),"")</f>
        <v/>
      </c>
      <c r="C933" s="1" t="str">
        <f t="shared" si="295"/>
        <v>...</v>
      </c>
      <c r="D933" s="1" t="str">
        <f t="shared" si="314"/>
        <v/>
      </c>
      <c r="E933" s="15">
        <f t="shared" si="296"/>
        <v>0</v>
      </c>
      <c r="F933" s="1">
        <f t="shared" si="297"/>
        <v>0</v>
      </c>
      <c r="G933" s="1" t="str">
        <f t="shared" si="298"/>
        <v/>
      </c>
      <c r="H933" t="str">
        <f t="shared" si="299"/>
        <v/>
      </c>
      <c r="I933" s="1">
        <f t="shared" si="300"/>
        <v>0</v>
      </c>
      <c r="J933" s="1" t="str">
        <f>IF(LEN($A933)&gt;0,IF(LEN(Declarations!$F933)&gt;0,Declarations!$F933,conftype),"")</f>
        <v/>
      </c>
      <c r="M933" s="35" t="e">
        <f t="shared" si="294"/>
        <v>#REF!</v>
      </c>
      <c r="N933" s="35" t="e">
        <f t="shared" si="301"/>
        <v>#REF!</v>
      </c>
      <c r="O933" s="35" t="e">
        <f t="shared" si="302"/>
        <v>#REF!</v>
      </c>
      <c r="P933" s="35" t="e">
        <f t="shared" si="303"/>
        <v>#REF!</v>
      </c>
      <c r="Q933" s="214" t="e">
        <f t="shared" si="304"/>
        <v>#REF!</v>
      </c>
      <c r="R933" s="215" t="e">
        <f t="shared" si="305"/>
        <v>#REF!</v>
      </c>
      <c r="S933" s="214" t="e">
        <f t="shared" si="306"/>
        <v>#REF!</v>
      </c>
      <c r="T933" s="214" t="e">
        <f t="shared" si="307"/>
        <v>#REF!</v>
      </c>
      <c r="U933" t="e">
        <f t="shared" si="308"/>
        <v>#REF!</v>
      </c>
      <c r="V933" t="e">
        <f t="shared" si="309"/>
        <v>#REF!</v>
      </c>
      <c r="W933" t="e">
        <f t="shared" si="310"/>
        <v>#REF!</v>
      </c>
      <c r="X933" t="e">
        <f t="shared" si="311"/>
        <v>#REF!</v>
      </c>
      <c r="Y933" t="e">
        <f t="shared" si="312"/>
        <v>#REF!</v>
      </c>
      <c r="AA933" s="1">
        <f t="shared" si="313"/>
        <v>932</v>
      </c>
    </row>
    <row r="934" spans="1:27" x14ac:dyDescent="0.35">
      <c r="A934" s="184" t="str">
        <f>+Declarations!A934&amp;""</f>
        <v/>
      </c>
      <c r="B934" t="str">
        <f>IF(LEN($A934),IF(LEN(Declarations!$B934)&gt;0,Declarations!$B934,"#"&amp;$A934),"")</f>
        <v/>
      </c>
      <c r="C934" s="1" t="str">
        <f t="shared" si="295"/>
        <v>...</v>
      </c>
      <c r="D934" s="1" t="str">
        <f t="shared" si="314"/>
        <v/>
      </c>
      <c r="E934" s="15">
        <f t="shared" si="296"/>
        <v>0</v>
      </c>
      <c r="F934" s="1">
        <f t="shared" si="297"/>
        <v>0</v>
      </c>
      <c r="G934" s="1" t="str">
        <f t="shared" si="298"/>
        <v/>
      </c>
      <c r="H934" t="str">
        <f t="shared" si="299"/>
        <v/>
      </c>
      <c r="I934" s="1">
        <f t="shared" si="300"/>
        <v>0</v>
      </c>
      <c r="J934" s="1" t="str">
        <f>IF(LEN($A934)&gt;0,IF(LEN(Declarations!$F934)&gt;0,Declarations!$F934,conftype),"")</f>
        <v/>
      </c>
      <c r="M934" s="35" t="e">
        <f t="shared" si="294"/>
        <v>#REF!</v>
      </c>
      <c r="N934" s="35" t="e">
        <f t="shared" si="301"/>
        <v>#REF!</v>
      </c>
      <c r="O934" s="35" t="e">
        <f t="shared" si="302"/>
        <v>#REF!</v>
      </c>
      <c r="P934" s="35" t="e">
        <f t="shared" si="303"/>
        <v>#REF!</v>
      </c>
      <c r="Q934" s="214" t="e">
        <f t="shared" si="304"/>
        <v>#REF!</v>
      </c>
      <c r="R934" s="215" t="e">
        <f t="shared" si="305"/>
        <v>#REF!</v>
      </c>
      <c r="S934" s="214" t="e">
        <f t="shared" si="306"/>
        <v>#REF!</v>
      </c>
      <c r="T934" s="214" t="e">
        <f t="shared" si="307"/>
        <v>#REF!</v>
      </c>
      <c r="U934" t="e">
        <f t="shared" si="308"/>
        <v>#REF!</v>
      </c>
      <c r="V934" t="e">
        <f t="shared" si="309"/>
        <v>#REF!</v>
      </c>
      <c r="W934" t="e">
        <f t="shared" si="310"/>
        <v>#REF!</v>
      </c>
      <c r="X934" t="e">
        <f t="shared" si="311"/>
        <v>#REF!</v>
      </c>
      <c r="Y934" t="e">
        <f t="shared" si="312"/>
        <v>#REF!</v>
      </c>
      <c r="AA934" s="1">
        <f t="shared" si="313"/>
        <v>933</v>
      </c>
    </row>
    <row r="935" spans="1:27" x14ac:dyDescent="0.35">
      <c r="A935" s="184" t="str">
        <f>+Declarations!A935&amp;""</f>
        <v/>
      </c>
      <c r="B935" t="str">
        <f>IF(LEN($A935),IF(LEN(Declarations!$B935)&gt;0,Declarations!$B935,"#"&amp;$A935),"")</f>
        <v/>
      </c>
      <c r="C935" s="1" t="str">
        <f t="shared" si="295"/>
        <v>...</v>
      </c>
      <c r="D935" s="1" t="str">
        <f t="shared" si="314"/>
        <v/>
      </c>
      <c r="E935" s="15">
        <f t="shared" si="296"/>
        <v>0</v>
      </c>
      <c r="F935" s="1">
        <f t="shared" si="297"/>
        <v>0</v>
      </c>
      <c r="G935" s="1" t="str">
        <f t="shared" si="298"/>
        <v/>
      </c>
      <c r="H935" t="str">
        <f t="shared" si="299"/>
        <v/>
      </c>
      <c r="I935" s="1">
        <f t="shared" si="300"/>
        <v>0</v>
      </c>
      <c r="J935" s="1" t="str">
        <f>IF(LEN($A935)&gt;0,IF(LEN(Declarations!$F935)&gt;0,Declarations!$F935,conftype),"")</f>
        <v/>
      </c>
      <c r="M935" s="35" t="e">
        <f t="shared" si="294"/>
        <v>#REF!</v>
      </c>
      <c r="N935" s="35" t="e">
        <f t="shared" si="301"/>
        <v>#REF!</v>
      </c>
      <c r="O935" s="35" t="e">
        <f t="shared" si="302"/>
        <v>#REF!</v>
      </c>
      <c r="P935" s="35" t="e">
        <f t="shared" si="303"/>
        <v>#REF!</v>
      </c>
      <c r="Q935" s="214" t="e">
        <f t="shared" si="304"/>
        <v>#REF!</v>
      </c>
      <c r="R935" s="215" t="e">
        <f t="shared" si="305"/>
        <v>#REF!</v>
      </c>
      <c r="S935" s="214" t="e">
        <f t="shared" si="306"/>
        <v>#REF!</v>
      </c>
      <c r="T935" s="214" t="e">
        <f t="shared" si="307"/>
        <v>#REF!</v>
      </c>
      <c r="U935" t="e">
        <f t="shared" si="308"/>
        <v>#REF!</v>
      </c>
      <c r="V935" t="e">
        <f t="shared" si="309"/>
        <v>#REF!</v>
      </c>
      <c r="W935" t="e">
        <f t="shared" si="310"/>
        <v>#REF!</v>
      </c>
      <c r="X935" t="e">
        <f t="shared" si="311"/>
        <v>#REF!</v>
      </c>
      <c r="Y935" t="e">
        <f t="shared" si="312"/>
        <v>#REF!</v>
      </c>
      <c r="AA935" s="1">
        <f t="shared" si="313"/>
        <v>934</v>
      </c>
    </row>
    <row r="936" spans="1:27" x14ac:dyDescent="0.35">
      <c r="A936" s="184" t="str">
        <f>+Declarations!A936&amp;""</f>
        <v/>
      </c>
      <c r="B936" t="str">
        <f>IF(LEN($A936),IF(LEN(Declarations!$B936)&gt;0,Declarations!$B936,"#"&amp;$A936),"")</f>
        <v/>
      </c>
      <c r="C936" s="1" t="str">
        <f t="shared" si="295"/>
        <v>...</v>
      </c>
      <c r="D936" s="1" t="str">
        <f t="shared" si="314"/>
        <v/>
      </c>
      <c r="E936" s="15">
        <f t="shared" si="296"/>
        <v>0</v>
      </c>
      <c r="F936" s="1">
        <f t="shared" si="297"/>
        <v>0</v>
      </c>
      <c r="G936" s="1" t="str">
        <f t="shared" si="298"/>
        <v/>
      </c>
      <c r="H936" t="str">
        <f t="shared" si="299"/>
        <v/>
      </c>
      <c r="I936" s="1">
        <f t="shared" si="300"/>
        <v>0</v>
      </c>
      <c r="J936" s="1" t="str">
        <f>IF(LEN($A936)&gt;0,IF(LEN(Declarations!$F936)&gt;0,Declarations!$F936,conftype),"")</f>
        <v/>
      </c>
      <c r="M936" s="35" t="e">
        <f t="shared" si="294"/>
        <v>#REF!</v>
      </c>
      <c r="N936" s="35" t="e">
        <f t="shared" si="301"/>
        <v>#REF!</v>
      </c>
      <c r="O936" s="35" t="e">
        <f t="shared" si="302"/>
        <v>#REF!</v>
      </c>
      <c r="P936" s="35" t="e">
        <f t="shared" si="303"/>
        <v>#REF!</v>
      </c>
      <c r="Q936" s="214" t="e">
        <f t="shared" si="304"/>
        <v>#REF!</v>
      </c>
      <c r="R936" s="215" t="e">
        <f t="shared" si="305"/>
        <v>#REF!</v>
      </c>
      <c r="S936" s="214" t="e">
        <f t="shared" si="306"/>
        <v>#REF!</v>
      </c>
      <c r="T936" s="214" t="e">
        <f t="shared" si="307"/>
        <v>#REF!</v>
      </c>
      <c r="U936" t="e">
        <f t="shared" si="308"/>
        <v>#REF!</v>
      </c>
      <c r="V936" t="e">
        <f t="shared" si="309"/>
        <v>#REF!</v>
      </c>
      <c r="W936" t="e">
        <f t="shared" si="310"/>
        <v>#REF!</v>
      </c>
      <c r="X936" t="e">
        <f t="shared" si="311"/>
        <v>#REF!</v>
      </c>
      <c r="Y936" t="e">
        <f t="shared" si="312"/>
        <v>#REF!</v>
      </c>
      <c r="AA936" s="1">
        <f t="shared" si="313"/>
        <v>935</v>
      </c>
    </row>
    <row r="937" spans="1:27" x14ac:dyDescent="0.35">
      <c r="A937" s="184" t="str">
        <f>+Declarations!A937&amp;""</f>
        <v/>
      </c>
      <c r="B937" t="str">
        <f>IF(LEN($A937),IF(LEN(Declarations!$B937)&gt;0,Declarations!$B937,"#"&amp;$A937),"")</f>
        <v/>
      </c>
      <c r="C937" s="1" t="str">
        <f t="shared" si="295"/>
        <v>...</v>
      </c>
      <c r="D937" s="1" t="str">
        <f t="shared" si="314"/>
        <v/>
      </c>
      <c r="E937" s="15">
        <f t="shared" si="296"/>
        <v>0</v>
      </c>
      <c r="F937" s="1">
        <f t="shared" si="297"/>
        <v>0</v>
      </c>
      <c r="G937" s="1" t="str">
        <f t="shared" si="298"/>
        <v/>
      </c>
      <c r="H937" t="str">
        <f t="shared" si="299"/>
        <v/>
      </c>
      <c r="I937" s="1">
        <f t="shared" si="300"/>
        <v>0</v>
      </c>
      <c r="J937" s="1" t="str">
        <f>IF(LEN($A937)&gt;0,IF(LEN(Declarations!$F937)&gt;0,Declarations!$F937,conftype),"")</f>
        <v/>
      </c>
      <c r="M937" s="35" t="e">
        <f t="shared" si="294"/>
        <v>#REF!</v>
      </c>
      <c r="N937" s="35" t="e">
        <f t="shared" si="301"/>
        <v>#REF!</v>
      </c>
      <c r="O937" s="35" t="e">
        <f t="shared" si="302"/>
        <v>#REF!</v>
      </c>
      <c r="P937" s="35" t="e">
        <f t="shared" si="303"/>
        <v>#REF!</v>
      </c>
      <c r="Q937" s="214" t="e">
        <f t="shared" si="304"/>
        <v>#REF!</v>
      </c>
      <c r="R937" s="215" t="e">
        <f t="shared" si="305"/>
        <v>#REF!</v>
      </c>
      <c r="S937" s="214" t="e">
        <f t="shared" si="306"/>
        <v>#REF!</v>
      </c>
      <c r="T937" s="214" t="e">
        <f t="shared" si="307"/>
        <v>#REF!</v>
      </c>
      <c r="U937" t="e">
        <f t="shared" si="308"/>
        <v>#REF!</v>
      </c>
      <c r="V937" t="e">
        <f t="shared" si="309"/>
        <v>#REF!</v>
      </c>
      <c r="W937" t="e">
        <f t="shared" si="310"/>
        <v>#REF!</v>
      </c>
      <c r="X937" t="e">
        <f t="shared" si="311"/>
        <v>#REF!</v>
      </c>
      <c r="Y937" t="e">
        <f t="shared" si="312"/>
        <v>#REF!</v>
      </c>
      <c r="AA937" s="1">
        <f t="shared" si="313"/>
        <v>936</v>
      </c>
    </row>
    <row r="938" spans="1:27" x14ac:dyDescent="0.35">
      <c r="A938" s="184" t="str">
        <f>+Declarations!A938&amp;""</f>
        <v/>
      </c>
      <c r="B938" t="str">
        <f>IF(LEN($A938),IF(LEN(Declarations!$B938)&gt;0,Declarations!$B938,"#"&amp;$A938),"")</f>
        <v/>
      </c>
      <c r="C938" s="1" t="str">
        <f t="shared" si="295"/>
        <v>...</v>
      </c>
      <c r="D938" s="1" t="str">
        <f t="shared" si="314"/>
        <v/>
      </c>
      <c r="E938" s="15">
        <f t="shared" si="296"/>
        <v>0</v>
      </c>
      <c r="F938" s="1">
        <f t="shared" si="297"/>
        <v>0</v>
      </c>
      <c r="G938" s="1" t="str">
        <f t="shared" si="298"/>
        <v/>
      </c>
      <c r="H938" t="str">
        <f t="shared" si="299"/>
        <v/>
      </c>
      <c r="I938" s="1">
        <f t="shared" si="300"/>
        <v>0</v>
      </c>
      <c r="J938" s="1" t="str">
        <f>IF(LEN($A938)&gt;0,IF(LEN(Declarations!$F938)&gt;0,Declarations!$F938,conftype),"")</f>
        <v/>
      </c>
      <c r="M938" s="35" t="e">
        <f t="shared" si="294"/>
        <v>#REF!</v>
      </c>
      <c r="N938" s="35" t="e">
        <f t="shared" si="301"/>
        <v>#REF!</v>
      </c>
      <c r="O938" s="35" t="e">
        <f t="shared" si="302"/>
        <v>#REF!</v>
      </c>
      <c r="P938" s="35" t="e">
        <f t="shared" si="303"/>
        <v>#REF!</v>
      </c>
      <c r="Q938" s="214" t="e">
        <f t="shared" si="304"/>
        <v>#REF!</v>
      </c>
      <c r="R938" s="215" t="e">
        <f t="shared" si="305"/>
        <v>#REF!</v>
      </c>
      <c r="S938" s="214" t="e">
        <f t="shared" si="306"/>
        <v>#REF!</v>
      </c>
      <c r="T938" s="214" t="e">
        <f t="shared" si="307"/>
        <v>#REF!</v>
      </c>
      <c r="U938" t="e">
        <f t="shared" si="308"/>
        <v>#REF!</v>
      </c>
      <c r="V938" t="e">
        <f t="shared" si="309"/>
        <v>#REF!</v>
      </c>
      <c r="W938" t="e">
        <f t="shared" si="310"/>
        <v>#REF!</v>
      </c>
      <c r="X938" t="e">
        <f t="shared" si="311"/>
        <v>#REF!</v>
      </c>
      <c r="Y938" t="e">
        <f t="shared" si="312"/>
        <v>#REF!</v>
      </c>
      <c r="AA938" s="1">
        <f t="shared" si="313"/>
        <v>937</v>
      </c>
    </row>
    <row r="939" spans="1:27" x14ac:dyDescent="0.35">
      <c r="A939" s="184" t="str">
        <f>+Declarations!A939&amp;""</f>
        <v/>
      </c>
      <c r="B939" t="str">
        <f>IF(LEN($A939),IF(LEN(Declarations!$B939)&gt;0,Declarations!$B939,"#"&amp;$A939),"")</f>
        <v/>
      </c>
      <c r="C939" s="1" t="str">
        <f t="shared" si="295"/>
        <v>...</v>
      </c>
      <c r="D939" s="1" t="str">
        <f t="shared" si="314"/>
        <v/>
      </c>
      <c r="E939" s="15">
        <f t="shared" si="296"/>
        <v>0</v>
      </c>
      <c r="F939" s="1">
        <f t="shared" si="297"/>
        <v>0</v>
      </c>
      <c r="G939" s="1" t="str">
        <f t="shared" si="298"/>
        <v/>
      </c>
      <c r="H939" t="str">
        <f t="shared" si="299"/>
        <v/>
      </c>
      <c r="I939" s="1">
        <f t="shared" si="300"/>
        <v>0</v>
      </c>
      <c r="J939" s="1" t="str">
        <f>IF(LEN($A939)&gt;0,IF(LEN(Declarations!$F939)&gt;0,Declarations!$F939,conftype),"")</f>
        <v/>
      </c>
      <c r="M939" s="35" t="e">
        <f t="shared" si="294"/>
        <v>#REF!</v>
      </c>
      <c r="N939" s="35" t="e">
        <f t="shared" si="301"/>
        <v>#REF!</v>
      </c>
      <c r="O939" s="35" t="e">
        <f t="shared" si="302"/>
        <v>#REF!</v>
      </c>
      <c r="P939" s="35" t="e">
        <f t="shared" si="303"/>
        <v>#REF!</v>
      </c>
      <c r="Q939" s="214" t="e">
        <f t="shared" si="304"/>
        <v>#REF!</v>
      </c>
      <c r="R939" s="215" t="e">
        <f t="shared" si="305"/>
        <v>#REF!</v>
      </c>
      <c r="S939" s="214" t="e">
        <f t="shared" si="306"/>
        <v>#REF!</v>
      </c>
      <c r="T939" s="214" t="e">
        <f t="shared" si="307"/>
        <v>#REF!</v>
      </c>
      <c r="U939" t="e">
        <f t="shared" si="308"/>
        <v>#REF!</v>
      </c>
      <c r="V939" t="e">
        <f t="shared" si="309"/>
        <v>#REF!</v>
      </c>
      <c r="W939" t="e">
        <f t="shared" si="310"/>
        <v>#REF!</v>
      </c>
      <c r="X939" t="e">
        <f t="shared" si="311"/>
        <v>#REF!</v>
      </c>
      <c r="Y939" t="e">
        <f t="shared" si="312"/>
        <v>#REF!</v>
      </c>
      <c r="AA939" s="1">
        <f t="shared" si="313"/>
        <v>938</v>
      </c>
    </row>
    <row r="940" spans="1:27" x14ac:dyDescent="0.35">
      <c r="A940" s="184" t="str">
        <f>+Declarations!A940&amp;""</f>
        <v/>
      </c>
      <c r="B940" t="str">
        <f>IF(LEN($A940),IF(LEN(Declarations!$B940)&gt;0,Declarations!$B940,"#"&amp;$A940),"")</f>
        <v/>
      </c>
      <c r="C940" s="1" t="str">
        <f t="shared" si="295"/>
        <v>...</v>
      </c>
      <c r="D940" s="1" t="str">
        <f t="shared" si="314"/>
        <v/>
      </c>
      <c r="E940" s="15">
        <f t="shared" si="296"/>
        <v>0</v>
      </c>
      <c r="F940" s="1">
        <f t="shared" si="297"/>
        <v>0</v>
      </c>
      <c r="G940" s="1" t="str">
        <f t="shared" si="298"/>
        <v/>
      </c>
      <c r="H940" t="str">
        <f t="shared" si="299"/>
        <v/>
      </c>
      <c r="I940" s="1">
        <f t="shared" si="300"/>
        <v>0</v>
      </c>
      <c r="J940" s="1" t="str">
        <f>IF(LEN($A940)&gt;0,IF(LEN(Declarations!$F940)&gt;0,Declarations!$F940,conftype),"")</f>
        <v/>
      </c>
      <c r="M940" s="35" t="e">
        <f t="shared" si="294"/>
        <v>#REF!</v>
      </c>
      <c r="N940" s="35" t="e">
        <f t="shared" si="301"/>
        <v>#REF!</v>
      </c>
      <c r="O940" s="35" t="e">
        <f t="shared" si="302"/>
        <v>#REF!</v>
      </c>
      <c r="P940" s="35" t="e">
        <f t="shared" si="303"/>
        <v>#REF!</v>
      </c>
      <c r="Q940" s="214" t="e">
        <f t="shared" si="304"/>
        <v>#REF!</v>
      </c>
      <c r="R940" s="215" t="e">
        <f t="shared" si="305"/>
        <v>#REF!</v>
      </c>
      <c r="S940" s="214" t="e">
        <f t="shared" si="306"/>
        <v>#REF!</v>
      </c>
      <c r="T940" s="214" t="e">
        <f t="shared" si="307"/>
        <v>#REF!</v>
      </c>
      <c r="U940" t="e">
        <f t="shared" si="308"/>
        <v>#REF!</v>
      </c>
      <c r="V940" t="e">
        <f t="shared" si="309"/>
        <v>#REF!</v>
      </c>
      <c r="W940" t="e">
        <f t="shared" si="310"/>
        <v>#REF!</v>
      </c>
      <c r="X940" t="e">
        <f t="shared" si="311"/>
        <v>#REF!</v>
      </c>
      <c r="Y940" t="e">
        <f t="shared" si="312"/>
        <v>#REF!</v>
      </c>
      <c r="AA940" s="1">
        <f t="shared" si="313"/>
        <v>939</v>
      </c>
    </row>
    <row r="941" spans="1:27" x14ac:dyDescent="0.35">
      <c r="A941" s="184" t="str">
        <f>+Declarations!A941&amp;""</f>
        <v/>
      </c>
      <c r="B941" t="str">
        <f>IF(LEN($A941),IF(LEN(Declarations!$B941)&gt;0,Declarations!$B941,"#"&amp;$A941),"")</f>
        <v/>
      </c>
      <c r="C941" s="1" t="str">
        <f t="shared" si="295"/>
        <v>...</v>
      </c>
      <c r="D941" s="1" t="str">
        <f t="shared" si="314"/>
        <v/>
      </c>
      <c r="E941" s="15">
        <f t="shared" si="296"/>
        <v>0</v>
      </c>
      <c r="F941" s="1">
        <f t="shared" si="297"/>
        <v>0</v>
      </c>
      <c r="G941" s="1" t="str">
        <f t="shared" si="298"/>
        <v/>
      </c>
      <c r="H941" t="str">
        <f t="shared" si="299"/>
        <v/>
      </c>
      <c r="I941" s="1">
        <f t="shared" si="300"/>
        <v>0</v>
      </c>
      <c r="J941" s="1" t="str">
        <f>IF(LEN($A941)&gt;0,IF(LEN(Declarations!$F941)&gt;0,Declarations!$F941,conftype),"")</f>
        <v/>
      </c>
      <c r="M941" s="35" t="e">
        <f t="shared" si="294"/>
        <v>#REF!</v>
      </c>
      <c r="N941" s="35" t="e">
        <f t="shared" si="301"/>
        <v>#REF!</v>
      </c>
      <c r="O941" s="35" t="e">
        <f t="shared" si="302"/>
        <v>#REF!</v>
      </c>
      <c r="P941" s="35" t="e">
        <f t="shared" si="303"/>
        <v>#REF!</v>
      </c>
      <c r="Q941" s="214" t="e">
        <f t="shared" si="304"/>
        <v>#REF!</v>
      </c>
      <c r="R941" s="215" t="e">
        <f t="shared" si="305"/>
        <v>#REF!</v>
      </c>
      <c r="S941" s="214" t="e">
        <f t="shared" si="306"/>
        <v>#REF!</v>
      </c>
      <c r="T941" s="214" t="e">
        <f t="shared" si="307"/>
        <v>#REF!</v>
      </c>
      <c r="U941" t="e">
        <f t="shared" si="308"/>
        <v>#REF!</v>
      </c>
      <c r="V941" t="e">
        <f t="shared" si="309"/>
        <v>#REF!</v>
      </c>
      <c r="W941" t="e">
        <f t="shared" si="310"/>
        <v>#REF!</v>
      </c>
      <c r="X941" t="e">
        <f t="shared" si="311"/>
        <v>#REF!</v>
      </c>
      <c r="Y941" t="e">
        <f t="shared" si="312"/>
        <v>#REF!</v>
      </c>
      <c r="AA941" s="1">
        <f t="shared" si="313"/>
        <v>940</v>
      </c>
    </row>
    <row r="942" spans="1:27" x14ac:dyDescent="0.35">
      <c r="A942" s="184" t="str">
        <f>+Declarations!A942&amp;""</f>
        <v/>
      </c>
      <c r="B942" t="str">
        <f>IF(LEN($A942),IF(LEN(Declarations!$B942)&gt;0,Declarations!$B942,"#"&amp;$A942),"")</f>
        <v/>
      </c>
      <c r="C942" s="1" t="str">
        <f t="shared" si="295"/>
        <v>...</v>
      </c>
      <c r="D942" s="1" t="str">
        <f t="shared" si="314"/>
        <v/>
      </c>
      <c r="E942" s="15">
        <f t="shared" si="296"/>
        <v>0</v>
      </c>
      <c r="F942" s="1">
        <f t="shared" si="297"/>
        <v>0</v>
      </c>
      <c r="G942" s="1" t="str">
        <f t="shared" si="298"/>
        <v/>
      </c>
      <c r="H942" t="str">
        <f t="shared" si="299"/>
        <v/>
      </c>
      <c r="I942" s="1">
        <f t="shared" si="300"/>
        <v>0</v>
      </c>
      <c r="J942" s="1" t="str">
        <f>IF(LEN($A942)&gt;0,IF(LEN(Declarations!$F942)&gt;0,Declarations!$F942,conftype),"")</f>
        <v/>
      </c>
      <c r="M942" s="35" t="e">
        <f t="shared" si="294"/>
        <v>#REF!</v>
      </c>
      <c r="N942" s="35" t="e">
        <f t="shared" si="301"/>
        <v>#REF!</v>
      </c>
      <c r="O942" s="35" t="e">
        <f t="shared" si="302"/>
        <v>#REF!</v>
      </c>
      <c r="P942" s="35" t="e">
        <f t="shared" si="303"/>
        <v>#REF!</v>
      </c>
      <c r="Q942" s="214" t="e">
        <f t="shared" si="304"/>
        <v>#REF!</v>
      </c>
      <c r="R942" s="215" t="e">
        <f t="shared" si="305"/>
        <v>#REF!</v>
      </c>
      <c r="S942" s="214" t="e">
        <f t="shared" si="306"/>
        <v>#REF!</v>
      </c>
      <c r="T942" s="214" t="e">
        <f t="shared" si="307"/>
        <v>#REF!</v>
      </c>
      <c r="U942" t="e">
        <f t="shared" si="308"/>
        <v>#REF!</v>
      </c>
      <c r="V942" t="e">
        <f t="shared" si="309"/>
        <v>#REF!</v>
      </c>
      <c r="W942" t="e">
        <f t="shared" si="310"/>
        <v>#REF!</v>
      </c>
      <c r="X942" t="e">
        <f t="shared" si="311"/>
        <v>#REF!</v>
      </c>
      <c r="Y942" t="e">
        <f t="shared" si="312"/>
        <v>#REF!</v>
      </c>
      <c r="AA942" s="1">
        <f t="shared" si="313"/>
        <v>941</v>
      </c>
    </row>
    <row r="943" spans="1:27" x14ac:dyDescent="0.35">
      <c r="A943" s="184" t="str">
        <f>+Declarations!A943&amp;""</f>
        <v/>
      </c>
      <c r="B943" t="str">
        <f>IF(LEN($A943),IF(LEN(Declarations!$B943)&gt;0,Declarations!$B943,"#"&amp;$A943),"")</f>
        <v/>
      </c>
      <c r="C943" s="1" t="str">
        <f t="shared" si="295"/>
        <v>...</v>
      </c>
      <c r="D943" s="1" t="str">
        <f t="shared" si="314"/>
        <v/>
      </c>
      <c r="E943" s="15">
        <f t="shared" si="296"/>
        <v>0</v>
      </c>
      <c r="F943" s="1">
        <f t="shared" si="297"/>
        <v>0</v>
      </c>
      <c r="G943" s="1" t="str">
        <f t="shared" si="298"/>
        <v/>
      </c>
      <c r="H943" t="str">
        <f t="shared" si="299"/>
        <v/>
      </c>
      <c r="I943" s="1">
        <f t="shared" si="300"/>
        <v>0</v>
      </c>
      <c r="J943" s="1" t="str">
        <f>IF(LEN($A943)&gt;0,IF(LEN(Declarations!$F943)&gt;0,Declarations!$F943,conftype),"")</f>
        <v/>
      </c>
      <c r="M943" s="35" t="e">
        <f t="shared" ref="M943:M1001" si="315">IF(ISNA(VLOOKUP($A943,SprintData,2,FALSE)),0,VLOOKUP($A943,SprintData,2,FALSE))</f>
        <v>#REF!</v>
      </c>
      <c r="N943" s="35" t="e">
        <f t="shared" si="301"/>
        <v>#REF!</v>
      </c>
      <c r="O943" s="35" t="e">
        <f t="shared" si="302"/>
        <v>#REF!</v>
      </c>
      <c r="P943" s="35" t="e">
        <f t="shared" si="303"/>
        <v>#REF!</v>
      </c>
      <c r="Q943" s="214" t="e">
        <f t="shared" si="304"/>
        <v>#REF!</v>
      </c>
      <c r="R943" s="215" t="e">
        <f t="shared" si="305"/>
        <v>#REF!</v>
      </c>
      <c r="S943" s="214" t="e">
        <f t="shared" si="306"/>
        <v>#REF!</v>
      </c>
      <c r="T943" s="214" t="e">
        <f t="shared" si="307"/>
        <v>#REF!</v>
      </c>
      <c r="U943" t="e">
        <f t="shared" si="308"/>
        <v>#REF!</v>
      </c>
      <c r="V943" t="e">
        <f t="shared" si="309"/>
        <v>#REF!</v>
      </c>
      <c r="W943" t="e">
        <f t="shared" si="310"/>
        <v>#REF!</v>
      </c>
      <c r="X943" t="e">
        <f t="shared" si="311"/>
        <v>#REF!</v>
      </c>
      <c r="Y943" t="e">
        <f t="shared" si="312"/>
        <v>#REF!</v>
      </c>
      <c r="AA943" s="1">
        <f t="shared" si="313"/>
        <v>942</v>
      </c>
    </row>
    <row r="944" spans="1:27" x14ac:dyDescent="0.35">
      <c r="A944" s="184" t="str">
        <f>+Declarations!A944&amp;""</f>
        <v/>
      </c>
      <c r="B944" t="str">
        <f>IF(LEN($A944),IF(LEN(Declarations!$B944)&gt;0,Declarations!$B944,"#"&amp;$A944),"")</f>
        <v/>
      </c>
      <c r="C944" s="1" t="str">
        <f t="shared" si="295"/>
        <v>...</v>
      </c>
      <c r="D944" s="1" t="str">
        <f t="shared" si="314"/>
        <v/>
      </c>
      <c r="E944" s="15">
        <f t="shared" si="296"/>
        <v>0</v>
      </c>
      <c r="F944" s="1">
        <f t="shared" si="297"/>
        <v>0</v>
      </c>
      <c r="G944" s="1" t="str">
        <f t="shared" si="298"/>
        <v/>
      </c>
      <c r="H944" t="str">
        <f t="shared" si="299"/>
        <v/>
      </c>
      <c r="I944" s="1">
        <f t="shared" si="300"/>
        <v>0</v>
      </c>
      <c r="J944" s="1" t="str">
        <f>IF(LEN($A944)&gt;0,IF(LEN(Declarations!$F944)&gt;0,Declarations!$F944,conftype),"")</f>
        <v/>
      </c>
      <c r="M944" s="35" t="e">
        <f t="shared" si="315"/>
        <v>#REF!</v>
      </c>
      <c r="N944" s="35" t="e">
        <f t="shared" si="301"/>
        <v>#REF!</v>
      </c>
      <c r="O944" s="35" t="e">
        <f t="shared" si="302"/>
        <v>#REF!</v>
      </c>
      <c r="P944" s="35" t="e">
        <f t="shared" si="303"/>
        <v>#REF!</v>
      </c>
      <c r="Q944" s="214" t="e">
        <f t="shared" si="304"/>
        <v>#REF!</v>
      </c>
      <c r="R944" s="215" t="e">
        <f t="shared" si="305"/>
        <v>#REF!</v>
      </c>
      <c r="S944" s="214" t="e">
        <f t="shared" si="306"/>
        <v>#REF!</v>
      </c>
      <c r="T944" s="214" t="e">
        <f t="shared" si="307"/>
        <v>#REF!</v>
      </c>
      <c r="U944" t="e">
        <f t="shared" si="308"/>
        <v>#REF!</v>
      </c>
      <c r="V944" t="e">
        <f t="shared" si="309"/>
        <v>#REF!</v>
      </c>
      <c r="W944" t="e">
        <f t="shared" si="310"/>
        <v>#REF!</v>
      </c>
      <c r="X944" t="e">
        <f t="shared" si="311"/>
        <v>#REF!</v>
      </c>
      <c r="Y944" t="e">
        <f t="shared" si="312"/>
        <v>#REF!</v>
      </c>
      <c r="AA944" s="1">
        <f t="shared" si="313"/>
        <v>943</v>
      </c>
    </row>
    <row r="945" spans="1:27" x14ac:dyDescent="0.35">
      <c r="A945" s="184" t="str">
        <f>+Declarations!A945&amp;""</f>
        <v/>
      </c>
      <c r="B945" t="str">
        <f>IF(LEN($A945),IF(LEN(Declarations!$B945)&gt;0,Declarations!$B945,"#"&amp;$A945),"")</f>
        <v/>
      </c>
      <c r="C945" s="1" t="str">
        <f t="shared" si="295"/>
        <v>...</v>
      </c>
      <c r="D945" s="1" t="str">
        <f t="shared" si="314"/>
        <v/>
      </c>
      <c r="E945" s="15">
        <f t="shared" si="296"/>
        <v>0</v>
      </c>
      <c r="F945" s="1">
        <f t="shared" si="297"/>
        <v>0</v>
      </c>
      <c r="G945" s="1" t="str">
        <f t="shared" si="298"/>
        <v/>
      </c>
      <c r="H945" t="str">
        <f t="shared" si="299"/>
        <v/>
      </c>
      <c r="I945" s="1">
        <f t="shared" si="300"/>
        <v>0</v>
      </c>
      <c r="J945" s="1" t="str">
        <f>IF(LEN($A945)&gt;0,IF(LEN(Declarations!$F945)&gt;0,Declarations!$F945,conftype),"")</f>
        <v/>
      </c>
      <c r="M945" s="35" t="e">
        <f t="shared" si="315"/>
        <v>#REF!</v>
      </c>
      <c r="N945" s="35" t="e">
        <f t="shared" si="301"/>
        <v>#REF!</v>
      </c>
      <c r="O945" s="35" t="e">
        <f t="shared" si="302"/>
        <v>#REF!</v>
      </c>
      <c r="P945" s="35" t="e">
        <f t="shared" si="303"/>
        <v>#REF!</v>
      </c>
      <c r="Q945" s="214" t="e">
        <f t="shared" si="304"/>
        <v>#REF!</v>
      </c>
      <c r="R945" s="215" t="e">
        <f t="shared" si="305"/>
        <v>#REF!</v>
      </c>
      <c r="S945" s="214" t="e">
        <f t="shared" si="306"/>
        <v>#REF!</v>
      </c>
      <c r="T945" s="214" t="e">
        <f t="shared" si="307"/>
        <v>#REF!</v>
      </c>
      <c r="U945" t="e">
        <f t="shared" si="308"/>
        <v>#REF!</v>
      </c>
      <c r="V945" t="e">
        <f t="shared" si="309"/>
        <v>#REF!</v>
      </c>
      <c r="W945" t="e">
        <f t="shared" si="310"/>
        <v>#REF!</v>
      </c>
      <c r="X945" t="e">
        <f t="shared" si="311"/>
        <v>#REF!</v>
      </c>
      <c r="Y945" t="e">
        <f t="shared" si="312"/>
        <v>#REF!</v>
      </c>
      <c r="AA945" s="1">
        <f t="shared" si="313"/>
        <v>944</v>
      </c>
    </row>
    <row r="946" spans="1:27" x14ac:dyDescent="0.35">
      <c r="A946" s="184" t="str">
        <f>+Declarations!A946&amp;""</f>
        <v/>
      </c>
      <c r="B946" t="str">
        <f>IF(LEN($A946),IF(LEN(Declarations!$B946)&gt;0,Declarations!$B946,"#"&amp;$A946),"")</f>
        <v/>
      </c>
      <c r="C946" s="1" t="str">
        <f t="shared" si="295"/>
        <v>...</v>
      </c>
      <c r="D946" s="1" t="str">
        <f t="shared" si="314"/>
        <v/>
      </c>
      <c r="E946" s="15">
        <f t="shared" si="296"/>
        <v>0</v>
      </c>
      <c r="F946" s="1">
        <f t="shared" si="297"/>
        <v>0</v>
      </c>
      <c r="G946" s="1" t="str">
        <f t="shared" si="298"/>
        <v/>
      </c>
      <c r="H946" t="str">
        <f t="shared" si="299"/>
        <v/>
      </c>
      <c r="I946" s="1">
        <f t="shared" si="300"/>
        <v>0</v>
      </c>
      <c r="J946" s="1" t="str">
        <f>IF(LEN($A946)&gt;0,IF(LEN(Declarations!$F946)&gt;0,Declarations!$F946,conftype),"")</f>
        <v/>
      </c>
      <c r="M946" s="35" t="e">
        <f t="shared" si="315"/>
        <v>#REF!</v>
      </c>
      <c r="N946" s="35" t="e">
        <f t="shared" si="301"/>
        <v>#REF!</v>
      </c>
      <c r="O946" s="35" t="e">
        <f t="shared" si="302"/>
        <v>#REF!</v>
      </c>
      <c r="P946" s="35" t="e">
        <f t="shared" si="303"/>
        <v>#REF!</v>
      </c>
      <c r="Q946" s="214" t="e">
        <f t="shared" si="304"/>
        <v>#REF!</v>
      </c>
      <c r="R946" s="215" t="e">
        <f t="shared" si="305"/>
        <v>#REF!</v>
      </c>
      <c r="S946" s="214" t="e">
        <f t="shared" si="306"/>
        <v>#REF!</v>
      </c>
      <c r="T946" s="214" t="e">
        <f t="shared" si="307"/>
        <v>#REF!</v>
      </c>
      <c r="U946" t="e">
        <f t="shared" si="308"/>
        <v>#REF!</v>
      </c>
      <c r="V946" t="e">
        <f t="shared" si="309"/>
        <v>#REF!</v>
      </c>
      <c r="W946" t="e">
        <f t="shared" si="310"/>
        <v>#REF!</v>
      </c>
      <c r="X946" t="e">
        <f t="shared" si="311"/>
        <v>#REF!</v>
      </c>
      <c r="Y946" t="e">
        <f t="shared" si="312"/>
        <v>#REF!</v>
      </c>
      <c r="AA946" s="1">
        <f t="shared" si="313"/>
        <v>945</v>
      </c>
    </row>
    <row r="947" spans="1:27" x14ac:dyDescent="0.35">
      <c r="A947" s="184" t="str">
        <f>+Declarations!A947&amp;""</f>
        <v/>
      </c>
      <c r="B947" t="str">
        <f>IF(LEN($A947),IF(LEN(Declarations!$B947)&gt;0,Declarations!$B947,"#"&amp;$A947),"")</f>
        <v/>
      </c>
      <c r="C947" s="1" t="str">
        <f t="shared" si="295"/>
        <v>...</v>
      </c>
      <c r="D947" s="1" t="str">
        <f t="shared" si="314"/>
        <v/>
      </c>
      <c r="E947" s="15">
        <f t="shared" si="296"/>
        <v>0</v>
      </c>
      <c r="F947" s="1">
        <f t="shared" si="297"/>
        <v>0</v>
      </c>
      <c r="G947" s="1" t="str">
        <f t="shared" si="298"/>
        <v/>
      </c>
      <c r="H947" t="str">
        <f t="shared" si="299"/>
        <v/>
      </c>
      <c r="I947" s="1">
        <f t="shared" si="300"/>
        <v>0</v>
      </c>
      <c r="J947" s="1" t="str">
        <f>IF(LEN($A947)&gt;0,IF(LEN(Declarations!$F947)&gt;0,Declarations!$F947,conftype),"")</f>
        <v/>
      </c>
      <c r="M947" s="35" t="e">
        <f t="shared" si="315"/>
        <v>#REF!</v>
      </c>
      <c r="N947" s="35" t="e">
        <f t="shared" si="301"/>
        <v>#REF!</v>
      </c>
      <c r="O947" s="35" t="e">
        <f t="shared" si="302"/>
        <v>#REF!</v>
      </c>
      <c r="P947" s="35" t="e">
        <f t="shared" si="303"/>
        <v>#REF!</v>
      </c>
      <c r="Q947" s="214" t="e">
        <f t="shared" si="304"/>
        <v>#REF!</v>
      </c>
      <c r="R947" s="215" t="e">
        <f t="shared" si="305"/>
        <v>#REF!</v>
      </c>
      <c r="S947" s="214" t="e">
        <f t="shared" si="306"/>
        <v>#REF!</v>
      </c>
      <c r="T947" s="214" t="e">
        <f t="shared" si="307"/>
        <v>#REF!</v>
      </c>
      <c r="U947" t="e">
        <f t="shared" si="308"/>
        <v>#REF!</v>
      </c>
      <c r="V947" t="e">
        <f t="shared" si="309"/>
        <v>#REF!</v>
      </c>
      <c r="W947" t="e">
        <f t="shared" si="310"/>
        <v>#REF!</v>
      </c>
      <c r="X947" t="e">
        <f t="shared" si="311"/>
        <v>#REF!</v>
      </c>
      <c r="Y947" t="e">
        <f t="shared" si="312"/>
        <v>#REF!</v>
      </c>
      <c r="AA947" s="1">
        <f t="shared" si="313"/>
        <v>946</v>
      </c>
    </row>
    <row r="948" spans="1:27" x14ac:dyDescent="0.35">
      <c r="A948" s="184" t="str">
        <f>+Declarations!A948&amp;""</f>
        <v/>
      </c>
      <c r="B948" t="str">
        <f>IF(LEN($A948),IF(LEN(Declarations!$B948)&gt;0,Declarations!$B948,"#"&amp;$A948),"")</f>
        <v/>
      </c>
      <c r="C948" s="1" t="str">
        <f t="shared" si="295"/>
        <v>...</v>
      </c>
      <c r="D948" s="1" t="str">
        <f t="shared" si="314"/>
        <v/>
      </c>
      <c r="E948" s="15">
        <f t="shared" si="296"/>
        <v>0</v>
      </c>
      <c r="F948" s="1">
        <f t="shared" si="297"/>
        <v>0</v>
      </c>
      <c r="G948" s="1" t="str">
        <f t="shared" si="298"/>
        <v/>
      </c>
      <c r="H948" t="str">
        <f t="shared" si="299"/>
        <v/>
      </c>
      <c r="I948" s="1">
        <f t="shared" si="300"/>
        <v>0</v>
      </c>
      <c r="J948" s="1" t="str">
        <f>IF(LEN($A948)&gt;0,IF(LEN(Declarations!$F948)&gt;0,Declarations!$F948,conftype),"")</f>
        <v/>
      </c>
      <c r="M948" s="35" t="e">
        <f t="shared" si="315"/>
        <v>#REF!</v>
      </c>
      <c r="N948" s="35" t="e">
        <f t="shared" si="301"/>
        <v>#REF!</v>
      </c>
      <c r="O948" s="35" t="e">
        <f t="shared" si="302"/>
        <v>#REF!</v>
      </c>
      <c r="P948" s="35" t="e">
        <f t="shared" si="303"/>
        <v>#REF!</v>
      </c>
      <c r="Q948" s="214" t="e">
        <f t="shared" si="304"/>
        <v>#REF!</v>
      </c>
      <c r="R948" s="215" t="e">
        <f t="shared" si="305"/>
        <v>#REF!</v>
      </c>
      <c r="S948" s="214" t="e">
        <f t="shared" si="306"/>
        <v>#REF!</v>
      </c>
      <c r="T948" s="214" t="e">
        <f t="shared" si="307"/>
        <v>#REF!</v>
      </c>
      <c r="U948" t="e">
        <f t="shared" si="308"/>
        <v>#REF!</v>
      </c>
      <c r="V948" t="e">
        <f t="shared" si="309"/>
        <v>#REF!</v>
      </c>
      <c r="W948" t="e">
        <f t="shared" si="310"/>
        <v>#REF!</v>
      </c>
      <c r="X948" t="e">
        <f t="shared" si="311"/>
        <v>#REF!</v>
      </c>
      <c r="Y948" t="e">
        <f t="shared" si="312"/>
        <v>#REF!</v>
      </c>
      <c r="AA948" s="1">
        <f t="shared" si="313"/>
        <v>947</v>
      </c>
    </row>
    <row r="949" spans="1:27" x14ac:dyDescent="0.35">
      <c r="A949" s="184" t="str">
        <f>+Declarations!A949&amp;""</f>
        <v/>
      </c>
      <c r="B949" t="str">
        <f>IF(LEN($A949),IF(LEN(Declarations!$B949)&gt;0,Declarations!$B949,"#"&amp;$A949),"")</f>
        <v/>
      </c>
      <c r="C949" s="1" t="str">
        <f t="shared" si="295"/>
        <v>...</v>
      </c>
      <c r="D949" s="1" t="str">
        <f t="shared" si="314"/>
        <v/>
      </c>
      <c r="E949" s="15">
        <f t="shared" si="296"/>
        <v>0</v>
      </c>
      <c r="F949" s="1">
        <f t="shared" si="297"/>
        <v>0</v>
      </c>
      <c r="G949" s="1" t="str">
        <f t="shared" si="298"/>
        <v/>
      </c>
      <c r="H949" t="str">
        <f t="shared" si="299"/>
        <v/>
      </c>
      <c r="I949" s="1">
        <f t="shared" si="300"/>
        <v>0</v>
      </c>
      <c r="J949" s="1" t="str">
        <f>IF(LEN($A949)&gt;0,IF(LEN(Declarations!$F949)&gt;0,Declarations!$F949,conftype),"")</f>
        <v/>
      </c>
      <c r="M949" s="35" t="e">
        <f t="shared" si="315"/>
        <v>#REF!</v>
      </c>
      <c r="N949" s="35" t="e">
        <f t="shared" si="301"/>
        <v>#REF!</v>
      </c>
      <c r="O949" s="35" t="e">
        <f t="shared" si="302"/>
        <v>#REF!</v>
      </c>
      <c r="P949" s="35" t="e">
        <f t="shared" si="303"/>
        <v>#REF!</v>
      </c>
      <c r="Q949" s="214" t="e">
        <f t="shared" si="304"/>
        <v>#REF!</v>
      </c>
      <c r="R949" s="215" t="e">
        <f t="shared" si="305"/>
        <v>#REF!</v>
      </c>
      <c r="S949" s="214" t="e">
        <f t="shared" si="306"/>
        <v>#REF!</v>
      </c>
      <c r="T949" s="214" t="e">
        <f t="shared" si="307"/>
        <v>#REF!</v>
      </c>
      <c r="U949" t="e">
        <f t="shared" si="308"/>
        <v>#REF!</v>
      </c>
      <c r="V949" t="e">
        <f t="shared" si="309"/>
        <v>#REF!</v>
      </c>
      <c r="W949" t="e">
        <f t="shared" si="310"/>
        <v>#REF!</v>
      </c>
      <c r="X949" t="e">
        <f t="shared" si="311"/>
        <v>#REF!</v>
      </c>
      <c r="Y949" t="e">
        <f t="shared" si="312"/>
        <v>#REF!</v>
      </c>
      <c r="AA949" s="1">
        <f t="shared" si="313"/>
        <v>948</v>
      </c>
    </row>
    <row r="950" spans="1:27" x14ac:dyDescent="0.35">
      <c r="A950" s="184" t="str">
        <f>+Declarations!A950&amp;""</f>
        <v/>
      </c>
      <c r="B950" t="str">
        <f>IF(LEN($A950),IF(LEN(Declarations!$B950)&gt;0,Declarations!$B950,"#"&amp;$A950),"")</f>
        <v/>
      </c>
      <c r="C950" s="1" t="str">
        <f t="shared" si="295"/>
        <v>...</v>
      </c>
      <c r="D950" s="1" t="str">
        <f t="shared" si="314"/>
        <v/>
      </c>
      <c r="E950" s="15">
        <f t="shared" si="296"/>
        <v>0</v>
      </c>
      <c r="F950" s="1">
        <f t="shared" si="297"/>
        <v>0</v>
      </c>
      <c r="G950" s="1" t="str">
        <f t="shared" si="298"/>
        <v/>
      </c>
      <c r="H950" t="str">
        <f t="shared" si="299"/>
        <v/>
      </c>
      <c r="I950" s="1">
        <f t="shared" si="300"/>
        <v>0</v>
      </c>
      <c r="J950" s="1" t="str">
        <f>IF(LEN($A950)&gt;0,IF(LEN(Declarations!$F950)&gt;0,Declarations!$F950,conftype),"")</f>
        <v/>
      </c>
      <c r="M950" s="35" t="e">
        <f t="shared" si="315"/>
        <v>#REF!</v>
      </c>
      <c r="N950" s="35" t="e">
        <f t="shared" si="301"/>
        <v>#REF!</v>
      </c>
      <c r="O950" s="35" t="e">
        <f t="shared" si="302"/>
        <v>#REF!</v>
      </c>
      <c r="P950" s="35" t="e">
        <f t="shared" si="303"/>
        <v>#REF!</v>
      </c>
      <c r="Q950" s="214" t="e">
        <f t="shared" si="304"/>
        <v>#REF!</v>
      </c>
      <c r="R950" s="215" t="e">
        <f t="shared" si="305"/>
        <v>#REF!</v>
      </c>
      <c r="S950" s="214" t="e">
        <f t="shared" si="306"/>
        <v>#REF!</v>
      </c>
      <c r="T950" s="214" t="e">
        <f t="shared" si="307"/>
        <v>#REF!</v>
      </c>
      <c r="U950" t="e">
        <f t="shared" si="308"/>
        <v>#REF!</v>
      </c>
      <c r="V950" t="e">
        <f t="shared" si="309"/>
        <v>#REF!</v>
      </c>
      <c r="W950" t="e">
        <f t="shared" si="310"/>
        <v>#REF!</v>
      </c>
      <c r="X950" t="e">
        <f t="shared" si="311"/>
        <v>#REF!</v>
      </c>
      <c r="Y950" t="e">
        <f t="shared" si="312"/>
        <v>#REF!</v>
      </c>
      <c r="AA950" s="1">
        <f t="shared" si="313"/>
        <v>949</v>
      </c>
    </row>
    <row r="951" spans="1:27" x14ac:dyDescent="0.35">
      <c r="A951" s="184" t="str">
        <f>+Declarations!A951&amp;""</f>
        <v/>
      </c>
      <c r="B951" t="str">
        <f>IF(LEN($A951),IF(LEN(Declarations!$B951)&gt;0,Declarations!$B951,"#"&amp;$A951),"")</f>
        <v/>
      </c>
      <c r="C951" s="1" t="str">
        <f t="shared" si="295"/>
        <v>...</v>
      </c>
      <c r="D951" s="1" t="str">
        <f t="shared" si="314"/>
        <v/>
      </c>
      <c r="E951" s="15">
        <f t="shared" si="296"/>
        <v>0</v>
      </c>
      <c r="F951" s="1">
        <f t="shared" si="297"/>
        <v>0</v>
      </c>
      <c r="G951" s="1" t="str">
        <f t="shared" si="298"/>
        <v/>
      </c>
      <c r="H951" t="str">
        <f t="shared" si="299"/>
        <v/>
      </c>
      <c r="I951" s="1">
        <f t="shared" si="300"/>
        <v>0</v>
      </c>
      <c r="J951" s="1" t="str">
        <f>IF(LEN($A951)&gt;0,IF(LEN(Declarations!$F951)&gt;0,Declarations!$F951,conftype),"")</f>
        <v/>
      </c>
      <c r="M951" s="35" t="e">
        <f t="shared" si="315"/>
        <v>#REF!</v>
      </c>
      <c r="N951" s="35" t="e">
        <f t="shared" si="301"/>
        <v>#REF!</v>
      </c>
      <c r="O951" s="35" t="e">
        <f t="shared" si="302"/>
        <v>#REF!</v>
      </c>
      <c r="P951" s="35" t="e">
        <f t="shared" si="303"/>
        <v>#REF!</v>
      </c>
      <c r="Q951" s="214" t="e">
        <f t="shared" si="304"/>
        <v>#REF!</v>
      </c>
      <c r="R951" s="215" t="e">
        <f t="shared" si="305"/>
        <v>#REF!</v>
      </c>
      <c r="S951" s="214" t="e">
        <f t="shared" si="306"/>
        <v>#REF!</v>
      </c>
      <c r="T951" s="214" t="e">
        <f t="shared" si="307"/>
        <v>#REF!</v>
      </c>
      <c r="U951" t="e">
        <f t="shared" si="308"/>
        <v>#REF!</v>
      </c>
      <c r="V951" t="e">
        <f t="shared" si="309"/>
        <v>#REF!</v>
      </c>
      <c r="W951" t="e">
        <f t="shared" si="310"/>
        <v>#REF!</v>
      </c>
      <c r="X951" t="e">
        <f t="shared" si="311"/>
        <v>#REF!</v>
      </c>
      <c r="Y951" t="e">
        <f t="shared" si="312"/>
        <v>#REF!</v>
      </c>
      <c r="AA951" s="1">
        <f t="shared" si="313"/>
        <v>950</v>
      </c>
    </row>
    <row r="952" spans="1:27" x14ac:dyDescent="0.35">
      <c r="A952" s="184" t="str">
        <f>+Declarations!A952&amp;""</f>
        <v/>
      </c>
      <c r="B952" t="str">
        <f>IF(LEN($A952),IF(LEN(Declarations!$B952)&gt;0,Declarations!$B952,"#"&amp;$A952),"")</f>
        <v/>
      </c>
      <c r="C952" s="1" t="str">
        <f t="shared" si="295"/>
        <v>...</v>
      </c>
      <c r="D952" s="1" t="str">
        <f t="shared" si="314"/>
        <v/>
      </c>
      <c r="E952" s="15">
        <f t="shared" si="296"/>
        <v>0</v>
      </c>
      <c r="F952" s="1">
        <f t="shared" si="297"/>
        <v>0</v>
      </c>
      <c r="G952" s="1" t="str">
        <f t="shared" si="298"/>
        <v/>
      </c>
      <c r="H952" t="str">
        <f t="shared" si="299"/>
        <v/>
      </c>
      <c r="I952" s="1">
        <f t="shared" si="300"/>
        <v>0</v>
      </c>
      <c r="J952" s="1" t="str">
        <f>IF(LEN($A952)&gt;0,IF(LEN(Declarations!$F952)&gt;0,Declarations!$F952,conftype),"")</f>
        <v/>
      </c>
      <c r="M952" s="35" t="e">
        <f t="shared" si="315"/>
        <v>#REF!</v>
      </c>
      <c r="N952" s="35" t="e">
        <f t="shared" si="301"/>
        <v>#REF!</v>
      </c>
      <c r="O952" s="35" t="e">
        <f t="shared" si="302"/>
        <v>#REF!</v>
      </c>
      <c r="P952" s="35" t="e">
        <f t="shared" si="303"/>
        <v>#REF!</v>
      </c>
      <c r="Q952" s="214" t="e">
        <f t="shared" si="304"/>
        <v>#REF!</v>
      </c>
      <c r="R952" s="215" t="e">
        <f t="shared" si="305"/>
        <v>#REF!</v>
      </c>
      <c r="S952" s="214" t="e">
        <f t="shared" si="306"/>
        <v>#REF!</v>
      </c>
      <c r="T952" s="214" t="e">
        <f t="shared" si="307"/>
        <v>#REF!</v>
      </c>
      <c r="U952" t="e">
        <f t="shared" si="308"/>
        <v>#REF!</v>
      </c>
      <c r="V952" t="e">
        <f t="shared" si="309"/>
        <v>#REF!</v>
      </c>
      <c r="W952" t="e">
        <f t="shared" si="310"/>
        <v>#REF!</v>
      </c>
      <c r="X952" t="e">
        <f t="shared" si="311"/>
        <v>#REF!</v>
      </c>
      <c r="Y952" t="e">
        <f t="shared" si="312"/>
        <v>#REF!</v>
      </c>
      <c r="AA952" s="1">
        <f t="shared" si="313"/>
        <v>951</v>
      </c>
    </row>
    <row r="953" spans="1:27" x14ac:dyDescent="0.35">
      <c r="A953" s="184" t="str">
        <f>+Declarations!A953&amp;""</f>
        <v/>
      </c>
      <c r="B953" t="str">
        <f>IF(LEN($A953),IF(LEN(Declarations!$B953)&gt;0,Declarations!$B953,"#"&amp;$A953),"")</f>
        <v/>
      </c>
      <c r="C953" s="1" t="str">
        <f t="shared" si="295"/>
        <v>...</v>
      </c>
      <c r="D953" s="1" t="str">
        <f t="shared" si="314"/>
        <v/>
      </c>
      <c r="E953" s="15">
        <f t="shared" si="296"/>
        <v>0</v>
      </c>
      <c r="F953" s="1">
        <f t="shared" si="297"/>
        <v>0</v>
      </c>
      <c r="G953" s="1" t="str">
        <f t="shared" si="298"/>
        <v/>
      </c>
      <c r="H953" t="str">
        <f t="shared" si="299"/>
        <v/>
      </c>
      <c r="I953" s="1">
        <f t="shared" si="300"/>
        <v>0</v>
      </c>
      <c r="J953" s="1" t="str">
        <f>IF(LEN($A953)&gt;0,IF(LEN(Declarations!$F953)&gt;0,Declarations!$F953,conftype),"")</f>
        <v/>
      </c>
      <c r="M953" s="35" t="e">
        <f t="shared" si="315"/>
        <v>#REF!</v>
      </c>
      <c r="N953" s="35" t="e">
        <f t="shared" si="301"/>
        <v>#REF!</v>
      </c>
      <c r="O953" s="35" t="e">
        <f t="shared" si="302"/>
        <v>#REF!</v>
      </c>
      <c r="P953" s="35" t="e">
        <f t="shared" si="303"/>
        <v>#REF!</v>
      </c>
      <c r="Q953" s="214" t="e">
        <f t="shared" si="304"/>
        <v>#REF!</v>
      </c>
      <c r="R953" s="215" t="e">
        <f t="shared" si="305"/>
        <v>#REF!</v>
      </c>
      <c r="S953" s="214" t="e">
        <f t="shared" si="306"/>
        <v>#REF!</v>
      </c>
      <c r="T953" s="214" t="e">
        <f t="shared" si="307"/>
        <v>#REF!</v>
      </c>
      <c r="U953" t="e">
        <f t="shared" si="308"/>
        <v>#REF!</v>
      </c>
      <c r="V953" t="e">
        <f t="shared" si="309"/>
        <v>#REF!</v>
      </c>
      <c r="W953" t="e">
        <f t="shared" si="310"/>
        <v>#REF!</v>
      </c>
      <c r="X953" t="e">
        <f t="shared" si="311"/>
        <v>#REF!</v>
      </c>
      <c r="Y953" t="e">
        <f t="shared" si="312"/>
        <v>#REF!</v>
      </c>
      <c r="AA953" s="1">
        <f t="shared" si="313"/>
        <v>952</v>
      </c>
    </row>
    <row r="954" spans="1:27" x14ac:dyDescent="0.35">
      <c r="A954" s="184" t="str">
        <f>+Declarations!A954&amp;""</f>
        <v/>
      </c>
      <c r="B954" t="str">
        <f>IF(LEN($A954),IF(LEN(Declarations!$B954)&gt;0,Declarations!$B954,"#"&amp;$A954),"")</f>
        <v/>
      </c>
      <c r="C954" s="1" t="str">
        <f t="shared" si="295"/>
        <v>...</v>
      </c>
      <c r="D954" s="1" t="str">
        <f t="shared" si="314"/>
        <v/>
      </c>
      <c r="E954" s="15">
        <f t="shared" si="296"/>
        <v>0</v>
      </c>
      <c r="F954" s="1">
        <f t="shared" si="297"/>
        <v>0</v>
      </c>
      <c r="G954" s="1" t="str">
        <f t="shared" si="298"/>
        <v/>
      </c>
      <c r="H954" t="str">
        <f t="shared" si="299"/>
        <v/>
      </c>
      <c r="I954" s="1">
        <f t="shared" si="300"/>
        <v>0</v>
      </c>
      <c r="J954" s="1" t="str">
        <f>IF(LEN($A954)&gt;0,IF(LEN(Declarations!$F954)&gt;0,Declarations!$F954,conftype),"")</f>
        <v/>
      </c>
      <c r="M954" s="35" t="e">
        <f t="shared" si="315"/>
        <v>#REF!</v>
      </c>
      <c r="N954" s="35" t="e">
        <f t="shared" si="301"/>
        <v>#REF!</v>
      </c>
      <c r="O954" s="35" t="e">
        <f t="shared" si="302"/>
        <v>#REF!</v>
      </c>
      <c r="P954" s="35" t="e">
        <f t="shared" si="303"/>
        <v>#REF!</v>
      </c>
      <c r="Q954" s="214" t="e">
        <f t="shared" si="304"/>
        <v>#REF!</v>
      </c>
      <c r="R954" s="215" t="e">
        <f t="shared" si="305"/>
        <v>#REF!</v>
      </c>
      <c r="S954" s="214" t="e">
        <f t="shared" si="306"/>
        <v>#REF!</v>
      </c>
      <c r="T954" s="214" t="e">
        <f t="shared" si="307"/>
        <v>#REF!</v>
      </c>
      <c r="U954" t="e">
        <f t="shared" si="308"/>
        <v>#REF!</v>
      </c>
      <c r="V954" t="e">
        <f t="shared" si="309"/>
        <v>#REF!</v>
      </c>
      <c r="W954" t="e">
        <f t="shared" si="310"/>
        <v>#REF!</v>
      </c>
      <c r="X954" t="e">
        <f t="shared" si="311"/>
        <v>#REF!</v>
      </c>
      <c r="Y954" t="e">
        <f t="shared" si="312"/>
        <v>#REF!</v>
      </c>
      <c r="AA954" s="1">
        <f t="shared" si="313"/>
        <v>953</v>
      </c>
    </row>
    <row r="955" spans="1:27" x14ac:dyDescent="0.35">
      <c r="A955" s="184" t="str">
        <f>+Declarations!A955&amp;""</f>
        <v/>
      </c>
      <c r="B955" t="str">
        <f>IF(LEN($A955),IF(LEN(Declarations!$B955)&gt;0,Declarations!$B955,"#"&amp;$A955),"")</f>
        <v/>
      </c>
      <c r="C955" s="1" t="str">
        <f t="shared" si="295"/>
        <v>...</v>
      </c>
      <c r="D955" s="1" t="str">
        <f t="shared" si="314"/>
        <v/>
      </c>
      <c r="E955" s="15">
        <f t="shared" si="296"/>
        <v>0</v>
      </c>
      <c r="F955" s="1">
        <f t="shared" si="297"/>
        <v>0</v>
      </c>
      <c r="G955" s="1" t="str">
        <f t="shared" si="298"/>
        <v/>
      </c>
      <c r="H955" t="str">
        <f t="shared" si="299"/>
        <v/>
      </c>
      <c r="I955" s="1">
        <f t="shared" si="300"/>
        <v>0</v>
      </c>
      <c r="J955" s="1" t="str">
        <f>IF(LEN($A955)&gt;0,IF(LEN(Declarations!$F955)&gt;0,Declarations!$F955,conftype),"")</f>
        <v/>
      </c>
      <c r="M955" s="35" t="e">
        <f t="shared" si="315"/>
        <v>#REF!</v>
      </c>
      <c r="N955" s="35" t="e">
        <f t="shared" si="301"/>
        <v>#REF!</v>
      </c>
      <c r="O955" s="35" t="e">
        <f t="shared" si="302"/>
        <v>#REF!</v>
      </c>
      <c r="P955" s="35" t="e">
        <f t="shared" si="303"/>
        <v>#REF!</v>
      </c>
      <c r="Q955" s="214" t="e">
        <f t="shared" si="304"/>
        <v>#REF!</v>
      </c>
      <c r="R955" s="215" t="e">
        <f t="shared" si="305"/>
        <v>#REF!</v>
      </c>
      <c r="S955" s="214" t="e">
        <f t="shared" si="306"/>
        <v>#REF!</v>
      </c>
      <c r="T955" s="214" t="e">
        <f t="shared" si="307"/>
        <v>#REF!</v>
      </c>
      <c r="U955" t="e">
        <f t="shared" si="308"/>
        <v>#REF!</v>
      </c>
      <c r="V955" t="e">
        <f t="shared" si="309"/>
        <v>#REF!</v>
      </c>
      <c r="W955" t="e">
        <f t="shared" si="310"/>
        <v>#REF!</v>
      </c>
      <c r="X955" t="e">
        <f t="shared" si="311"/>
        <v>#REF!</v>
      </c>
      <c r="Y955" t="e">
        <f t="shared" si="312"/>
        <v>#REF!</v>
      </c>
      <c r="AA955" s="1">
        <f t="shared" si="313"/>
        <v>954</v>
      </c>
    </row>
    <row r="956" spans="1:27" x14ac:dyDescent="0.35">
      <c r="A956" s="184" t="str">
        <f>+Declarations!A956&amp;""</f>
        <v/>
      </c>
      <c r="B956" t="str">
        <f>IF(LEN($A956),IF(LEN(Declarations!$B956)&gt;0,Declarations!$B956,"#"&amp;$A956),"")</f>
        <v/>
      </c>
      <c r="C956" s="1" t="str">
        <f t="shared" si="295"/>
        <v>...</v>
      </c>
      <c r="D956" s="1" t="str">
        <f t="shared" si="314"/>
        <v/>
      </c>
      <c r="E956" s="15">
        <f t="shared" si="296"/>
        <v>0</v>
      </c>
      <c r="F956" s="1">
        <f t="shared" si="297"/>
        <v>0</v>
      </c>
      <c r="G956" s="1" t="str">
        <f t="shared" si="298"/>
        <v/>
      </c>
      <c r="H956" t="str">
        <f t="shared" si="299"/>
        <v/>
      </c>
      <c r="I956" s="1">
        <f t="shared" si="300"/>
        <v>0</v>
      </c>
      <c r="J956" s="1" t="str">
        <f>IF(LEN($A956)&gt;0,IF(LEN(Declarations!$F956)&gt;0,Declarations!$F956,conftype),"")</f>
        <v/>
      </c>
      <c r="M956" s="35" t="e">
        <f t="shared" si="315"/>
        <v>#REF!</v>
      </c>
      <c r="N956" s="35" t="e">
        <f t="shared" si="301"/>
        <v>#REF!</v>
      </c>
      <c r="O956" s="35" t="e">
        <f t="shared" si="302"/>
        <v>#REF!</v>
      </c>
      <c r="P956" s="35" t="e">
        <f t="shared" si="303"/>
        <v>#REF!</v>
      </c>
      <c r="Q956" s="214" t="e">
        <f t="shared" si="304"/>
        <v>#REF!</v>
      </c>
      <c r="R956" s="215" t="e">
        <f t="shared" si="305"/>
        <v>#REF!</v>
      </c>
      <c r="S956" s="214" t="e">
        <f t="shared" si="306"/>
        <v>#REF!</v>
      </c>
      <c r="T956" s="214" t="e">
        <f t="shared" si="307"/>
        <v>#REF!</v>
      </c>
      <c r="U956" t="e">
        <f t="shared" si="308"/>
        <v>#REF!</v>
      </c>
      <c r="V956" t="e">
        <f t="shared" si="309"/>
        <v>#REF!</v>
      </c>
      <c r="W956" t="e">
        <f t="shared" si="310"/>
        <v>#REF!</v>
      </c>
      <c r="X956" t="e">
        <f t="shared" si="311"/>
        <v>#REF!</v>
      </c>
      <c r="Y956" t="e">
        <f t="shared" si="312"/>
        <v>#REF!</v>
      </c>
      <c r="AA956" s="1">
        <f t="shared" si="313"/>
        <v>955</v>
      </c>
    </row>
    <row r="957" spans="1:27" x14ac:dyDescent="0.35">
      <c r="A957" s="184" t="str">
        <f>+Declarations!A957&amp;""</f>
        <v/>
      </c>
      <c r="B957" t="str">
        <f>IF(LEN($A957),IF(LEN(Declarations!$B957)&gt;0,Declarations!$B957,"#"&amp;$A957),"")</f>
        <v/>
      </c>
      <c r="C957" s="1" t="str">
        <f t="shared" si="295"/>
        <v>...</v>
      </c>
      <c r="D957" s="1" t="str">
        <f t="shared" si="314"/>
        <v/>
      </c>
      <c r="E957" s="15">
        <f t="shared" si="296"/>
        <v>0</v>
      </c>
      <c r="F957" s="1">
        <f t="shared" si="297"/>
        <v>0</v>
      </c>
      <c r="G957" s="1" t="str">
        <f t="shared" si="298"/>
        <v/>
      </c>
      <c r="H957" t="str">
        <f t="shared" si="299"/>
        <v/>
      </c>
      <c r="I957" s="1">
        <f t="shared" si="300"/>
        <v>0</v>
      </c>
      <c r="J957" s="1" t="str">
        <f>IF(LEN($A957)&gt;0,IF(LEN(Declarations!$F957)&gt;0,Declarations!$F957,conftype),"")</f>
        <v/>
      </c>
      <c r="M957" s="35" t="e">
        <f t="shared" si="315"/>
        <v>#REF!</v>
      </c>
      <c r="N957" s="35" t="e">
        <f t="shared" si="301"/>
        <v>#REF!</v>
      </c>
      <c r="O957" s="35" t="e">
        <f t="shared" si="302"/>
        <v>#REF!</v>
      </c>
      <c r="P957" s="35" t="e">
        <f t="shared" si="303"/>
        <v>#REF!</v>
      </c>
      <c r="Q957" s="214" t="e">
        <f t="shared" si="304"/>
        <v>#REF!</v>
      </c>
      <c r="R957" s="215" t="e">
        <f t="shared" si="305"/>
        <v>#REF!</v>
      </c>
      <c r="S957" s="214" t="e">
        <f t="shared" si="306"/>
        <v>#REF!</v>
      </c>
      <c r="T957" s="214" t="e">
        <f t="shared" si="307"/>
        <v>#REF!</v>
      </c>
      <c r="U957" t="e">
        <f t="shared" si="308"/>
        <v>#REF!</v>
      </c>
      <c r="V957" t="e">
        <f t="shared" si="309"/>
        <v>#REF!</v>
      </c>
      <c r="W957" t="e">
        <f t="shared" si="310"/>
        <v>#REF!</v>
      </c>
      <c r="X957" t="e">
        <f t="shared" si="311"/>
        <v>#REF!</v>
      </c>
      <c r="Y957" t="e">
        <f t="shared" si="312"/>
        <v>#REF!</v>
      </c>
      <c r="AA957" s="1">
        <f t="shared" si="313"/>
        <v>956</v>
      </c>
    </row>
    <row r="958" spans="1:27" x14ac:dyDescent="0.35">
      <c r="A958" s="184" t="str">
        <f>+Declarations!A958&amp;""</f>
        <v/>
      </c>
      <c r="B958" t="str">
        <f>IF(LEN($A958),IF(LEN(Declarations!$B958)&gt;0,Declarations!$B958,"#"&amp;$A958),"")</f>
        <v/>
      </c>
      <c r="C958" s="1" t="str">
        <f t="shared" si="295"/>
        <v>...</v>
      </c>
      <c r="D958" s="1" t="str">
        <f t="shared" si="314"/>
        <v/>
      </c>
      <c r="E958" s="15">
        <f t="shared" si="296"/>
        <v>0</v>
      </c>
      <c r="F958" s="1">
        <f t="shared" si="297"/>
        <v>0</v>
      </c>
      <c r="G958" s="1" t="str">
        <f t="shared" si="298"/>
        <v/>
      </c>
      <c r="H958" t="str">
        <f t="shared" si="299"/>
        <v/>
      </c>
      <c r="I958" s="1">
        <f t="shared" si="300"/>
        <v>0</v>
      </c>
      <c r="J958" s="1" t="str">
        <f>IF(LEN($A958)&gt;0,IF(LEN(Declarations!$F958)&gt;0,Declarations!$F958,conftype),"")</f>
        <v/>
      </c>
      <c r="M958" s="35" t="e">
        <f t="shared" si="315"/>
        <v>#REF!</v>
      </c>
      <c r="N958" s="35" t="e">
        <f t="shared" si="301"/>
        <v>#REF!</v>
      </c>
      <c r="O958" s="35" t="e">
        <f t="shared" si="302"/>
        <v>#REF!</v>
      </c>
      <c r="P958" s="35" t="e">
        <f t="shared" si="303"/>
        <v>#REF!</v>
      </c>
      <c r="Q958" s="214" t="e">
        <f t="shared" si="304"/>
        <v>#REF!</v>
      </c>
      <c r="R958" s="215" t="e">
        <f t="shared" si="305"/>
        <v>#REF!</v>
      </c>
      <c r="S958" s="214" t="e">
        <f t="shared" si="306"/>
        <v>#REF!</v>
      </c>
      <c r="T958" s="214" t="e">
        <f t="shared" si="307"/>
        <v>#REF!</v>
      </c>
      <c r="U958" t="e">
        <f t="shared" si="308"/>
        <v>#REF!</v>
      </c>
      <c r="V958" t="e">
        <f t="shared" si="309"/>
        <v>#REF!</v>
      </c>
      <c r="W958" t="e">
        <f t="shared" si="310"/>
        <v>#REF!</v>
      </c>
      <c r="X958" t="e">
        <f t="shared" si="311"/>
        <v>#REF!</v>
      </c>
      <c r="Y958" t="e">
        <f t="shared" si="312"/>
        <v>#REF!</v>
      </c>
      <c r="AA958" s="1">
        <f t="shared" si="313"/>
        <v>957</v>
      </c>
    </row>
    <row r="959" spans="1:27" x14ac:dyDescent="0.35">
      <c r="A959" s="184" t="str">
        <f>+Declarations!A959&amp;""</f>
        <v/>
      </c>
      <c r="B959" t="str">
        <f>IF(LEN($A959),IF(LEN(Declarations!$B959)&gt;0,Declarations!$B959,"#"&amp;$A959),"")</f>
        <v/>
      </c>
      <c r="C959" s="1" t="str">
        <f t="shared" si="295"/>
        <v>...</v>
      </c>
      <c r="D959" s="1" t="str">
        <f t="shared" si="314"/>
        <v/>
      </c>
      <c r="E959" s="15">
        <f t="shared" si="296"/>
        <v>0</v>
      </c>
      <c r="F959" s="1">
        <f t="shared" si="297"/>
        <v>0</v>
      </c>
      <c r="G959" s="1" t="str">
        <f t="shared" si="298"/>
        <v/>
      </c>
      <c r="H959" t="str">
        <f t="shared" si="299"/>
        <v/>
      </c>
      <c r="I959" s="1">
        <f t="shared" si="300"/>
        <v>0</v>
      </c>
      <c r="J959" s="1" t="str">
        <f>IF(LEN($A959)&gt;0,IF(LEN(Declarations!$F959)&gt;0,Declarations!$F959,conftype),"")</f>
        <v/>
      </c>
      <c r="M959" s="35" t="e">
        <f t="shared" si="315"/>
        <v>#REF!</v>
      </c>
      <c r="N959" s="35" t="e">
        <f t="shared" si="301"/>
        <v>#REF!</v>
      </c>
      <c r="O959" s="35" t="e">
        <f t="shared" si="302"/>
        <v>#REF!</v>
      </c>
      <c r="P959" s="35" t="e">
        <f t="shared" si="303"/>
        <v>#REF!</v>
      </c>
      <c r="Q959" s="214" t="e">
        <f t="shared" si="304"/>
        <v>#REF!</v>
      </c>
      <c r="R959" s="215" t="e">
        <f t="shared" si="305"/>
        <v>#REF!</v>
      </c>
      <c r="S959" s="214" t="e">
        <f t="shared" si="306"/>
        <v>#REF!</v>
      </c>
      <c r="T959" s="214" t="e">
        <f t="shared" si="307"/>
        <v>#REF!</v>
      </c>
      <c r="U959" t="e">
        <f t="shared" si="308"/>
        <v>#REF!</v>
      </c>
      <c r="V959" t="e">
        <f t="shared" si="309"/>
        <v>#REF!</v>
      </c>
      <c r="W959" t="e">
        <f t="shared" si="310"/>
        <v>#REF!</v>
      </c>
      <c r="X959" t="e">
        <f t="shared" si="311"/>
        <v>#REF!</v>
      </c>
      <c r="Y959" t="e">
        <f t="shared" si="312"/>
        <v>#REF!</v>
      </c>
      <c r="AA959" s="1">
        <f t="shared" si="313"/>
        <v>958</v>
      </c>
    </row>
    <row r="960" spans="1:27" x14ac:dyDescent="0.35">
      <c r="A960" s="184" t="str">
        <f>+Declarations!A960&amp;""</f>
        <v/>
      </c>
      <c r="B960" t="str">
        <f>IF(LEN($A960),IF(LEN(Declarations!$B960)&gt;0,Declarations!$B960,"#"&amp;$A960),"")</f>
        <v/>
      </c>
      <c r="C960" s="1" t="str">
        <f t="shared" si="295"/>
        <v>...</v>
      </c>
      <c r="D960" s="1" t="str">
        <f t="shared" si="314"/>
        <v/>
      </c>
      <c r="E960" s="15">
        <f t="shared" si="296"/>
        <v>0</v>
      </c>
      <c r="F960" s="1">
        <f t="shared" si="297"/>
        <v>0</v>
      </c>
      <c r="G960" s="1" t="str">
        <f t="shared" si="298"/>
        <v/>
      </c>
      <c r="H960" t="str">
        <f t="shared" si="299"/>
        <v/>
      </c>
      <c r="I960" s="1">
        <f t="shared" si="300"/>
        <v>0</v>
      </c>
      <c r="J960" s="1" t="str">
        <f>IF(LEN($A960)&gt;0,IF(LEN(Declarations!$F960)&gt;0,Declarations!$F960,conftype),"")</f>
        <v/>
      </c>
      <c r="M960" s="35" t="e">
        <f t="shared" si="315"/>
        <v>#REF!</v>
      </c>
      <c r="N960" s="35" t="e">
        <f t="shared" si="301"/>
        <v>#REF!</v>
      </c>
      <c r="O960" s="35" t="e">
        <f t="shared" si="302"/>
        <v>#REF!</v>
      </c>
      <c r="P960" s="35" t="e">
        <f t="shared" si="303"/>
        <v>#REF!</v>
      </c>
      <c r="Q960" s="214" t="e">
        <f t="shared" si="304"/>
        <v>#REF!</v>
      </c>
      <c r="R960" s="215" t="e">
        <f t="shared" si="305"/>
        <v>#REF!</v>
      </c>
      <c r="S960" s="214" t="e">
        <f t="shared" si="306"/>
        <v>#REF!</v>
      </c>
      <c r="T960" s="214" t="e">
        <f t="shared" si="307"/>
        <v>#REF!</v>
      </c>
      <c r="U960" t="e">
        <f t="shared" si="308"/>
        <v>#REF!</v>
      </c>
      <c r="V960" t="e">
        <f t="shared" si="309"/>
        <v>#REF!</v>
      </c>
      <c r="W960" t="e">
        <f t="shared" si="310"/>
        <v>#REF!</v>
      </c>
      <c r="X960" t="e">
        <f t="shared" si="311"/>
        <v>#REF!</v>
      </c>
      <c r="Y960" t="e">
        <f t="shared" si="312"/>
        <v>#REF!</v>
      </c>
      <c r="AA960" s="1">
        <f t="shared" si="313"/>
        <v>959</v>
      </c>
    </row>
    <row r="961" spans="1:27" x14ac:dyDescent="0.35">
      <c r="A961" s="184" t="str">
        <f>+Declarations!A961&amp;""</f>
        <v/>
      </c>
      <c r="B961" t="str">
        <f>IF(LEN($A961),IF(LEN(Declarations!$B961)&gt;0,Declarations!$B961,"#"&amp;$A961),"")</f>
        <v/>
      </c>
      <c r="C961" s="1" t="str">
        <f t="shared" si="295"/>
        <v>...</v>
      </c>
      <c r="D961" s="1" t="str">
        <f t="shared" si="314"/>
        <v/>
      </c>
      <c r="E961" s="15">
        <f t="shared" si="296"/>
        <v>0</v>
      </c>
      <c r="F961" s="1">
        <f t="shared" si="297"/>
        <v>0</v>
      </c>
      <c r="G961" s="1" t="str">
        <f t="shared" si="298"/>
        <v/>
      </c>
      <c r="H961" t="str">
        <f t="shared" si="299"/>
        <v/>
      </c>
      <c r="I961" s="1">
        <f t="shared" si="300"/>
        <v>0</v>
      </c>
      <c r="J961" s="1" t="str">
        <f>IF(LEN($A961)&gt;0,IF(LEN(Declarations!$F961)&gt;0,Declarations!$F961,conftype),"")</f>
        <v/>
      </c>
      <c r="M961" s="35" t="e">
        <f t="shared" si="315"/>
        <v>#REF!</v>
      </c>
      <c r="N961" s="35" t="e">
        <f t="shared" si="301"/>
        <v>#REF!</v>
      </c>
      <c r="O961" s="35" t="e">
        <f t="shared" si="302"/>
        <v>#REF!</v>
      </c>
      <c r="P961" s="35" t="e">
        <f t="shared" si="303"/>
        <v>#REF!</v>
      </c>
      <c r="Q961" s="214" t="e">
        <f t="shared" si="304"/>
        <v>#REF!</v>
      </c>
      <c r="R961" s="215" t="e">
        <f t="shared" si="305"/>
        <v>#REF!</v>
      </c>
      <c r="S961" s="214" t="e">
        <f t="shared" si="306"/>
        <v>#REF!</v>
      </c>
      <c r="T961" s="214" t="e">
        <f t="shared" si="307"/>
        <v>#REF!</v>
      </c>
      <c r="U961" t="e">
        <f t="shared" si="308"/>
        <v>#REF!</v>
      </c>
      <c r="V961" t="e">
        <f t="shared" si="309"/>
        <v>#REF!</v>
      </c>
      <c r="W961" t="e">
        <f t="shared" si="310"/>
        <v>#REF!</v>
      </c>
      <c r="X961" t="e">
        <f t="shared" si="311"/>
        <v>#REF!</v>
      </c>
      <c r="Y961" t="e">
        <f t="shared" si="312"/>
        <v>#REF!</v>
      </c>
      <c r="AA961" s="1">
        <f t="shared" si="313"/>
        <v>960</v>
      </c>
    </row>
    <row r="962" spans="1:27" x14ac:dyDescent="0.35">
      <c r="A962" s="184" t="str">
        <f>+Declarations!A962&amp;""</f>
        <v/>
      </c>
      <c r="B962" t="str">
        <f>IF(LEN($A962),IF(LEN(Declarations!$B962)&gt;0,Declarations!$B962,"#"&amp;$A962),"")</f>
        <v/>
      </c>
      <c r="C962" s="1" t="str">
        <f t="shared" ref="C962:C1001" si="316">IF(LEN(INDEX(DECLARATIONS,$AA962,3))&gt;0,INDEX(DECLARATIONS,$AA962,3),"...")</f>
        <v>...</v>
      </c>
      <c r="D962" s="1" t="str">
        <f t="shared" si="314"/>
        <v/>
      </c>
      <c r="E962" s="15">
        <f t="shared" ref="E962:E1001" si="317">IF(ISNA($AA962),0,INDEX(DECLARATIONS,$AA962,5))</f>
        <v>0</v>
      </c>
      <c r="F962" s="1">
        <f t="shared" ref="F962:F1001" si="318">IF(ISNA($AA962),0,INDEX(DECLARATIONS,$AA962,7))</f>
        <v>0</v>
      </c>
      <c r="G962" s="1" t="str">
        <f t="shared" ref="G962:G1001" si="319">UPPER(IF(ISNA($AA962),"",INDEX(DECLARATIONS,$AA962,4)))</f>
        <v/>
      </c>
      <c r="H962" t="str">
        <f t="shared" ref="H962:H1001" si="320">IF(AND(A962&gt;0,ISTEXT(B962)),IF(SECNAME="YES",LEFT(B962&amp;" ",FIND(" ",B962&amp;" ")+2)&amp;IF(F962&gt;0," ("&amp;F962&amp;")",""), B962&amp;IF(F962&gt;0," ("&amp;F962&amp;")","")),"#"&amp;$A962)</f>
        <v/>
      </c>
      <c r="I962" s="1">
        <f t="shared" ref="I962:I1001" si="321">IF(LEN($A962)&gt;0,IF(LEN($J962)&gt;0,MATCH(J962,MatchNames,0),EventIndex),0)</f>
        <v>0</v>
      </c>
      <c r="J962" s="1" t="str">
        <f>IF(LEN($A962)&gt;0,IF(LEN(Declarations!$F962)&gt;0,Declarations!$F962,conftype),"")</f>
        <v/>
      </c>
      <c r="M962" s="35" t="e">
        <f t="shared" si="315"/>
        <v>#REF!</v>
      </c>
      <c r="N962" s="35" t="e">
        <f t="shared" ref="N962:N1001" si="322">IF(ISNA(VLOOKUP($A962,JumpData,2,FALSE)),0,VLOOKUP($A962,JumpData,2,FALSE))</f>
        <v>#REF!</v>
      </c>
      <c r="O962" s="35" t="e">
        <f t="shared" ref="O962:O1001" si="323">IF(ISNA(VLOOKUP($A962,RunData,2,FALSE)),0,VLOOKUP($A962,RunData,2,FALSE))</f>
        <v>#REF!</v>
      </c>
      <c r="P962" s="35" t="e">
        <f t="shared" ref="P962:P1001" si="324">IF(ISNA(VLOOKUP($A962,ThrowData,2,FALSE)),0,VLOOKUP($A962,ThrowData,2,FALSE))</f>
        <v>#REF!</v>
      </c>
      <c r="Q962" s="214" t="e">
        <f t="shared" ref="Q962:Q1001" si="325">IF(ISNA(VLOOKUP($A962,SprintData,4,FALSE)),0,VLOOKUP($A962,SprintData,4,FALSE))+V962</f>
        <v>#REF!</v>
      </c>
      <c r="R962" s="215" t="e">
        <f t="shared" ref="R962:R1001" si="326">IF(ISNA(VLOOKUP($A962,JumpData,4,FALSE)),0,VLOOKUP($A962,JumpData,4,FALSE))+W962</f>
        <v>#REF!</v>
      </c>
      <c r="S962" s="214" t="e">
        <f t="shared" ref="S962:S1001" si="327">IF(ISNA(VLOOKUP($A962,RunData,4,FALSE)),0,VLOOKUP($A962,RunData,4,FALSE))+X962</f>
        <v>#REF!</v>
      </c>
      <c r="T962" s="214" t="e">
        <f t="shared" ref="T962:T1001" si="328">IF(ISNA(VLOOKUP($A962,ThrowData,4,FALSE)),0,VLOOKUP($A962,ThrowData,4,FALSE))+Y962</f>
        <v>#REF!</v>
      </c>
      <c r="U962" t="e">
        <f t="shared" ref="U962:U1001" si="329">+Q962+R962+S962+T962</f>
        <v>#REF!</v>
      </c>
      <c r="V962" t="e">
        <f t="shared" ref="V962:V1001" si="330">IF(AND($F962&gt;0,NOT(M962),Flexing),FlexPC,0)</f>
        <v>#REF!</v>
      </c>
      <c r="W962" t="e">
        <f t="shared" ref="W962:W1001" si="331">IF(AND($F962&gt;0,NOT(N962),Flexing),FlexPC,0)</f>
        <v>#REF!</v>
      </c>
      <c r="X962" t="e">
        <f t="shared" ref="X962:X1001" si="332">IF(AND($F962&gt;0,NOT(O962),Flexing),FlexPC,0)</f>
        <v>#REF!</v>
      </c>
      <c r="Y962" t="e">
        <f t="shared" ref="Y962:Y1001" si="333">IF(AND($F962&gt;0,NOT(P962),Flexing),FlexPC,0)</f>
        <v>#REF!</v>
      </c>
      <c r="AA962" s="1">
        <f t="shared" si="313"/>
        <v>961</v>
      </c>
    </row>
    <row r="963" spans="1:27" x14ac:dyDescent="0.35">
      <c r="A963" s="184" t="str">
        <f>+Declarations!A963&amp;""</f>
        <v/>
      </c>
      <c r="B963" t="str">
        <f>IF(LEN($A963),IF(LEN(Declarations!$B963)&gt;0,Declarations!$B963,"#"&amp;$A963),"")</f>
        <v/>
      </c>
      <c r="C963" s="1" t="str">
        <f t="shared" si="316"/>
        <v>...</v>
      </c>
      <c r="D963" s="1" t="str">
        <f t="shared" si="314"/>
        <v/>
      </c>
      <c r="E963" s="15">
        <f t="shared" si="317"/>
        <v>0</v>
      </c>
      <c r="F963" s="1">
        <f t="shared" si="318"/>
        <v>0</v>
      </c>
      <c r="G963" s="1" t="str">
        <f t="shared" si="319"/>
        <v/>
      </c>
      <c r="H963" t="str">
        <f t="shared" si="320"/>
        <v/>
      </c>
      <c r="I963" s="1">
        <f t="shared" si="321"/>
        <v>0</v>
      </c>
      <c r="J963" s="1" t="str">
        <f>IF(LEN($A963)&gt;0,IF(LEN(Declarations!$F963)&gt;0,Declarations!$F963,conftype),"")</f>
        <v/>
      </c>
      <c r="M963" s="35" t="e">
        <f t="shared" si="315"/>
        <v>#REF!</v>
      </c>
      <c r="N963" s="35" t="e">
        <f t="shared" si="322"/>
        <v>#REF!</v>
      </c>
      <c r="O963" s="35" t="e">
        <f t="shared" si="323"/>
        <v>#REF!</v>
      </c>
      <c r="P963" s="35" t="e">
        <f t="shared" si="324"/>
        <v>#REF!</v>
      </c>
      <c r="Q963" s="214" t="e">
        <f t="shared" si="325"/>
        <v>#REF!</v>
      </c>
      <c r="R963" s="215" t="e">
        <f t="shared" si="326"/>
        <v>#REF!</v>
      </c>
      <c r="S963" s="214" t="e">
        <f t="shared" si="327"/>
        <v>#REF!</v>
      </c>
      <c r="T963" s="214" t="e">
        <f t="shared" si="328"/>
        <v>#REF!</v>
      </c>
      <c r="U963" t="e">
        <f t="shared" si="329"/>
        <v>#REF!</v>
      </c>
      <c r="V963" t="e">
        <f t="shared" si="330"/>
        <v>#REF!</v>
      </c>
      <c r="W963" t="e">
        <f t="shared" si="331"/>
        <v>#REF!</v>
      </c>
      <c r="X963" t="e">
        <f t="shared" si="332"/>
        <v>#REF!</v>
      </c>
      <c r="Y963" t="e">
        <f t="shared" si="333"/>
        <v>#REF!</v>
      </c>
      <c r="AA963" s="1">
        <f t="shared" ref="AA963:AA1001" si="334">ROW()-1</f>
        <v>962</v>
      </c>
    </row>
    <row r="964" spans="1:27" x14ac:dyDescent="0.35">
      <c r="A964" s="184" t="str">
        <f>+Declarations!A964&amp;""</f>
        <v/>
      </c>
      <c r="B964" t="str">
        <f>IF(LEN($A964),IF(LEN(Declarations!$B964)&gt;0,Declarations!$B964,"#"&amp;$A964),"")</f>
        <v/>
      </c>
      <c r="C964" s="1" t="str">
        <f t="shared" si="316"/>
        <v>...</v>
      </c>
      <c r="D964" s="1" t="str">
        <f t="shared" si="314"/>
        <v/>
      </c>
      <c r="E964" s="15">
        <f t="shared" si="317"/>
        <v>0</v>
      </c>
      <c r="F964" s="1">
        <f t="shared" si="318"/>
        <v>0</v>
      </c>
      <c r="G964" s="1" t="str">
        <f t="shared" si="319"/>
        <v/>
      </c>
      <c r="H964" t="str">
        <f t="shared" si="320"/>
        <v/>
      </c>
      <c r="I964" s="1">
        <f t="shared" si="321"/>
        <v>0</v>
      </c>
      <c r="J964" s="1" t="str">
        <f>IF(LEN($A964)&gt;0,IF(LEN(Declarations!$F964)&gt;0,Declarations!$F964,conftype),"")</f>
        <v/>
      </c>
      <c r="M964" s="35" t="e">
        <f t="shared" si="315"/>
        <v>#REF!</v>
      </c>
      <c r="N964" s="35" t="e">
        <f t="shared" si="322"/>
        <v>#REF!</v>
      </c>
      <c r="O964" s="35" t="e">
        <f t="shared" si="323"/>
        <v>#REF!</v>
      </c>
      <c r="P964" s="35" t="e">
        <f t="shared" si="324"/>
        <v>#REF!</v>
      </c>
      <c r="Q964" s="214" t="e">
        <f t="shared" si="325"/>
        <v>#REF!</v>
      </c>
      <c r="R964" s="215" t="e">
        <f t="shared" si="326"/>
        <v>#REF!</v>
      </c>
      <c r="S964" s="214" t="e">
        <f t="shared" si="327"/>
        <v>#REF!</v>
      </c>
      <c r="T964" s="214" t="e">
        <f t="shared" si="328"/>
        <v>#REF!</v>
      </c>
      <c r="U964" t="e">
        <f t="shared" si="329"/>
        <v>#REF!</v>
      </c>
      <c r="V964" t="e">
        <f t="shared" si="330"/>
        <v>#REF!</v>
      </c>
      <c r="W964" t="e">
        <f t="shared" si="331"/>
        <v>#REF!</v>
      </c>
      <c r="X964" t="e">
        <f t="shared" si="332"/>
        <v>#REF!</v>
      </c>
      <c r="Y964" t="e">
        <f t="shared" si="333"/>
        <v>#REF!</v>
      </c>
      <c r="AA964" s="1">
        <f t="shared" si="334"/>
        <v>963</v>
      </c>
    </row>
    <row r="965" spans="1:27" x14ac:dyDescent="0.35">
      <c r="A965" s="184" t="str">
        <f>+Declarations!A965&amp;""</f>
        <v/>
      </c>
      <c r="B965" t="str">
        <f>IF(LEN($A965),IF(LEN(Declarations!$B965)&gt;0,Declarations!$B965,"#"&amp;$A965),"")</f>
        <v/>
      </c>
      <c r="C965" s="1" t="str">
        <f t="shared" si="316"/>
        <v>...</v>
      </c>
      <c r="D965" s="1" t="str">
        <f t="shared" si="314"/>
        <v/>
      </c>
      <c r="E965" s="15">
        <f t="shared" si="317"/>
        <v>0</v>
      </c>
      <c r="F965" s="1">
        <f t="shared" si="318"/>
        <v>0</v>
      </c>
      <c r="G965" s="1" t="str">
        <f t="shared" si="319"/>
        <v/>
      </c>
      <c r="H965" t="str">
        <f t="shared" si="320"/>
        <v/>
      </c>
      <c r="I965" s="1">
        <f t="shared" si="321"/>
        <v>0</v>
      </c>
      <c r="J965" s="1" t="str">
        <f>IF(LEN($A965)&gt;0,IF(LEN(Declarations!$F965)&gt;0,Declarations!$F965,conftype),"")</f>
        <v/>
      </c>
      <c r="M965" s="35" t="e">
        <f t="shared" si="315"/>
        <v>#REF!</v>
      </c>
      <c r="N965" s="35" t="e">
        <f t="shared" si="322"/>
        <v>#REF!</v>
      </c>
      <c r="O965" s="35" t="e">
        <f t="shared" si="323"/>
        <v>#REF!</v>
      </c>
      <c r="P965" s="35" t="e">
        <f t="shared" si="324"/>
        <v>#REF!</v>
      </c>
      <c r="Q965" s="214" t="e">
        <f t="shared" si="325"/>
        <v>#REF!</v>
      </c>
      <c r="R965" s="215" t="e">
        <f t="shared" si="326"/>
        <v>#REF!</v>
      </c>
      <c r="S965" s="214" t="e">
        <f t="shared" si="327"/>
        <v>#REF!</v>
      </c>
      <c r="T965" s="214" t="e">
        <f t="shared" si="328"/>
        <v>#REF!</v>
      </c>
      <c r="U965" t="e">
        <f t="shared" si="329"/>
        <v>#REF!</v>
      </c>
      <c r="V965" t="e">
        <f t="shared" si="330"/>
        <v>#REF!</v>
      </c>
      <c r="W965" t="e">
        <f t="shared" si="331"/>
        <v>#REF!</v>
      </c>
      <c r="X965" t="e">
        <f t="shared" si="332"/>
        <v>#REF!</v>
      </c>
      <c r="Y965" t="e">
        <f t="shared" si="333"/>
        <v>#REF!</v>
      </c>
      <c r="AA965" s="1">
        <f t="shared" si="334"/>
        <v>964</v>
      </c>
    </row>
    <row r="966" spans="1:27" x14ac:dyDescent="0.35">
      <c r="A966" s="184" t="str">
        <f>+Declarations!A966&amp;""</f>
        <v/>
      </c>
      <c r="B966" t="str">
        <f>IF(LEN($A966),IF(LEN(Declarations!$B966)&gt;0,Declarations!$B966,"#"&amp;$A966),"")</f>
        <v/>
      </c>
      <c r="C966" s="1" t="str">
        <f t="shared" si="316"/>
        <v>...</v>
      </c>
      <c r="D966" s="1" t="str">
        <f t="shared" si="314"/>
        <v/>
      </c>
      <c r="E966" s="15">
        <f t="shared" si="317"/>
        <v>0</v>
      </c>
      <c r="F966" s="1">
        <f t="shared" si="318"/>
        <v>0</v>
      </c>
      <c r="G966" s="1" t="str">
        <f t="shared" si="319"/>
        <v/>
      </c>
      <c r="H966" t="str">
        <f t="shared" si="320"/>
        <v/>
      </c>
      <c r="I966" s="1">
        <f t="shared" si="321"/>
        <v>0</v>
      </c>
      <c r="J966" s="1" t="str">
        <f>IF(LEN($A966)&gt;0,IF(LEN(Declarations!$F966)&gt;0,Declarations!$F966,conftype),"")</f>
        <v/>
      </c>
      <c r="M966" s="35" t="e">
        <f t="shared" si="315"/>
        <v>#REF!</v>
      </c>
      <c r="N966" s="35" t="e">
        <f t="shared" si="322"/>
        <v>#REF!</v>
      </c>
      <c r="O966" s="35" t="e">
        <f t="shared" si="323"/>
        <v>#REF!</v>
      </c>
      <c r="P966" s="35" t="e">
        <f t="shared" si="324"/>
        <v>#REF!</v>
      </c>
      <c r="Q966" s="214" t="e">
        <f t="shared" si="325"/>
        <v>#REF!</v>
      </c>
      <c r="R966" s="215" t="e">
        <f t="shared" si="326"/>
        <v>#REF!</v>
      </c>
      <c r="S966" s="214" t="e">
        <f t="shared" si="327"/>
        <v>#REF!</v>
      </c>
      <c r="T966" s="214" t="e">
        <f t="shared" si="328"/>
        <v>#REF!</v>
      </c>
      <c r="U966" t="e">
        <f t="shared" si="329"/>
        <v>#REF!</v>
      </c>
      <c r="V966" t="e">
        <f t="shared" si="330"/>
        <v>#REF!</v>
      </c>
      <c r="W966" t="e">
        <f t="shared" si="331"/>
        <v>#REF!</v>
      </c>
      <c r="X966" t="e">
        <f t="shared" si="332"/>
        <v>#REF!</v>
      </c>
      <c r="Y966" t="e">
        <f t="shared" si="333"/>
        <v>#REF!</v>
      </c>
      <c r="AA966" s="1">
        <f t="shared" si="334"/>
        <v>965</v>
      </c>
    </row>
    <row r="967" spans="1:27" x14ac:dyDescent="0.35">
      <c r="A967" s="184" t="str">
        <f>+Declarations!A967&amp;""</f>
        <v/>
      </c>
      <c r="B967" t="str">
        <f>IF(LEN($A967),IF(LEN(Declarations!$B967)&gt;0,Declarations!$B967,"#"&amp;$A967),"")</f>
        <v/>
      </c>
      <c r="C967" s="1" t="str">
        <f t="shared" si="316"/>
        <v>...</v>
      </c>
      <c r="D967" s="1" t="str">
        <f t="shared" ref="D967:D1001" si="335">IF(OR(G967="G",G967="F"),"F",IF(OR(G967="B",G967="M"),"M",""))</f>
        <v/>
      </c>
      <c r="E967" s="15">
        <f t="shared" si="317"/>
        <v>0</v>
      </c>
      <c r="F967" s="1">
        <f t="shared" si="318"/>
        <v>0</v>
      </c>
      <c r="G967" s="1" t="str">
        <f t="shared" si="319"/>
        <v/>
      </c>
      <c r="H967" t="str">
        <f t="shared" si="320"/>
        <v/>
      </c>
      <c r="I967" s="1">
        <f t="shared" si="321"/>
        <v>0</v>
      </c>
      <c r="J967" s="1" t="str">
        <f>IF(LEN($A967)&gt;0,IF(LEN(Declarations!$F967)&gt;0,Declarations!$F967,conftype),"")</f>
        <v/>
      </c>
      <c r="M967" s="35" t="e">
        <f t="shared" si="315"/>
        <v>#REF!</v>
      </c>
      <c r="N967" s="35" t="e">
        <f t="shared" si="322"/>
        <v>#REF!</v>
      </c>
      <c r="O967" s="35" t="e">
        <f t="shared" si="323"/>
        <v>#REF!</v>
      </c>
      <c r="P967" s="35" t="e">
        <f t="shared" si="324"/>
        <v>#REF!</v>
      </c>
      <c r="Q967" s="214" t="e">
        <f t="shared" si="325"/>
        <v>#REF!</v>
      </c>
      <c r="R967" s="215" t="e">
        <f t="shared" si="326"/>
        <v>#REF!</v>
      </c>
      <c r="S967" s="214" t="e">
        <f t="shared" si="327"/>
        <v>#REF!</v>
      </c>
      <c r="T967" s="214" t="e">
        <f t="shared" si="328"/>
        <v>#REF!</v>
      </c>
      <c r="U967" t="e">
        <f t="shared" si="329"/>
        <v>#REF!</v>
      </c>
      <c r="V967" t="e">
        <f t="shared" si="330"/>
        <v>#REF!</v>
      </c>
      <c r="W967" t="e">
        <f t="shared" si="331"/>
        <v>#REF!</v>
      </c>
      <c r="X967" t="e">
        <f t="shared" si="332"/>
        <v>#REF!</v>
      </c>
      <c r="Y967" t="e">
        <f t="shared" si="333"/>
        <v>#REF!</v>
      </c>
      <c r="AA967" s="1">
        <f t="shared" si="334"/>
        <v>966</v>
      </c>
    </row>
    <row r="968" spans="1:27" x14ac:dyDescent="0.35">
      <c r="A968" s="184" t="str">
        <f>+Declarations!A968&amp;""</f>
        <v/>
      </c>
      <c r="B968" t="str">
        <f>IF(LEN($A968),IF(LEN(Declarations!$B968)&gt;0,Declarations!$B968,"#"&amp;$A968),"")</f>
        <v/>
      </c>
      <c r="C968" s="1" t="str">
        <f t="shared" si="316"/>
        <v>...</v>
      </c>
      <c r="D968" s="1" t="str">
        <f t="shared" si="335"/>
        <v/>
      </c>
      <c r="E968" s="15">
        <f t="shared" si="317"/>
        <v>0</v>
      </c>
      <c r="F968" s="1">
        <f t="shared" si="318"/>
        <v>0</v>
      </c>
      <c r="G968" s="1" t="str">
        <f t="shared" si="319"/>
        <v/>
      </c>
      <c r="H968" t="str">
        <f t="shared" si="320"/>
        <v/>
      </c>
      <c r="I968" s="1">
        <f t="shared" si="321"/>
        <v>0</v>
      </c>
      <c r="J968" s="1" t="str">
        <f>IF(LEN($A968)&gt;0,IF(LEN(Declarations!$F968)&gt;0,Declarations!$F968,conftype),"")</f>
        <v/>
      </c>
      <c r="M968" s="35" t="e">
        <f t="shared" si="315"/>
        <v>#REF!</v>
      </c>
      <c r="N968" s="35" t="e">
        <f t="shared" si="322"/>
        <v>#REF!</v>
      </c>
      <c r="O968" s="35" t="e">
        <f t="shared" si="323"/>
        <v>#REF!</v>
      </c>
      <c r="P968" s="35" t="e">
        <f t="shared" si="324"/>
        <v>#REF!</v>
      </c>
      <c r="Q968" s="214" t="e">
        <f t="shared" si="325"/>
        <v>#REF!</v>
      </c>
      <c r="R968" s="215" t="e">
        <f t="shared" si="326"/>
        <v>#REF!</v>
      </c>
      <c r="S968" s="214" t="e">
        <f t="shared" si="327"/>
        <v>#REF!</v>
      </c>
      <c r="T968" s="214" t="e">
        <f t="shared" si="328"/>
        <v>#REF!</v>
      </c>
      <c r="U968" t="e">
        <f t="shared" si="329"/>
        <v>#REF!</v>
      </c>
      <c r="V968" t="e">
        <f t="shared" si="330"/>
        <v>#REF!</v>
      </c>
      <c r="W968" t="e">
        <f t="shared" si="331"/>
        <v>#REF!</v>
      </c>
      <c r="X968" t="e">
        <f t="shared" si="332"/>
        <v>#REF!</v>
      </c>
      <c r="Y968" t="e">
        <f t="shared" si="333"/>
        <v>#REF!</v>
      </c>
      <c r="AA968" s="1">
        <f t="shared" si="334"/>
        <v>967</v>
      </c>
    </row>
    <row r="969" spans="1:27" x14ac:dyDescent="0.35">
      <c r="A969" s="184" t="str">
        <f>+Declarations!A969&amp;""</f>
        <v/>
      </c>
      <c r="B969" t="str">
        <f>IF(LEN($A969),IF(LEN(Declarations!$B969)&gt;0,Declarations!$B969,"#"&amp;$A969),"")</f>
        <v/>
      </c>
      <c r="C969" s="1" t="str">
        <f t="shared" si="316"/>
        <v>...</v>
      </c>
      <c r="D969" s="1" t="str">
        <f t="shared" si="335"/>
        <v/>
      </c>
      <c r="E969" s="15">
        <f t="shared" si="317"/>
        <v>0</v>
      </c>
      <c r="F969" s="1">
        <f t="shared" si="318"/>
        <v>0</v>
      </c>
      <c r="G969" s="1" t="str">
        <f t="shared" si="319"/>
        <v/>
      </c>
      <c r="H969" t="str">
        <f t="shared" si="320"/>
        <v/>
      </c>
      <c r="I969" s="1">
        <f t="shared" si="321"/>
        <v>0</v>
      </c>
      <c r="J969" s="1" t="str">
        <f>IF(LEN($A969)&gt;0,IF(LEN(Declarations!$F969)&gt;0,Declarations!$F969,conftype),"")</f>
        <v/>
      </c>
      <c r="M969" s="35" t="e">
        <f t="shared" si="315"/>
        <v>#REF!</v>
      </c>
      <c r="N969" s="35" t="e">
        <f t="shared" si="322"/>
        <v>#REF!</v>
      </c>
      <c r="O969" s="35" t="e">
        <f t="shared" si="323"/>
        <v>#REF!</v>
      </c>
      <c r="P969" s="35" t="e">
        <f t="shared" si="324"/>
        <v>#REF!</v>
      </c>
      <c r="Q969" s="214" t="e">
        <f t="shared" si="325"/>
        <v>#REF!</v>
      </c>
      <c r="R969" s="215" t="e">
        <f t="shared" si="326"/>
        <v>#REF!</v>
      </c>
      <c r="S969" s="214" t="e">
        <f t="shared" si="327"/>
        <v>#REF!</v>
      </c>
      <c r="T969" s="214" t="e">
        <f t="shared" si="328"/>
        <v>#REF!</v>
      </c>
      <c r="U969" t="e">
        <f t="shared" si="329"/>
        <v>#REF!</v>
      </c>
      <c r="V969" t="e">
        <f t="shared" si="330"/>
        <v>#REF!</v>
      </c>
      <c r="W969" t="e">
        <f t="shared" si="331"/>
        <v>#REF!</v>
      </c>
      <c r="X969" t="e">
        <f t="shared" si="332"/>
        <v>#REF!</v>
      </c>
      <c r="Y969" t="e">
        <f t="shared" si="333"/>
        <v>#REF!</v>
      </c>
      <c r="AA969" s="1">
        <f t="shared" si="334"/>
        <v>968</v>
      </c>
    </row>
    <row r="970" spans="1:27" x14ac:dyDescent="0.35">
      <c r="A970" s="184" t="str">
        <f>+Declarations!A970&amp;""</f>
        <v/>
      </c>
      <c r="B970" t="str">
        <f>IF(LEN($A970),IF(LEN(Declarations!$B970)&gt;0,Declarations!$B970,"#"&amp;$A970),"")</f>
        <v/>
      </c>
      <c r="C970" s="1" t="str">
        <f t="shared" si="316"/>
        <v>...</v>
      </c>
      <c r="D970" s="1" t="str">
        <f t="shared" si="335"/>
        <v/>
      </c>
      <c r="E970" s="15">
        <f t="shared" si="317"/>
        <v>0</v>
      </c>
      <c r="F970" s="1">
        <f t="shared" si="318"/>
        <v>0</v>
      </c>
      <c r="G970" s="1" t="str">
        <f t="shared" si="319"/>
        <v/>
      </c>
      <c r="H970" t="str">
        <f t="shared" si="320"/>
        <v/>
      </c>
      <c r="I970" s="1">
        <f t="shared" si="321"/>
        <v>0</v>
      </c>
      <c r="J970" s="1" t="str">
        <f>IF(LEN($A970)&gt;0,IF(LEN(Declarations!$F970)&gt;0,Declarations!$F970,conftype),"")</f>
        <v/>
      </c>
      <c r="M970" s="35" t="e">
        <f t="shared" si="315"/>
        <v>#REF!</v>
      </c>
      <c r="N970" s="35" t="e">
        <f t="shared" si="322"/>
        <v>#REF!</v>
      </c>
      <c r="O970" s="35" t="e">
        <f t="shared" si="323"/>
        <v>#REF!</v>
      </c>
      <c r="P970" s="35" t="e">
        <f t="shared" si="324"/>
        <v>#REF!</v>
      </c>
      <c r="Q970" s="214" t="e">
        <f t="shared" si="325"/>
        <v>#REF!</v>
      </c>
      <c r="R970" s="215" t="e">
        <f t="shared" si="326"/>
        <v>#REF!</v>
      </c>
      <c r="S970" s="214" t="e">
        <f t="shared" si="327"/>
        <v>#REF!</v>
      </c>
      <c r="T970" s="214" t="e">
        <f t="shared" si="328"/>
        <v>#REF!</v>
      </c>
      <c r="U970" t="e">
        <f t="shared" si="329"/>
        <v>#REF!</v>
      </c>
      <c r="V970" t="e">
        <f t="shared" si="330"/>
        <v>#REF!</v>
      </c>
      <c r="W970" t="e">
        <f t="shared" si="331"/>
        <v>#REF!</v>
      </c>
      <c r="X970" t="e">
        <f t="shared" si="332"/>
        <v>#REF!</v>
      </c>
      <c r="Y970" t="e">
        <f t="shared" si="333"/>
        <v>#REF!</v>
      </c>
      <c r="AA970" s="1">
        <f t="shared" si="334"/>
        <v>969</v>
      </c>
    </row>
    <row r="971" spans="1:27" x14ac:dyDescent="0.35">
      <c r="A971" s="184" t="str">
        <f>+Declarations!A971&amp;""</f>
        <v/>
      </c>
      <c r="B971" t="str">
        <f>IF(LEN($A971),IF(LEN(Declarations!$B971)&gt;0,Declarations!$B971,"#"&amp;$A971),"")</f>
        <v/>
      </c>
      <c r="C971" s="1" t="str">
        <f t="shared" si="316"/>
        <v>...</v>
      </c>
      <c r="D971" s="1" t="str">
        <f t="shared" si="335"/>
        <v/>
      </c>
      <c r="E971" s="15">
        <f t="shared" si="317"/>
        <v>0</v>
      </c>
      <c r="F971" s="1">
        <f t="shared" si="318"/>
        <v>0</v>
      </c>
      <c r="G971" s="1" t="str">
        <f t="shared" si="319"/>
        <v/>
      </c>
      <c r="H971" t="str">
        <f t="shared" si="320"/>
        <v/>
      </c>
      <c r="I971" s="1">
        <f t="shared" si="321"/>
        <v>0</v>
      </c>
      <c r="J971" s="1" t="str">
        <f>IF(LEN($A971)&gt;0,IF(LEN(Declarations!$F971)&gt;0,Declarations!$F971,conftype),"")</f>
        <v/>
      </c>
      <c r="M971" s="35" t="e">
        <f t="shared" si="315"/>
        <v>#REF!</v>
      </c>
      <c r="N971" s="35" t="e">
        <f t="shared" si="322"/>
        <v>#REF!</v>
      </c>
      <c r="O971" s="35" t="e">
        <f t="shared" si="323"/>
        <v>#REF!</v>
      </c>
      <c r="P971" s="35" t="e">
        <f t="shared" si="324"/>
        <v>#REF!</v>
      </c>
      <c r="Q971" s="214" t="e">
        <f t="shared" si="325"/>
        <v>#REF!</v>
      </c>
      <c r="R971" s="215" t="e">
        <f t="shared" si="326"/>
        <v>#REF!</v>
      </c>
      <c r="S971" s="214" t="e">
        <f t="shared" si="327"/>
        <v>#REF!</v>
      </c>
      <c r="T971" s="214" t="e">
        <f t="shared" si="328"/>
        <v>#REF!</v>
      </c>
      <c r="U971" t="e">
        <f t="shared" si="329"/>
        <v>#REF!</v>
      </c>
      <c r="V971" t="e">
        <f t="shared" si="330"/>
        <v>#REF!</v>
      </c>
      <c r="W971" t="e">
        <f t="shared" si="331"/>
        <v>#REF!</v>
      </c>
      <c r="X971" t="e">
        <f t="shared" si="332"/>
        <v>#REF!</v>
      </c>
      <c r="Y971" t="e">
        <f t="shared" si="333"/>
        <v>#REF!</v>
      </c>
      <c r="AA971" s="1">
        <f t="shared" si="334"/>
        <v>970</v>
      </c>
    </row>
    <row r="972" spans="1:27" x14ac:dyDescent="0.35">
      <c r="A972" s="184" t="str">
        <f>+Declarations!A972&amp;""</f>
        <v/>
      </c>
      <c r="B972" t="str">
        <f>IF(LEN($A972),IF(LEN(Declarations!$B972)&gt;0,Declarations!$B972,"#"&amp;$A972),"")</f>
        <v/>
      </c>
      <c r="C972" s="1" t="str">
        <f t="shared" si="316"/>
        <v>...</v>
      </c>
      <c r="D972" s="1" t="str">
        <f t="shared" si="335"/>
        <v/>
      </c>
      <c r="E972" s="15">
        <f t="shared" si="317"/>
        <v>0</v>
      </c>
      <c r="F972" s="1">
        <f t="shared" si="318"/>
        <v>0</v>
      </c>
      <c r="G972" s="1" t="str">
        <f t="shared" si="319"/>
        <v/>
      </c>
      <c r="H972" t="str">
        <f t="shared" si="320"/>
        <v/>
      </c>
      <c r="I972" s="1">
        <f t="shared" si="321"/>
        <v>0</v>
      </c>
      <c r="J972" s="1" t="str">
        <f>IF(LEN($A972)&gt;0,IF(LEN(Declarations!$F972)&gt;0,Declarations!$F972,conftype),"")</f>
        <v/>
      </c>
      <c r="M972" s="35" t="e">
        <f t="shared" si="315"/>
        <v>#REF!</v>
      </c>
      <c r="N972" s="35" t="e">
        <f t="shared" si="322"/>
        <v>#REF!</v>
      </c>
      <c r="O972" s="35" t="e">
        <f t="shared" si="323"/>
        <v>#REF!</v>
      </c>
      <c r="P972" s="35" t="e">
        <f t="shared" si="324"/>
        <v>#REF!</v>
      </c>
      <c r="Q972" s="214" t="e">
        <f t="shared" si="325"/>
        <v>#REF!</v>
      </c>
      <c r="R972" s="215" t="e">
        <f t="shared" si="326"/>
        <v>#REF!</v>
      </c>
      <c r="S972" s="214" t="e">
        <f t="shared" si="327"/>
        <v>#REF!</v>
      </c>
      <c r="T972" s="214" t="e">
        <f t="shared" si="328"/>
        <v>#REF!</v>
      </c>
      <c r="U972" t="e">
        <f t="shared" si="329"/>
        <v>#REF!</v>
      </c>
      <c r="V972" t="e">
        <f t="shared" si="330"/>
        <v>#REF!</v>
      </c>
      <c r="W972" t="e">
        <f t="shared" si="331"/>
        <v>#REF!</v>
      </c>
      <c r="X972" t="e">
        <f t="shared" si="332"/>
        <v>#REF!</v>
      </c>
      <c r="Y972" t="e">
        <f t="shared" si="333"/>
        <v>#REF!</v>
      </c>
      <c r="AA972" s="1">
        <f t="shared" si="334"/>
        <v>971</v>
      </c>
    </row>
    <row r="973" spans="1:27" x14ac:dyDescent="0.35">
      <c r="A973" s="184" t="str">
        <f>+Declarations!A973&amp;""</f>
        <v/>
      </c>
      <c r="B973" t="str">
        <f>IF(LEN($A973),IF(LEN(Declarations!$B973)&gt;0,Declarations!$B973,"#"&amp;$A973),"")</f>
        <v/>
      </c>
      <c r="C973" s="1" t="str">
        <f t="shared" si="316"/>
        <v>...</v>
      </c>
      <c r="D973" s="1" t="str">
        <f t="shared" si="335"/>
        <v/>
      </c>
      <c r="E973" s="15">
        <f t="shared" si="317"/>
        <v>0</v>
      </c>
      <c r="F973" s="1">
        <f t="shared" si="318"/>
        <v>0</v>
      </c>
      <c r="G973" s="1" t="str">
        <f t="shared" si="319"/>
        <v/>
      </c>
      <c r="H973" t="str">
        <f t="shared" si="320"/>
        <v/>
      </c>
      <c r="I973" s="1">
        <f t="shared" si="321"/>
        <v>0</v>
      </c>
      <c r="J973" s="1" t="str">
        <f>IF(LEN($A973)&gt;0,IF(LEN(Declarations!$F973)&gt;0,Declarations!$F973,conftype),"")</f>
        <v/>
      </c>
      <c r="M973" s="35" t="e">
        <f t="shared" si="315"/>
        <v>#REF!</v>
      </c>
      <c r="N973" s="35" t="e">
        <f t="shared" si="322"/>
        <v>#REF!</v>
      </c>
      <c r="O973" s="35" t="e">
        <f t="shared" si="323"/>
        <v>#REF!</v>
      </c>
      <c r="P973" s="35" t="e">
        <f t="shared" si="324"/>
        <v>#REF!</v>
      </c>
      <c r="Q973" s="214" t="e">
        <f t="shared" si="325"/>
        <v>#REF!</v>
      </c>
      <c r="R973" s="215" t="e">
        <f t="shared" si="326"/>
        <v>#REF!</v>
      </c>
      <c r="S973" s="214" t="e">
        <f t="shared" si="327"/>
        <v>#REF!</v>
      </c>
      <c r="T973" s="214" t="e">
        <f t="shared" si="328"/>
        <v>#REF!</v>
      </c>
      <c r="U973" t="e">
        <f t="shared" si="329"/>
        <v>#REF!</v>
      </c>
      <c r="V973" t="e">
        <f t="shared" si="330"/>
        <v>#REF!</v>
      </c>
      <c r="W973" t="e">
        <f t="shared" si="331"/>
        <v>#REF!</v>
      </c>
      <c r="X973" t="e">
        <f t="shared" si="332"/>
        <v>#REF!</v>
      </c>
      <c r="Y973" t="e">
        <f t="shared" si="333"/>
        <v>#REF!</v>
      </c>
      <c r="AA973" s="1">
        <f t="shared" si="334"/>
        <v>972</v>
      </c>
    </row>
    <row r="974" spans="1:27" x14ac:dyDescent="0.35">
      <c r="A974" s="184" t="str">
        <f>+Declarations!A974&amp;""</f>
        <v/>
      </c>
      <c r="B974" t="str">
        <f>IF(LEN($A974),IF(LEN(Declarations!$B974)&gt;0,Declarations!$B974,"#"&amp;$A974),"")</f>
        <v/>
      </c>
      <c r="C974" s="1" t="str">
        <f t="shared" si="316"/>
        <v>...</v>
      </c>
      <c r="D974" s="1" t="str">
        <f t="shared" si="335"/>
        <v/>
      </c>
      <c r="E974" s="15">
        <f t="shared" si="317"/>
        <v>0</v>
      </c>
      <c r="F974" s="1">
        <f t="shared" si="318"/>
        <v>0</v>
      </c>
      <c r="G974" s="1" t="str">
        <f t="shared" si="319"/>
        <v/>
      </c>
      <c r="H974" t="str">
        <f t="shared" si="320"/>
        <v/>
      </c>
      <c r="I974" s="1">
        <f t="shared" si="321"/>
        <v>0</v>
      </c>
      <c r="J974" s="1" t="str">
        <f>IF(LEN($A974)&gt;0,IF(LEN(Declarations!$F974)&gt;0,Declarations!$F974,conftype),"")</f>
        <v/>
      </c>
      <c r="M974" s="35" t="e">
        <f t="shared" si="315"/>
        <v>#REF!</v>
      </c>
      <c r="N974" s="35" t="e">
        <f t="shared" si="322"/>
        <v>#REF!</v>
      </c>
      <c r="O974" s="35" t="e">
        <f t="shared" si="323"/>
        <v>#REF!</v>
      </c>
      <c r="P974" s="35" t="e">
        <f t="shared" si="324"/>
        <v>#REF!</v>
      </c>
      <c r="Q974" s="214" t="e">
        <f t="shared" si="325"/>
        <v>#REF!</v>
      </c>
      <c r="R974" s="215" t="e">
        <f t="shared" si="326"/>
        <v>#REF!</v>
      </c>
      <c r="S974" s="214" t="e">
        <f t="shared" si="327"/>
        <v>#REF!</v>
      </c>
      <c r="T974" s="214" t="e">
        <f t="shared" si="328"/>
        <v>#REF!</v>
      </c>
      <c r="U974" t="e">
        <f t="shared" si="329"/>
        <v>#REF!</v>
      </c>
      <c r="V974" t="e">
        <f t="shared" si="330"/>
        <v>#REF!</v>
      </c>
      <c r="W974" t="e">
        <f t="shared" si="331"/>
        <v>#REF!</v>
      </c>
      <c r="X974" t="e">
        <f t="shared" si="332"/>
        <v>#REF!</v>
      </c>
      <c r="Y974" t="e">
        <f t="shared" si="333"/>
        <v>#REF!</v>
      </c>
      <c r="AA974" s="1">
        <f t="shared" si="334"/>
        <v>973</v>
      </c>
    </row>
    <row r="975" spans="1:27" x14ac:dyDescent="0.35">
      <c r="A975" s="184" t="str">
        <f>+Declarations!A975&amp;""</f>
        <v/>
      </c>
      <c r="B975" t="str">
        <f>IF(LEN($A975),IF(LEN(Declarations!$B975)&gt;0,Declarations!$B975,"#"&amp;$A975),"")</f>
        <v/>
      </c>
      <c r="C975" s="1" t="str">
        <f t="shared" si="316"/>
        <v>...</v>
      </c>
      <c r="D975" s="1" t="str">
        <f t="shared" si="335"/>
        <v/>
      </c>
      <c r="E975" s="15">
        <f t="shared" si="317"/>
        <v>0</v>
      </c>
      <c r="F975" s="1">
        <f t="shared" si="318"/>
        <v>0</v>
      </c>
      <c r="G975" s="1" t="str">
        <f t="shared" si="319"/>
        <v/>
      </c>
      <c r="H975" t="str">
        <f t="shared" si="320"/>
        <v/>
      </c>
      <c r="I975" s="1">
        <f t="shared" si="321"/>
        <v>0</v>
      </c>
      <c r="J975" s="1" t="str">
        <f>IF(LEN($A975)&gt;0,IF(LEN(Declarations!$F975)&gt;0,Declarations!$F975,conftype),"")</f>
        <v/>
      </c>
      <c r="M975" s="35" t="e">
        <f t="shared" si="315"/>
        <v>#REF!</v>
      </c>
      <c r="N975" s="35" t="e">
        <f t="shared" si="322"/>
        <v>#REF!</v>
      </c>
      <c r="O975" s="35" t="e">
        <f t="shared" si="323"/>
        <v>#REF!</v>
      </c>
      <c r="P975" s="35" t="e">
        <f t="shared" si="324"/>
        <v>#REF!</v>
      </c>
      <c r="Q975" s="214" t="e">
        <f t="shared" si="325"/>
        <v>#REF!</v>
      </c>
      <c r="R975" s="215" t="e">
        <f t="shared" si="326"/>
        <v>#REF!</v>
      </c>
      <c r="S975" s="214" t="e">
        <f t="shared" si="327"/>
        <v>#REF!</v>
      </c>
      <c r="T975" s="214" t="e">
        <f t="shared" si="328"/>
        <v>#REF!</v>
      </c>
      <c r="U975" t="e">
        <f t="shared" si="329"/>
        <v>#REF!</v>
      </c>
      <c r="V975" t="e">
        <f t="shared" si="330"/>
        <v>#REF!</v>
      </c>
      <c r="W975" t="e">
        <f t="shared" si="331"/>
        <v>#REF!</v>
      </c>
      <c r="X975" t="e">
        <f t="shared" si="332"/>
        <v>#REF!</v>
      </c>
      <c r="Y975" t="e">
        <f t="shared" si="333"/>
        <v>#REF!</v>
      </c>
      <c r="AA975" s="1">
        <f t="shared" si="334"/>
        <v>974</v>
      </c>
    </row>
    <row r="976" spans="1:27" x14ac:dyDescent="0.35">
      <c r="A976" s="184" t="str">
        <f>+Declarations!A976&amp;""</f>
        <v/>
      </c>
      <c r="B976" t="str">
        <f>IF(LEN($A976),IF(LEN(Declarations!$B976)&gt;0,Declarations!$B976,"#"&amp;$A976),"")</f>
        <v/>
      </c>
      <c r="C976" s="1" t="str">
        <f t="shared" si="316"/>
        <v>...</v>
      </c>
      <c r="D976" s="1" t="str">
        <f t="shared" si="335"/>
        <v/>
      </c>
      <c r="E976" s="15">
        <f t="shared" si="317"/>
        <v>0</v>
      </c>
      <c r="F976" s="1">
        <f t="shared" si="318"/>
        <v>0</v>
      </c>
      <c r="G976" s="1" t="str">
        <f t="shared" si="319"/>
        <v/>
      </c>
      <c r="H976" t="str">
        <f t="shared" si="320"/>
        <v/>
      </c>
      <c r="I976" s="1">
        <f t="shared" si="321"/>
        <v>0</v>
      </c>
      <c r="J976" s="1" t="str">
        <f>IF(LEN($A976)&gt;0,IF(LEN(Declarations!$F976)&gt;0,Declarations!$F976,conftype),"")</f>
        <v/>
      </c>
      <c r="M976" s="35" t="e">
        <f t="shared" si="315"/>
        <v>#REF!</v>
      </c>
      <c r="N976" s="35" t="e">
        <f t="shared" si="322"/>
        <v>#REF!</v>
      </c>
      <c r="O976" s="35" t="e">
        <f t="shared" si="323"/>
        <v>#REF!</v>
      </c>
      <c r="P976" s="35" t="e">
        <f t="shared" si="324"/>
        <v>#REF!</v>
      </c>
      <c r="Q976" s="214" t="e">
        <f t="shared" si="325"/>
        <v>#REF!</v>
      </c>
      <c r="R976" s="215" t="e">
        <f t="shared" si="326"/>
        <v>#REF!</v>
      </c>
      <c r="S976" s="214" t="e">
        <f t="shared" si="327"/>
        <v>#REF!</v>
      </c>
      <c r="T976" s="214" t="e">
        <f t="shared" si="328"/>
        <v>#REF!</v>
      </c>
      <c r="U976" t="e">
        <f t="shared" si="329"/>
        <v>#REF!</v>
      </c>
      <c r="V976" t="e">
        <f t="shared" si="330"/>
        <v>#REF!</v>
      </c>
      <c r="W976" t="e">
        <f t="shared" si="331"/>
        <v>#REF!</v>
      </c>
      <c r="X976" t="e">
        <f t="shared" si="332"/>
        <v>#REF!</v>
      </c>
      <c r="Y976" t="e">
        <f t="shared" si="333"/>
        <v>#REF!</v>
      </c>
      <c r="AA976" s="1">
        <f t="shared" si="334"/>
        <v>975</v>
      </c>
    </row>
    <row r="977" spans="1:27" x14ac:dyDescent="0.35">
      <c r="A977" s="184" t="str">
        <f>+Declarations!A977&amp;""</f>
        <v/>
      </c>
      <c r="B977" t="str">
        <f>IF(LEN($A977),IF(LEN(Declarations!$B977)&gt;0,Declarations!$B977,"#"&amp;$A977),"")</f>
        <v/>
      </c>
      <c r="C977" s="1" t="str">
        <f t="shared" si="316"/>
        <v>...</v>
      </c>
      <c r="D977" s="1" t="str">
        <f t="shared" si="335"/>
        <v/>
      </c>
      <c r="E977" s="15">
        <f t="shared" si="317"/>
        <v>0</v>
      </c>
      <c r="F977" s="1">
        <f t="shared" si="318"/>
        <v>0</v>
      </c>
      <c r="G977" s="1" t="str">
        <f t="shared" si="319"/>
        <v/>
      </c>
      <c r="H977" t="str">
        <f t="shared" si="320"/>
        <v/>
      </c>
      <c r="I977" s="1">
        <f t="shared" si="321"/>
        <v>0</v>
      </c>
      <c r="J977" s="1" t="str">
        <f>IF(LEN($A977)&gt;0,IF(LEN(Declarations!$F977)&gt;0,Declarations!$F977,conftype),"")</f>
        <v/>
      </c>
      <c r="M977" s="35" t="e">
        <f t="shared" si="315"/>
        <v>#REF!</v>
      </c>
      <c r="N977" s="35" t="e">
        <f t="shared" si="322"/>
        <v>#REF!</v>
      </c>
      <c r="O977" s="35" t="e">
        <f t="shared" si="323"/>
        <v>#REF!</v>
      </c>
      <c r="P977" s="35" t="e">
        <f t="shared" si="324"/>
        <v>#REF!</v>
      </c>
      <c r="Q977" s="214" t="e">
        <f t="shared" si="325"/>
        <v>#REF!</v>
      </c>
      <c r="R977" s="215" t="e">
        <f t="shared" si="326"/>
        <v>#REF!</v>
      </c>
      <c r="S977" s="214" t="e">
        <f t="shared" si="327"/>
        <v>#REF!</v>
      </c>
      <c r="T977" s="214" t="e">
        <f t="shared" si="328"/>
        <v>#REF!</v>
      </c>
      <c r="U977" t="e">
        <f t="shared" si="329"/>
        <v>#REF!</v>
      </c>
      <c r="V977" t="e">
        <f t="shared" si="330"/>
        <v>#REF!</v>
      </c>
      <c r="W977" t="e">
        <f t="shared" si="331"/>
        <v>#REF!</v>
      </c>
      <c r="X977" t="e">
        <f t="shared" si="332"/>
        <v>#REF!</v>
      </c>
      <c r="Y977" t="e">
        <f t="shared" si="333"/>
        <v>#REF!</v>
      </c>
      <c r="AA977" s="1">
        <f t="shared" si="334"/>
        <v>976</v>
      </c>
    </row>
    <row r="978" spans="1:27" x14ac:dyDescent="0.35">
      <c r="A978" s="184" t="str">
        <f>+Declarations!A978&amp;""</f>
        <v/>
      </c>
      <c r="B978" t="str">
        <f>IF(LEN($A978),IF(LEN(Declarations!$B978)&gt;0,Declarations!$B978,"#"&amp;$A978),"")</f>
        <v/>
      </c>
      <c r="C978" s="1" t="str">
        <f t="shared" si="316"/>
        <v>...</v>
      </c>
      <c r="D978" s="1" t="str">
        <f t="shared" si="335"/>
        <v/>
      </c>
      <c r="E978" s="15">
        <f t="shared" si="317"/>
        <v>0</v>
      </c>
      <c r="F978" s="1">
        <f t="shared" si="318"/>
        <v>0</v>
      </c>
      <c r="G978" s="1" t="str">
        <f t="shared" si="319"/>
        <v/>
      </c>
      <c r="H978" t="str">
        <f t="shared" si="320"/>
        <v/>
      </c>
      <c r="I978" s="1">
        <f t="shared" si="321"/>
        <v>0</v>
      </c>
      <c r="J978" s="1" t="str">
        <f>IF(LEN($A978)&gt;0,IF(LEN(Declarations!$F978)&gt;0,Declarations!$F978,conftype),"")</f>
        <v/>
      </c>
      <c r="M978" s="35" t="e">
        <f t="shared" si="315"/>
        <v>#REF!</v>
      </c>
      <c r="N978" s="35" t="e">
        <f t="shared" si="322"/>
        <v>#REF!</v>
      </c>
      <c r="O978" s="35" t="e">
        <f t="shared" si="323"/>
        <v>#REF!</v>
      </c>
      <c r="P978" s="35" t="e">
        <f t="shared" si="324"/>
        <v>#REF!</v>
      </c>
      <c r="Q978" s="214" t="e">
        <f t="shared" si="325"/>
        <v>#REF!</v>
      </c>
      <c r="R978" s="215" t="e">
        <f t="shared" si="326"/>
        <v>#REF!</v>
      </c>
      <c r="S978" s="214" t="e">
        <f t="shared" si="327"/>
        <v>#REF!</v>
      </c>
      <c r="T978" s="214" t="e">
        <f t="shared" si="328"/>
        <v>#REF!</v>
      </c>
      <c r="U978" t="e">
        <f t="shared" si="329"/>
        <v>#REF!</v>
      </c>
      <c r="V978" t="e">
        <f t="shared" si="330"/>
        <v>#REF!</v>
      </c>
      <c r="W978" t="e">
        <f t="shared" si="331"/>
        <v>#REF!</v>
      </c>
      <c r="X978" t="e">
        <f t="shared" si="332"/>
        <v>#REF!</v>
      </c>
      <c r="Y978" t="e">
        <f t="shared" si="333"/>
        <v>#REF!</v>
      </c>
      <c r="AA978" s="1">
        <f t="shared" si="334"/>
        <v>977</v>
      </c>
    </row>
    <row r="979" spans="1:27" x14ac:dyDescent="0.35">
      <c r="A979" s="184" t="str">
        <f>+Declarations!A979&amp;""</f>
        <v/>
      </c>
      <c r="B979" t="str">
        <f>IF(LEN($A979),IF(LEN(Declarations!$B979)&gt;0,Declarations!$B979,"#"&amp;$A979),"")</f>
        <v/>
      </c>
      <c r="C979" s="1" t="str">
        <f t="shared" si="316"/>
        <v>...</v>
      </c>
      <c r="D979" s="1" t="str">
        <f t="shared" si="335"/>
        <v/>
      </c>
      <c r="E979" s="15">
        <f t="shared" si="317"/>
        <v>0</v>
      </c>
      <c r="F979" s="1">
        <f t="shared" si="318"/>
        <v>0</v>
      </c>
      <c r="G979" s="1" t="str">
        <f t="shared" si="319"/>
        <v/>
      </c>
      <c r="H979" t="str">
        <f t="shared" si="320"/>
        <v/>
      </c>
      <c r="I979" s="1">
        <f t="shared" si="321"/>
        <v>0</v>
      </c>
      <c r="J979" s="1" t="str">
        <f>IF(LEN($A979)&gt;0,IF(LEN(Declarations!$F979)&gt;0,Declarations!$F979,conftype),"")</f>
        <v/>
      </c>
      <c r="M979" s="35" t="e">
        <f t="shared" si="315"/>
        <v>#REF!</v>
      </c>
      <c r="N979" s="35" t="e">
        <f t="shared" si="322"/>
        <v>#REF!</v>
      </c>
      <c r="O979" s="35" t="e">
        <f t="shared" si="323"/>
        <v>#REF!</v>
      </c>
      <c r="P979" s="35" t="e">
        <f t="shared" si="324"/>
        <v>#REF!</v>
      </c>
      <c r="Q979" s="214" t="e">
        <f t="shared" si="325"/>
        <v>#REF!</v>
      </c>
      <c r="R979" s="215" t="e">
        <f t="shared" si="326"/>
        <v>#REF!</v>
      </c>
      <c r="S979" s="214" t="e">
        <f t="shared" si="327"/>
        <v>#REF!</v>
      </c>
      <c r="T979" s="214" t="e">
        <f t="shared" si="328"/>
        <v>#REF!</v>
      </c>
      <c r="U979" t="e">
        <f t="shared" si="329"/>
        <v>#REF!</v>
      </c>
      <c r="V979" t="e">
        <f t="shared" si="330"/>
        <v>#REF!</v>
      </c>
      <c r="W979" t="e">
        <f t="shared" si="331"/>
        <v>#REF!</v>
      </c>
      <c r="X979" t="e">
        <f t="shared" si="332"/>
        <v>#REF!</v>
      </c>
      <c r="Y979" t="e">
        <f t="shared" si="333"/>
        <v>#REF!</v>
      </c>
      <c r="AA979" s="1">
        <f t="shared" si="334"/>
        <v>978</v>
      </c>
    </row>
    <row r="980" spans="1:27" x14ac:dyDescent="0.35">
      <c r="A980" s="184" t="str">
        <f>+Declarations!A980&amp;""</f>
        <v/>
      </c>
      <c r="B980" t="str">
        <f>IF(LEN($A980),IF(LEN(Declarations!$B980)&gt;0,Declarations!$B980,"#"&amp;$A980),"")</f>
        <v/>
      </c>
      <c r="C980" s="1" t="str">
        <f t="shared" si="316"/>
        <v>...</v>
      </c>
      <c r="D980" s="1" t="str">
        <f t="shared" si="335"/>
        <v/>
      </c>
      <c r="E980" s="15">
        <f t="shared" si="317"/>
        <v>0</v>
      </c>
      <c r="F980" s="1">
        <f t="shared" si="318"/>
        <v>0</v>
      </c>
      <c r="G980" s="1" t="str">
        <f t="shared" si="319"/>
        <v/>
      </c>
      <c r="H980" t="str">
        <f t="shared" si="320"/>
        <v/>
      </c>
      <c r="I980" s="1">
        <f t="shared" si="321"/>
        <v>0</v>
      </c>
      <c r="J980" s="1" t="str">
        <f>IF(LEN($A980)&gt;0,IF(LEN(Declarations!$F980)&gt;0,Declarations!$F980,conftype),"")</f>
        <v/>
      </c>
      <c r="M980" s="35" t="e">
        <f t="shared" si="315"/>
        <v>#REF!</v>
      </c>
      <c r="N980" s="35" t="e">
        <f t="shared" si="322"/>
        <v>#REF!</v>
      </c>
      <c r="O980" s="35" t="e">
        <f t="shared" si="323"/>
        <v>#REF!</v>
      </c>
      <c r="P980" s="35" t="e">
        <f t="shared" si="324"/>
        <v>#REF!</v>
      </c>
      <c r="Q980" s="214" t="e">
        <f t="shared" si="325"/>
        <v>#REF!</v>
      </c>
      <c r="R980" s="215" t="e">
        <f t="shared" si="326"/>
        <v>#REF!</v>
      </c>
      <c r="S980" s="214" t="e">
        <f t="shared" si="327"/>
        <v>#REF!</v>
      </c>
      <c r="T980" s="214" t="e">
        <f t="shared" si="328"/>
        <v>#REF!</v>
      </c>
      <c r="U980" t="e">
        <f t="shared" si="329"/>
        <v>#REF!</v>
      </c>
      <c r="V980" t="e">
        <f t="shared" si="330"/>
        <v>#REF!</v>
      </c>
      <c r="W980" t="e">
        <f t="shared" si="331"/>
        <v>#REF!</v>
      </c>
      <c r="X980" t="e">
        <f t="shared" si="332"/>
        <v>#REF!</v>
      </c>
      <c r="Y980" t="e">
        <f t="shared" si="333"/>
        <v>#REF!</v>
      </c>
      <c r="AA980" s="1">
        <f t="shared" si="334"/>
        <v>979</v>
      </c>
    </row>
    <row r="981" spans="1:27" x14ac:dyDescent="0.35">
      <c r="A981" s="184" t="str">
        <f>+Declarations!A981&amp;""</f>
        <v/>
      </c>
      <c r="B981" t="str">
        <f>IF(LEN($A981),IF(LEN(Declarations!$B981)&gt;0,Declarations!$B981,"#"&amp;$A981),"")</f>
        <v/>
      </c>
      <c r="C981" s="1" t="str">
        <f t="shared" si="316"/>
        <v>...</v>
      </c>
      <c r="D981" s="1" t="str">
        <f t="shared" si="335"/>
        <v/>
      </c>
      <c r="E981" s="15">
        <f t="shared" si="317"/>
        <v>0</v>
      </c>
      <c r="F981" s="1">
        <f t="shared" si="318"/>
        <v>0</v>
      </c>
      <c r="G981" s="1" t="str">
        <f t="shared" si="319"/>
        <v/>
      </c>
      <c r="H981" t="str">
        <f t="shared" si="320"/>
        <v/>
      </c>
      <c r="I981" s="1">
        <f t="shared" si="321"/>
        <v>0</v>
      </c>
      <c r="J981" s="1" t="str">
        <f>IF(LEN($A981)&gt;0,IF(LEN(Declarations!$F981)&gt;0,Declarations!$F981,conftype),"")</f>
        <v/>
      </c>
      <c r="M981" s="35" t="e">
        <f t="shared" si="315"/>
        <v>#REF!</v>
      </c>
      <c r="N981" s="35" t="e">
        <f t="shared" si="322"/>
        <v>#REF!</v>
      </c>
      <c r="O981" s="35" t="e">
        <f t="shared" si="323"/>
        <v>#REF!</v>
      </c>
      <c r="P981" s="35" t="e">
        <f t="shared" si="324"/>
        <v>#REF!</v>
      </c>
      <c r="Q981" s="214" t="e">
        <f t="shared" si="325"/>
        <v>#REF!</v>
      </c>
      <c r="R981" s="215" t="e">
        <f t="shared" si="326"/>
        <v>#REF!</v>
      </c>
      <c r="S981" s="214" t="e">
        <f t="shared" si="327"/>
        <v>#REF!</v>
      </c>
      <c r="T981" s="214" t="e">
        <f t="shared" si="328"/>
        <v>#REF!</v>
      </c>
      <c r="U981" t="e">
        <f t="shared" si="329"/>
        <v>#REF!</v>
      </c>
      <c r="V981" t="e">
        <f t="shared" si="330"/>
        <v>#REF!</v>
      </c>
      <c r="W981" t="e">
        <f t="shared" si="331"/>
        <v>#REF!</v>
      </c>
      <c r="X981" t="e">
        <f t="shared" si="332"/>
        <v>#REF!</v>
      </c>
      <c r="Y981" t="e">
        <f t="shared" si="333"/>
        <v>#REF!</v>
      </c>
      <c r="AA981" s="1">
        <f t="shared" si="334"/>
        <v>980</v>
      </c>
    </row>
    <row r="982" spans="1:27" x14ac:dyDescent="0.35">
      <c r="A982" s="184" t="str">
        <f>+Declarations!A982&amp;""</f>
        <v/>
      </c>
      <c r="B982" t="str">
        <f>IF(LEN($A982),IF(LEN(Declarations!$B982)&gt;0,Declarations!$B982,"#"&amp;$A982),"")</f>
        <v/>
      </c>
      <c r="C982" s="1" t="str">
        <f t="shared" si="316"/>
        <v>...</v>
      </c>
      <c r="D982" s="1" t="str">
        <f t="shared" si="335"/>
        <v/>
      </c>
      <c r="E982" s="15">
        <f t="shared" si="317"/>
        <v>0</v>
      </c>
      <c r="F982" s="1">
        <f t="shared" si="318"/>
        <v>0</v>
      </c>
      <c r="G982" s="1" t="str">
        <f t="shared" si="319"/>
        <v/>
      </c>
      <c r="H982" t="str">
        <f t="shared" si="320"/>
        <v/>
      </c>
      <c r="I982" s="1">
        <f t="shared" si="321"/>
        <v>0</v>
      </c>
      <c r="J982" s="1" t="str">
        <f>IF(LEN($A982)&gt;0,IF(LEN(Declarations!$F982)&gt;0,Declarations!$F982,conftype),"")</f>
        <v/>
      </c>
      <c r="M982" s="35" t="e">
        <f t="shared" si="315"/>
        <v>#REF!</v>
      </c>
      <c r="N982" s="35" t="e">
        <f t="shared" si="322"/>
        <v>#REF!</v>
      </c>
      <c r="O982" s="35" t="e">
        <f t="shared" si="323"/>
        <v>#REF!</v>
      </c>
      <c r="P982" s="35" t="e">
        <f t="shared" si="324"/>
        <v>#REF!</v>
      </c>
      <c r="Q982" s="214" t="e">
        <f t="shared" si="325"/>
        <v>#REF!</v>
      </c>
      <c r="R982" s="215" t="e">
        <f t="shared" si="326"/>
        <v>#REF!</v>
      </c>
      <c r="S982" s="214" t="e">
        <f t="shared" si="327"/>
        <v>#REF!</v>
      </c>
      <c r="T982" s="214" t="e">
        <f t="shared" si="328"/>
        <v>#REF!</v>
      </c>
      <c r="U982" t="e">
        <f t="shared" si="329"/>
        <v>#REF!</v>
      </c>
      <c r="V982" t="e">
        <f t="shared" si="330"/>
        <v>#REF!</v>
      </c>
      <c r="W982" t="e">
        <f t="shared" si="331"/>
        <v>#REF!</v>
      </c>
      <c r="X982" t="e">
        <f t="shared" si="332"/>
        <v>#REF!</v>
      </c>
      <c r="Y982" t="e">
        <f t="shared" si="333"/>
        <v>#REF!</v>
      </c>
      <c r="AA982" s="1">
        <f t="shared" si="334"/>
        <v>981</v>
      </c>
    </row>
    <row r="983" spans="1:27" x14ac:dyDescent="0.35">
      <c r="A983" s="184" t="str">
        <f>+Declarations!A983&amp;""</f>
        <v/>
      </c>
      <c r="B983" t="str">
        <f>IF(LEN($A983),IF(LEN(Declarations!$B983)&gt;0,Declarations!$B983,"#"&amp;$A983),"")</f>
        <v/>
      </c>
      <c r="C983" s="1" t="str">
        <f t="shared" si="316"/>
        <v>...</v>
      </c>
      <c r="D983" s="1" t="str">
        <f t="shared" si="335"/>
        <v/>
      </c>
      <c r="E983" s="15">
        <f t="shared" si="317"/>
        <v>0</v>
      </c>
      <c r="F983" s="1">
        <f t="shared" si="318"/>
        <v>0</v>
      </c>
      <c r="G983" s="1" t="str">
        <f t="shared" si="319"/>
        <v/>
      </c>
      <c r="H983" t="str">
        <f t="shared" si="320"/>
        <v/>
      </c>
      <c r="I983" s="1">
        <f t="shared" si="321"/>
        <v>0</v>
      </c>
      <c r="J983" s="1" t="str">
        <f>IF(LEN($A983)&gt;0,IF(LEN(Declarations!$F983)&gt;0,Declarations!$F983,conftype),"")</f>
        <v/>
      </c>
      <c r="M983" s="35" t="e">
        <f t="shared" si="315"/>
        <v>#REF!</v>
      </c>
      <c r="N983" s="35" t="e">
        <f t="shared" si="322"/>
        <v>#REF!</v>
      </c>
      <c r="O983" s="35" t="e">
        <f t="shared" si="323"/>
        <v>#REF!</v>
      </c>
      <c r="P983" s="35" t="e">
        <f t="shared" si="324"/>
        <v>#REF!</v>
      </c>
      <c r="Q983" s="214" t="e">
        <f t="shared" si="325"/>
        <v>#REF!</v>
      </c>
      <c r="R983" s="215" t="e">
        <f t="shared" si="326"/>
        <v>#REF!</v>
      </c>
      <c r="S983" s="214" t="e">
        <f t="shared" si="327"/>
        <v>#REF!</v>
      </c>
      <c r="T983" s="214" t="e">
        <f t="shared" si="328"/>
        <v>#REF!</v>
      </c>
      <c r="U983" t="e">
        <f t="shared" si="329"/>
        <v>#REF!</v>
      </c>
      <c r="V983" t="e">
        <f t="shared" si="330"/>
        <v>#REF!</v>
      </c>
      <c r="W983" t="e">
        <f t="shared" si="331"/>
        <v>#REF!</v>
      </c>
      <c r="X983" t="e">
        <f t="shared" si="332"/>
        <v>#REF!</v>
      </c>
      <c r="Y983" t="e">
        <f t="shared" si="333"/>
        <v>#REF!</v>
      </c>
      <c r="AA983" s="1">
        <f t="shared" si="334"/>
        <v>982</v>
      </c>
    </row>
    <row r="984" spans="1:27" x14ac:dyDescent="0.35">
      <c r="A984" s="184" t="str">
        <f>+Declarations!A984&amp;""</f>
        <v/>
      </c>
      <c r="B984" t="str">
        <f>IF(LEN($A984),IF(LEN(Declarations!$B984)&gt;0,Declarations!$B984,"#"&amp;$A984),"")</f>
        <v/>
      </c>
      <c r="C984" s="1" t="str">
        <f t="shared" si="316"/>
        <v>...</v>
      </c>
      <c r="D984" s="1" t="str">
        <f t="shared" si="335"/>
        <v/>
      </c>
      <c r="E984" s="15">
        <f t="shared" si="317"/>
        <v>0</v>
      </c>
      <c r="F984" s="1">
        <f t="shared" si="318"/>
        <v>0</v>
      </c>
      <c r="G984" s="1" t="str">
        <f t="shared" si="319"/>
        <v/>
      </c>
      <c r="H984" t="str">
        <f t="shared" si="320"/>
        <v/>
      </c>
      <c r="I984" s="1">
        <f t="shared" si="321"/>
        <v>0</v>
      </c>
      <c r="J984" s="1" t="str">
        <f>IF(LEN($A984)&gt;0,IF(LEN(Declarations!$F984)&gt;0,Declarations!$F984,conftype),"")</f>
        <v/>
      </c>
      <c r="M984" s="35" t="e">
        <f t="shared" si="315"/>
        <v>#REF!</v>
      </c>
      <c r="N984" s="35" t="e">
        <f t="shared" si="322"/>
        <v>#REF!</v>
      </c>
      <c r="O984" s="35" t="e">
        <f t="shared" si="323"/>
        <v>#REF!</v>
      </c>
      <c r="P984" s="35" t="e">
        <f t="shared" si="324"/>
        <v>#REF!</v>
      </c>
      <c r="Q984" s="214" t="e">
        <f t="shared" si="325"/>
        <v>#REF!</v>
      </c>
      <c r="R984" s="215" t="e">
        <f t="shared" si="326"/>
        <v>#REF!</v>
      </c>
      <c r="S984" s="214" t="e">
        <f t="shared" si="327"/>
        <v>#REF!</v>
      </c>
      <c r="T984" s="214" t="e">
        <f t="shared" si="328"/>
        <v>#REF!</v>
      </c>
      <c r="U984" t="e">
        <f t="shared" si="329"/>
        <v>#REF!</v>
      </c>
      <c r="V984" t="e">
        <f t="shared" si="330"/>
        <v>#REF!</v>
      </c>
      <c r="W984" t="e">
        <f t="shared" si="331"/>
        <v>#REF!</v>
      </c>
      <c r="X984" t="e">
        <f t="shared" si="332"/>
        <v>#REF!</v>
      </c>
      <c r="Y984" t="e">
        <f t="shared" si="333"/>
        <v>#REF!</v>
      </c>
      <c r="AA984" s="1">
        <f t="shared" si="334"/>
        <v>983</v>
      </c>
    </row>
    <row r="985" spans="1:27" x14ac:dyDescent="0.35">
      <c r="A985" s="184" t="str">
        <f>+Declarations!A985&amp;""</f>
        <v/>
      </c>
      <c r="B985" t="str">
        <f>IF(LEN($A985),IF(LEN(Declarations!$B985)&gt;0,Declarations!$B985,"#"&amp;$A985),"")</f>
        <v/>
      </c>
      <c r="C985" s="1" t="str">
        <f t="shared" si="316"/>
        <v>...</v>
      </c>
      <c r="D985" s="1" t="str">
        <f t="shared" si="335"/>
        <v/>
      </c>
      <c r="E985" s="15">
        <f t="shared" si="317"/>
        <v>0</v>
      </c>
      <c r="F985" s="1">
        <f t="shared" si="318"/>
        <v>0</v>
      </c>
      <c r="G985" s="1" t="str">
        <f t="shared" si="319"/>
        <v/>
      </c>
      <c r="H985" t="str">
        <f t="shared" si="320"/>
        <v/>
      </c>
      <c r="I985" s="1">
        <f t="shared" si="321"/>
        <v>0</v>
      </c>
      <c r="J985" s="1" t="str">
        <f>IF(LEN($A985)&gt;0,IF(LEN(Declarations!$F985)&gt;0,Declarations!$F985,conftype),"")</f>
        <v/>
      </c>
      <c r="M985" s="35" t="e">
        <f t="shared" si="315"/>
        <v>#REF!</v>
      </c>
      <c r="N985" s="35" t="e">
        <f t="shared" si="322"/>
        <v>#REF!</v>
      </c>
      <c r="O985" s="35" t="e">
        <f t="shared" si="323"/>
        <v>#REF!</v>
      </c>
      <c r="P985" s="35" t="e">
        <f t="shared" si="324"/>
        <v>#REF!</v>
      </c>
      <c r="Q985" s="214" t="e">
        <f t="shared" si="325"/>
        <v>#REF!</v>
      </c>
      <c r="R985" s="215" t="e">
        <f t="shared" si="326"/>
        <v>#REF!</v>
      </c>
      <c r="S985" s="214" t="e">
        <f t="shared" si="327"/>
        <v>#REF!</v>
      </c>
      <c r="T985" s="214" t="e">
        <f t="shared" si="328"/>
        <v>#REF!</v>
      </c>
      <c r="U985" t="e">
        <f t="shared" si="329"/>
        <v>#REF!</v>
      </c>
      <c r="V985" t="e">
        <f t="shared" si="330"/>
        <v>#REF!</v>
      </c>
      <c r="W985" t="e">
        <f t="shared" si="331"/>
        <v>#REF!</v>
      </c>
      <c r="X985" t="e">
        <f t="shared" si="332"/>
        <v>#REF!</v>
      </c>
      <c r="Y985" t="e">
        <f t="shared" si="333"/>
        <v>#REF!</v>
      </c>
      <c r="AA985" s="1">
        <f t="shared" si="334"/>
        <v>984</v>
      </c>
    </row>
    <row r="986" spans="1:27" x14ac:dyDescent="0.35">
      <c r="A986" s="184" t="str">
        <f>+Declarations!A986&amp;""</f>
        <v/>
      </c>
      <c r="B986" t="str">
        <f>IF(LEN($A986),IF(LEN(Declarations!$B986)&gt;0,Declarations!$B986,"#"&amp;$A986),"")</f>
        <v/>
      </c>
      <c r="C986" s="1" t="str">
        <f t="shared" si="316"/>
        <v>...</v>
      </c>
      <c r="D986" s="1" t="str">
        <f t="shared" si="335"/>
        <v/>
      </c>
      <c r="E986" s="15">
        <f t="shared" si="317"/>
        <v>0</v>
      </c>
      <c r="F986" s="1">
        <f t="shared" si="318"/>
        <v>0</v>
      </c>
      <c r="G986" s="1" t="str">
        <f t="shared" si="319"/>
        <v/>
      </c>
      <c r="H986" t="str">
        <f t="shared" si="320"/>
        <v/>
      </c>
      <c r="I986" s="1">
        <f t="shared" si="321"/>
        <v>0</v>
      </c>
      <c r="J986" s="1" t="str">
        <f>IF(LEN($A986)&gt;0,IF(LEN(Declarations!$F986)&gt;0,Declarations!$F986,conftype),"")</f>
        <v/>
      </c>
      <c r="M986" s="35" t="e">
        <f t="shared" si="315"/>
        <v>#REF!</v>
      </c>
      <c r="N986" s="35" t="e">
        <f t="shared" si="322"/>
        <v>#REF!</v>
      </c>
      <c r="O986" s="35" t="e">
        <f t="shared" si="323"/>
        <v>#REF!</v>
      </c>
      <c r="P986" s="35" t="e">
        <f t="shared" si="324"/>
        <v>#REF!</v>
      </c>
      <c r="Q986" s="214" t="e">
        <f t="shared" si="325"/>
        <v>#REF!</v>
      </c>
      <c r="R986" s="215" t="e">
        <f t="shared" si="326"/>
        <v>#REF!</v>
      </c>
      <c r="S986" s="214" t="e">
        <f t="shared" si="327"/>
        <v>#REF!</v>
      </c>
      <c r="T986" s="214" t="e">
        <f t="shared" si="328"/>
        <v>#REF!</v>
      </c>
      <c r="U986" t="e">
        <f t="shared" si="329"/>
        <v>#REF!</v>
      </c>
      <c r="V986" t="e">
        <f t="shared" si="330"/>
        <v>#REF!</v>
      </c>
      <c r="W986" t="e">
        <f t="shared" si="331"/>
        <v>#REF!</v>
      </c>
      <c r="X986" t="e">
        <f t="shared" si="332"/>
        <v>#REF!</v>
      </c>
      <c r="Y986" t="e">
        <f t="shared" si="333"/>
        <v>#REF!</v>
      </c>
      <c r="AA986" s="1">
        <f t="shared" si="334"/>
        <v>985</v>
      </c>
    </row>
    <row r="987" spans="1:27" x14ac:dyDescent="0.35">
      <c r="A987" s="184" t="str">
        <f>+Declarations!A987&amp;""</f>
        <v/>
      </c>
      <c r="B987" t="str">
        <f>IF(LEN($A987),IF(LEN(Declarations!$B987)&gt;0,Declarations!$B987,"#"&amp;$A987),"")</f>
        <v/>
      </c>
      <c r="C987" s="1" t="str">
        <f t="shared" si="316"/>
        <v>...</v>
      </c>
      <c r="D987" s="1" t="str">
        <f t="shared" si="335"/>
        <v/>
      </c>
      <c r="E987" s="15">
        <f t="shared" si="317"/>
        <v>0</v>
      </c>
      <c r="F987" s="1">
        <f t="shared" si="318"/>
        <v>0</v>
      </c>
      <c r="G987" s="1" t="str">
        <f t="shared" si="319"/>
        <v/>
      </c>
      <c r="H987" t="str">
        <f t="shared" si="320"/>
        <v/>
      </c>
      <c r="I987" s="1">
        <f t="shared" si="321"/>
        <v>0</v>
      </c>
      <c r="J987" s="1" t="str">
        <f>IF(LEN($A987)&gt;0,IF(LEN(Declarations!$F987)&gt;0,Declarations!$F987,conftype),"")</f>
        <v/>
      </c>
      <c r="M987" s="35" t="e">
        <f t="shared" si="315"/>
        <v>#REF!</v>
      </c>
      <c r="N987" s="35" t="e">
        <f t="shared" si="322"/>
        <v>#REF!</v>
      </c>
      <c r="O987" s="35" t="e">
        <f t="shared" si="323"/>
        <v>#REF!</v>
      </c>
      <c r="P987" s="35" t="e">
        <f t="shared" si="324"/>
        <v>#REF!</v>
      </c>
      <c r="Q987" s="214" t="e">
        <f t="shared" si="325"/>
        <v>#REF!</v>
      </c>
      <c r="R987" s="215" t="e">
        <f t="shared" si="326"/>
        <v>#REF!</v>
      </c>
      <c r="S987" s="214" t="e">
        <f t="shared" si="327"/>
        <v>#REF!</v>
      </c>
      <c r="T987" s="214" t="e">
        <f t="shared" si="328"/>
        <v>#REF!</v>
      </c>
      <c r="U987" t="e">
        <f t="shared" si="329"/>
        <v>#REF!</v>
      </c>
      <c r="V987" t="e">
        <f t="shared" si="330"/>
        <v>#REF!</v>
      </c>
      <c r="W987" t="e">
        <f t="shared" si="331"/>
        <v>#REF!</v>
      </c>
      <c r="X987" t="e">
        <f t="shared" si="332"/>
        <v>#REF!</v>
      </c>
      <c r="Y987" t="e">
        <f t="shared" si="333"/>
        <v>#REF!</v>
      </c>
      <c r="AA987" s="1">
        <f t="shared" si="334"/>
        <v>986</v>
      </c>
    </row>
    <row r="988" spans="1:27" x14ac:dyDescent="0.35">
      <c r="A988" s="184" t="str">
        <f>+Declarations!A988&amp;""</f>
        <v/>
      </c>
      <c r="B988" t="str">
        <f>IF(LEN($A988),IF(LEN(Declarations!$B988)&gt;0,Declarations!$B988,"#"&amp;$A988),"")</f>
        <v/>
      </c>
      <c r="C988" s="1" t="str">
        <f t="shared" si="316"/>
        <v>...</v>
      </c>
      <c r="D988" s="1" t="str">
        <f t="shared" si="335"/>
        <v/>
      </c>
      <c r="E988" s="15">
        <f t="shared" si="317"/>
        <v>0</v>
      </c>
      <c r="F988" s="1">
        <f t="shared" si="318"/>
        <v>0</v>
      </c>
      <c r="G988" s="1" t="str">
        <f t="shared" si="319"/>
        <v/>
      </c>
      <c r="H988" t="str">
        <f t="shared" si="320"/>
        <v/>
      </c>
      <c r="I988" s="1">
        <f t="shared" si="321"/>
        <v>0</v>
      </c>
      <c r="J988" s="1" t="str">
        <f>IF(LEN($A988)&gt;0,IF(LEN(Declarations!$F988)&gt;0,Declarations!$F988,conftype),"")</f>
        <v/>
      </c>
      <c r="M988" s="35" t="e">
        <f t="shared" si="315"/>
        <v>#REF!</v>
      </c>
      <c r="N988" s="35" t="e">
        <f t="shared" si="322"/>
        <v>#REF!</v>
      </c>
      <c r="O988" s="35" t="e">
        <f t="shared" si="323"/>
        <v>#REF!</v>
      </c>
      <c r="P988" s="35" t="e">
        <f t="shared" si="324"/>
        <v>#REF!</v>
      </c>
      <c r="Q988" s="214" t="e">
        <f t="shared" si="325"/>
        <v>#REF!</v>
      </c>
      <c r="R988" s="215" t="e">
        <f t="shared" si="326"/>
        <v>#REF!</v>
      </c>
      <c r="S988" s="214" t="e">
        <f t="shared" si="327"/>
        <v>#REF!</v>
      </c>
      <c r="T988" s="214" t="e">
        <f t="shared" si="328"/>
        <v>#REF!</v>
      </c>
      <c r="U988" t="e">
        <f t="shared" si="329"/>
        <v>#REF!</v>
      </c>
      <c r="V988" t="e">
        <f t="shared" si="330"/>
        <v>#REF!</v>
      </c>
      <c r="W988" t="e">
        <f t="shared" si="331"/>
        <v>#REF!</v>
      </c>
      <c r="X988" t="e">
        <f t="shared" si="332"/>
        <v>#REF!</v>
      </c>
      <c r="Y988" t="e">
        <f t="shared" si="333"/>
        <v>#REF!</v>
      </c>
      <c r="AA988" s="1">
        <f t="shared" si="334"/>
        <v>987</v>
      </c>
    </row>
    <row r="989" spans="1:27" x14ac:dyDescent="0.35">
      <c r="A989" s="184" t="str">
        <f>+Declarations!A989&amp;""</f>
        <v/>
      </c>
      <c r="B989" t="str">
        <f>IF(LEN($A989),IF(LEN(Declarations!$B989)&gt;0,Declarations!$B989,"#"&amp;$A989),"")</f>
        <v/>
      </c>
      <c r="C989" s="1" t="str">
        <f t="shared" si="316"/>
        <v>...</v>
      </c>
      <c r="D989" s="1" t="str">
        <f t="shared" si="335"/>
        <v/>
      </c>
      <c r="E989" s="15">
        <f t="shared" si="317"/>
        <v>0</v>
      </c>
      <c r="F989" s="1">
        <f t="shared" si="318"/>
        <v>0</v>
      </c>
      <c r="G989" s="1" t="str">
        <f t="shared" si="319"/>
        <v/>
      </c>
      <c r="H989" t="str">
        <f t="shared" si="320"/>
        <v/>
      </c>
      <c r="I989" s="1">
        <f t="shared" si="321"/>
        <v>0</v>
      </c>
      <c r="J989" s="1" t="str">
        <f>IF(LEN($A989)&gt;0,IF(LEN(Declarations!$F989)&gt;0,Declarations!$F989,conftype),"")</f>
        <v/>
      </c>
      <c r="M989" s="35" t="e">
        <f t="shared" si="315"/>
        <v>#REF!</v>
      </c>
      <c r="N989" s="35" t="e">
        <f t="shared" si="322"/>
        <v>#REF!</v>
      </c>
      <c r="O989" s="35" t="e">
        <f t="shared" si="323"/>
        <v>#REF!</v>
      </c>
      <c r="P989" s="35" t="e">
        <f t="shared" si="324"/>
        <v>#REF!</v>
      </c>
      <c r="Q989" s="214" t="e">
        <f t="shared" si="325"/>
        <v>#REF!</v>
      </c>
      <c r="R989" s="215" t="e">
        <f t="shared" si="326"/>
        <v>#REF!</v>
      </c>
      <c r="S989" s="214" t="e">
        <f t="shared" si="327"/>
        <v>#REF!</v>
      </c>
      <c r="T989" s="214" t="e">
        <f t="shared" si="328"/>
        <v>#REF!</v>
      </c>
      <c r="U989" t="e">
        <f t="shared" si="329"/>
        <v>#REF!</v>
      </c>
      <c r="V989" t="e">
        <f t="shared" si="330"/>
        <v>#REF!</v>
      </c>
      <c r="W989" t="e">
        <f t="shared" si="331"/>
        <v>#REF!</v>
      </c>
      <c r="X989" t="e">
        <f t="shared" si="332"/>
        <v>#REF!</v>
      </c>
      <c r="Y989" t="e">
        <f t="shared" si="333"/>
        <v>#REF!</v>
      </c>
      <c r="AA989" s="1">
        <f t="shared" si="334"/>
        <v>988</v>
      </c>
    </row>
    <row r="990" spans="1:27" x14ac:dyDescent="0.35">
      <c r="A990" s="184" t="str">
        <f>+Declarations!A990&amp;""</f>
        <v/>
      </c>
      <c r="B990" t="str">
        <f>IF(LEN($A990),IF(LEN(Declarations!$B990)&gt;0,Declarations!$B990,"#"&amp;$A990),"")</f>
        <v/>
      </c>
      <c r="C990" s="1" t="str">
        <f t="shared" si="316"/>
        <v>...</v>
      </c>
      <c r="D990" s="1" t="str">
        <f t="shared" si="335"/>
        <v/>
      </c>
      <c r="E990" s="15">
        <f t="shared" si="317"/>
        <v>0</v>
      </c>
      <c r="F990" s="1">
        <f t="shared" si="318"/>
        <v>0</v>
      </c>
      <c r="G990" s="1" t="str">
        <f t="shared" si="319"/>
        <v/>
      </c>
      <c r="H990" t="str">
        <f t="shared" si="320"/>
        <v/>
      </c>
      <c r="I990" s="1">
        <f t="shared" si="321"/>
        <v>0</v>
      </c>
      <c r="J990" s="1" t="str">
        <f>IF(LEN($A990)&gt;0,IF(LEN(Declarations!$F990)&gt;0,Declarations!$F990,conftype),"")</f>
        <v/>
      </c>
      <c r="M990" s="35" t="e">
        <f t="shared" si="315"/>
        <v>#REF!</v>
      </c>
      <c r="N990" s="35" t="e">
        <f t="shared" si="322"/>
        <v>#REF!</v>
      </c>
      <c r="O990" s="35" t="e">
        <f t="shared" si="323"/>
        <v>#REF!</v>
      </c>
      <c r="P990" s="35" t="e">
        <f t="shared" si="324"/>
        <v>#REF!</v>
      </c>
      <c r="Q990" s="214" t="e">
        <f t="shared" si="325"/>
        <v>#REF!</v>
      </c>
      <c r="R990" s="215" t="e">
        <f t="shared" si="326"/>
        <v>#REF!</v>
      </c>
      <c r="S990" s="214" t="e">
        <f t="shared" si="327"/>
        <v>#REF!</v>
      </c>
      <c r="T990" s="214" t="e">
        <f t="shared" si="328"/>
        <v>#REF!</v>
      </c>
      <c r="U990" t="e">
        <f t="shared" si="329"/>
        <v>#REF!</v>
      </c>
      <c r="V990" t="e">
        <f t="shared" si="330"/>
        <v>#REF!</v>
      </c>
      <c r="W990" t="e">
        <f t="shared" si="331"/>
        <v>#REF!</v>
      </c>
      <c r="X990" t="e">
        <f t="shared" si="332"/>
        <v>#REF!</v>
      </c>
      <c r="Y990" t="e">
        <f t="shared" si="333"/>
        <v>#REF!</v>
      </c>
      <c r="AA990" s="1">
        <f t="shared" si="334"/>
        <v>989</v>
      </c>
    </row>
    <row r="991" spans="1:27" x14ac:dyDescent="0.35">
      <c r="A991" s="184" t="str">
        <f>+Declarations!A991&amp;""</f>
        <v/>
      </c>
      <c r="B991" t="str">
        <f>IF(LEN($A991),IF(LEN(Declarations!$B991)&gt;0,Declarations!$B991,"#"&amp;$A991),"")</f>
        <v/>
      </c>
      <c r="C991" s="1" t="str">
        <f t="shared" si="316"/>
        <v>...</v>
      </c>
      <c r="D991" s="1" t="str">
        <f t="shared" si="335"/>
        <v/>
      </c>
      <c r="E991" s="15">
        <f t="shared" si="317"/>
        <v>0</v>
      </c>
      <c r="F991" s="1">
        <f t="shared" si="318"/>
        <v>0</v>
      </c>
      <c r="G991" s="1" t="str">
        <f t="shared" si="319"/>
        <v/>
      </c>
      <c r="H991" t="str">
        <f t="shared" si="320"/>
        <v/>
      </c>
      <c r="I991" s="1">
        <f t="shared" si="321"/>
        <v>0</v>
      </c>
      <c r="J991" s="1" t="str">
        <f>IF(LEN($A991)&gt;0,IF(LEN(Declarations!$F991)&gt;0,Declarations!$F991,conftype),"")</f>
        <v/>
      </c>
      <c r="M991" s="35" t="e">
        <f t="shared" si="315"/>
        <v>#REF!</v>
      </c>
      <c r="N991" s="35" t="e">
        <f t="shared" si="322"/>
        <v>#REF!</v>
      </c>
      <c r="O991" s="35" t="e">
        <f t="shared" si="323"/>
        <v>#REF!</v>
      </c>
      <c r="P991" s="35" t="e">
        <f t="shared" si="324"/>
        <v>#REF!</v>
      </c>
      <c r="Q991" s="214" t="e">
        <f t="shared" si="325"/>
        <v>#REF!</v>
      </c>
      <c r="R991" s="215" t="e">
        <f t="shared" si="326"/>
        <v>#REF!</v>
      </c>
      <c r="S991" s="214" t="e">
        <f t="shared" si="327"/>
        <v>#REF!</v>
      </c>
      <c r="T991" s="214" t="e">
        <f t="shared" si="328"/>
        <v>#REF!</v>
      </c>
      <c r="U991" t="e">
        <f t="shared" si="329"/>
        <v>#REF!</v>
      </c>
      <c r="V991" t="e">
        <f t="shared" si="330"/>
        <v>#REF!</v>
      </c>
      <c r="W991" t="e">
        <f t="shared" si="331"/>
        <v>#REF!</v>
      </c>
      <c r="X991" t="e">
        <f t="shared" si="332"/>
        <v>#REF!</v>
      </c>
      <c r="Y991" t="e">
        <f t="shared" si="333"/>
        <v>#REF!</v>
      </c>
      <c r="AA991" s="1">
        <f t="shared" si="334"/>
        <v>990</v>
      </c>
    </row>
    <row r="992" spans="1:27" x14ac:dyDescent="0.35">
      <c r="A992" s="184" t="str">
        <f>+Declarations!A992&amp;""</f>
        <v/>
      </c>
      <c r="B992" t="str">
        <f>IF(LEN($A992),IF(LEN(Declarations!$B992)&gt;0,Declarations!$B992,"#"&amp;$A992),"")</f>
        <v/>
      </c>
      <c r="C992" s="1" t="str">
        <f t="shared" si="316"/>
        <v>...</v>
      </c>
      <c r="D992" s="1" t="str">
        <f t="shared" si="335"/>
        <v/>
      </c>
      <c r="E992" s="15">
        <f t="shared" si="317"/>
        <v>0</v>
      </c>
      <c r="F992" s="1">
        <f t="shared" si="318"/>
        <v>0</v>
      </c>
      <c r="G992" s="1" t="str">
        <f t="shared" si="319"/>
        <v/>
      </c>
      <c r="H992" t="str">
        <f t="shared" si="320"/>
        <v/>
      </c>
      <c r="I992" s="1">
        <f t="shared" si="321"/>
        <v>0</v>
      </c>
      <c r="J992" s="1" t="str">
        <f>IF(LEN($A992)&gt;0,IF(LEN(Declarations!$F992)&gt;0,Declarations!$F992,conftype),"")</f>
        <v/>
      </c>
      <c r="M992" s="35" t="e">
        <f t="shared" si="315"/>
        <v>#REF!</v>
      </c>
      <c r="N992" s="35" t="e">
        <f t="shared" si="322"/>
        <v>#REF!</v>
      </c>
      <c r="O992" s="35" t="e">
        <f t="shared" si="323"/>
        <v>#REF!</v>
      </c>
      <c r="P992" s="35" t="e">
        <f t="shared" si="324"/>
        <v>#REF!</v>
      </c>
      <c r="Q992" s="214" t="e">
        <f t="shared" si="325"/>
        <v>#REF!</v>
      </c>
      <c r="R992" s="215" t="e">
        <f t="shared" si="326"/>
        <v>#REF!</v>
      </c>
      <c r="S992" s="214" t="e">
        <f t="shared" si="327"/>
        <v>#REF!</v>
      </c>
      <c r="T992" s="214" t="e">
        <f t="shared" si="328"/>
        <v>#REF!</v>
      </c>
      <c r="U992" t="e">
        <f t="shared" si="329"/>
        <v>#REF!</v>
      </c>
      <c r="V992" t="e">
        <f t="shared" si="330"/>
        <v>#REF!</v>
      </c>
      <c r="W992" t="e">
        <f t="shared" si="331"/>
        <v>#REF!</v>
      </c>
      <c r="X992" t="e">
        <f t="shared" si="332"/>
        <v>#REF!</v>
      </c>
      <c r="Y992" t="e">
        <f t="shared" si="333"/>
        <v>#REF!</v>
      </c>
      <c r="AA992" s="1">
        <f t="shared" si="334"/>
        <v>991</v>
      </c>
    </row>
    <row r="993" spans="1:27" x14ac:dyDescent="0.35">
      <c r="A993" s="184" t="str">
        <f>+Declarations!A993&amp;""</f>
        <v/>
      </c>
      <c r="B993" t="str">
        <f>IF(LEN($A993),IF(LEN(Declarations!$B993)&gt;0,Declarations!$B993,"#"&amp;$A993),"")</f>
        <v/>
      </c>
      <c r="C993" s="1" t="str">
        <f t="shared" si="316"/>
        <v>...</v>
      </c>
      <c r="D993" s="1" t="str">
        <f t="shared" si="335"/>
        <v/>
      </c>
      <c r="E993" s="15">
        <f t="shared" si="317"/>
        <v>0</v>
      </c>
      <c r="F993" s="1">
        <f t="shared" si="318"/>
        <v>0</v>
      </c>
      <c r="G993" s="1" t="str">
        <f t="shared" si="319"/>
        <v/>
      </c>
      <c r="H993" t="str">
        <f t="shared" si="320"/>
        <v/>
      </c>
      <c r="I993" s="1">
        <f t="shared" si="321"/>
        <v>0</v>
      </c>
      <c r="J993" s="1" t="str">
        <f>IF(LEN($A993)&gt;0,IF(LEN(Declarations!$F993)&gt;0,Declarations!$F993,conftype),"")</f>
        <v/>
      </c>
      <c r="M993" s="35" t="e">
        <f t="shared" si="315"/>
        <v>#REF!</v>
      </c>
      <c r="N993" s="35" t="e">
        <f t="shared" si="322"/>
        <v>#REF!</v>
      </c>
      <c r="O993" s="35" t="e">
        <f t="shared" si="323"/>
        <v>#REF!</v>
      </c>
      <c r="P993" s="35" t="e">
        <f t="shared" si="324"/>
        <v>#REF!</v>
      </c>
      <c r="Q993" s="214" t="e">
        <f t="shared" si="325"/>
        <v>#REF!</v>
      </c>
      <c r="R993" s="215" t="e">
        <f t="shared" si="326"/>
        <v>#REF!</v>
      </c>
      <c r="S993" s="214" t="e">
        <f t="shared" si="327"/>
        <v>#REF!</v>
      </c>
      <c r="T993" s="214" t="e">
        <f t="shared" si="328"/>
        <v>#REF!</v>
      </c>
      <c r="U993" t="e">
        <f t="shared" si="329"/>
        <v>#REF!</v>
      </c>
      <c r="V993" t="e">
        <f t="shared" si="330"/>
        <v>#REF!</v>
      </c>
      <c r="W993" t="e">
        <f t="shared" si="331"/>
        <v>#REF!</v>
      </c>
      <c r="X993" t="e">
        <f t="shared" si="332"/>
        <v>#REF!</v>
      </c>
      <c r="Y993" t="e">
        <f t="shared" si="333"/>
        <v>#REF!</v>
      </c>
      <c r="AA993" s="1">
        <f t="shared" si="334"/>
        <v>992</v>
      </c>
    </row>
    <row r="994" spans="1:27" x14ac:dyDescent="0.35">
      <c r="A994" s="184" t="str">
        <f>+Declarations!A994&amp;""</f>
        <v/>
      </c>
      <c r="B994" t="str">
        <f>IF(LEN($A994),IF(LEN(Declarations!$B994)&gt;0,Declarations!$B994,"#"&amp;$A994),"")</f>
        <v/>
      </c>
      <c r="C994" s="1" t="str">
        <f t="shared" si="316"/>
        <v>...</v>
      </c>
      <c r="D994" s="1" t="str">
        <f t="shared" si="335"/>
        <v/>
      </c>
      <c r="E994" s="15">
        <f t="shared" si="317"/>
        <v>0</v>
      </c>
      <c r="F994" s="1">
        <f t="shared" si="318"/>
        <v>0</v>
      </c>
      <c r="G994" s="1" t="str">
        <f t="shared" si="319"/>
        <v/>
      </c>
      <c r="H994" t="str">
        <f t="shared" si="320"/>
        <v/>
      </c>
      <c r="I994" s="1">
        <f t="shared" si="321"/>
        <v>0</v>
      </c>
      <c r="J994" s="1" t="str">
        <f>IF(LEN($A994)&gt;0,IF(LEN(Declarations!$F994)&gt;0,Declarations!$F994,conftype),"")</f>
        <v/>
      </c>
      <c r="M994" s="35" t="e">
        <f t="shared" si="315"/>
        <v>#REF!</v>
      </c>
      <c r="N994" s="35" t="e">
        <f t="shared" si="322"/>
        <v>#REF!</v>
      </c>
      <c r="O994" s="35" t="e">
        <f t="shared" si="323"/>
        <v>#REF!</v>
      </c>
      <c r="P994" s="35" t="e">
        <f t="shared" si="324"/>
        <v>#REF!</v>
      </c>
      <c r="Q994" s="214" t="e">
        <f t="shared" si="325"/>
        <v>#REF!</v>
      </c>
      <c r="R994" s="215" t="e">
        <f t="shared" si="326"/>
        <v>#REF!</v>
      </c>
      <c r="S994" s="214" t="e">
        <f t="shared" si="327"/>
        <v>#REF!</v>
      </c>
      <c r="T994" s="214" t="e">
        <f t="shared" si="328"/>
        <v>#REF!</v>
      </c>
      <c r="U994" t="e">
        <f t="shared" si="329"/>
        <v>#REF!</v>
      </c>
      <c r="V994" t="e">
        <f t="shared" si="330"/>
        <v>#REF!</v>
      </c>
      <c r="W994" t="e">
        <f t="shared" si="331"/>
        <v>#REF!</v>
      </c>
      <c r="X994" t="e">
        <f t="shared" si="332"/>
        <v>#REF!</v>
      </c>
      <c r="Y994" t="e">
        <f t="shared" si="333"/>
        <v>#REF!</v>
      </c>
      <c r="AA994" s="1">
        <f t="shared" si="334"/>
        <v>993</v>
      </c>
    </row>
    <row r="995" spans="1:27" x14ac:dyDescent="0.35">
      <c r="A995" s="184" t="str">
        <f>+Declarations!A995&amp;""</f>
        <v/>
      </c>
      <c r="B995" t="str">
        <f>IF(LEN($A995),IF(LEN(Declarations!$B995)&gt;0,Declarations!$B995,"#"&amp;$A995),"")</f>
        <v/>
      </c>
      <c r="C995" s="1" t="str">
        <f t="shared" si="316"/>
        <v>...</v>
      </c>
      <c r="D995" s="1" t="str">
        <f t="shared" si="335"/>
        <v/>
      </c>
      <c r="E995" s="15">
        <f t="shared" si="317"/>
        <v>0</v>
      </c>
      <c r="F995" s="1">
        <f t="shared" si="318"/>
        <v>0</v>
      </c>
      <c r="G995" s="1" t="str">
        <f t="shared" si="319"/>
        <v/>
      </c>
      <c r="H995" t="str">
        <f t="shared" si="320"/>
        <v/>
      </c>
      <c r="I995" s="1">
        <f t="shared" si="321"/>
        <v>0</v>
      </c>
      <c r="J995" s="1" t="str">
        <f>IF(LEN($A995)&gt;0,IF(LEN(Declarations!$F995)&gt;0,Declarations!$F995,conftype),"")</f>
        <v/>
      </c>
      <c r="M995" s="35" t="e">
        <f t="shared" si="315"/>
        <v>#REF!</v>
      </c>
      <c r="N995" s="35" t="e">
        <f t="shared" si="322"/>
        <v>#REF!</v>
      </c>
      <c r="O995" s="35" t="e">
        <f t="shared" si="323"/>
        <v>#REF!</v>
      </c>
      <c r="P995" s="35" t="e">
        <f t="shared" si="324"/>
        <v>#REF!</v>
      </c>
      <c r="Q995" s="214" t="e">
        <f t="shared" si="325"/>
        <v>#REF!</v>
      </c>
      <c r="R995" s="215" t="e">
        <f t="shared" si="326"/>
        <v>#REF!</v>
      </c>
      <c r="S995" s="214" t="e">
        <f t="shared" si="327"/>
        <v>#REF!</v>
      </c>
      <c r="T995" s="214" t="e">
        <f t="shared" si="328"/>
        <v>#REF!</v>
      </c>
      <c r="U995" t="e">
        <f t="shared" si="329"/>
        <v>#REF!</v>
      </c>
      <c r="V995" t="e">
        <f t="shared" si="330"/>
        <v>#REF!</v>
      </c>
      <c r="W995" t="e">
        <f t="shared" si="331"/>
        <v>#REF!</v>
      </c>
      <c r="X995" t="e">
        <f t="shared" si="332"/>
        <v>#REF!</v>
      </c>
      <c r="Y995" t="e">
        <f t="shared" si="333"/>
        <v>#REF!</v>
      </c>
      <c r="AA995" s="1">
        <f t="shared" si="334"/>
        <v>994</v>
      </c>
    </row>
    <row r="996" spans="1:27" x14ac:dyDescent="0.35">
      <c r="A996" s="184" t="str">
        <f>+Declarations!A996&amp;""</f>
        <v/>
      </c>
      <c r="B996" t="str">
        <f>IF(LEN($A996),IF(LEN(Declarations!$B996)&gt;0,Declarations!$B996,"#"&amp;$A996),"")</f>
        <v/>
      </c>
      <c r="C996" s="1" t="str">
        <f t="shared" si="316"/>
        <v>...</v>
      </c>
      <c r="D996" s="1" t="str">
        <f t="shared" si="335"/>
        <v/>
      </c>
      <c r="E996" s="15">
        <f t="shared" si="317"/>
        <v>0</v>
      </c>
      <c r="F996" s="1">
        <f t="shared" si="318"/>
        <v>0</v>
      </c>
      <c r="G996" s="1" t="str">
        <f t="shared" si="319"/>
        <v/>
      </c>
      <c r="H996" t="str">
        <f t="shared" si="320"/>
        <v/>
      </c>
      <c r="I996" s="1">
        <f t="shared" si="321"/>
        <v>0</v>
      </c>
      <c r="J996" s="1" t="str">
        <f>IF(LEN($A996)&gt;0,IF(LEN(Declarations!$F996)&gt;0,Declarations!$F996,conftype),"")</f>
        <v/>
      </c>
      <c r="M996" s="35" t="e">
        <f t="shared" si="315"/>
        <v>#REF!</v>
      </c>
      <c r="N996" s="35" t="e">
        <f t="shared" si="322"/>
        <v>#REF!</v>
      </c>
      <c r="O996" s="35" t="e">
        <f t="shared" si="323"/>
        <v>#REF!</v>
      </c>
      <c r="P996" s="35" t="e">
        <f t="shared" si="324"/>
        <v>#REF!</v>
      </c>
      <c r="Q996" s="214" t="e">
        <f t="shared" si="325"/>
        <v>#REF!</v>
      </c>
      <c r="R996" s="215" t="e">
        <f t="shared" si="326"/>
        <v>#REF!</v>
      </c>
      <c r="S996" s="214" t="e">
        <f t="shared" si="327"/>
        <v>#REF!</v>
      </c>
      <c r="T996" s="214" t="e">
        <f t="shared" si="328"/>
        <v>#REF!</v>
      </c>
      <c r="U996" t="e">
        <f t="shared" si="329"/>
        <v>#REF!</v>
      </c>
      <c r="V996" t="e">
        <f t="shared" si="330"/>
        <v>#REF!</v>
      </c>
      <c r="W996" t="e">
        <f t="shared" si="331"/>
        <v>#REF!</v>
      </c>
      <c r="X996" t="e">
        <f t="shared" si="332"/>
        <v>#REF!</v>
      </c>
      <c r="Y996" t="e">
        <f t="shared" si="333"/>
        <v>#REF!</v>
      </c>
      <c r="AA996" s="1">
        <f t="shared" si="334"/>
        <v>995</v>
      </c>
    </row>
    <row r="997" spans="1:27" x14ac:dyDescent="0.35">
      <c r="A997" s="184" t="str">
        <f>+Declarations!A997&amp;""</f>
        <v/>
      </c>
      <c r="B997" t="str">
        <f>IF(LEN($A997),IF(LEN(Declarations!$B997)&gt;0,Declarations!$B997,"#"&amp;$A997),"")</f>
        <v/>
      </c>
      <c r="C997" s="1" t="str">
        <f t="shared" si="316"/>
        <v>...</v>
      </c>
      <c r="D997" s="1" t="str">
        <f t="shared" si="335"/>
        <v/>
      </c>
      <c r="E997" s="15">
        <f t="shared" si="317"/>
        <v>0</v>
      </c>
      <c r="F997" s="1">
        <f t="shared" si="318"/>
        <v>0</v>
      </c>
      <c r="G997" s="1" t="str">
        <f t="shared" si="319"/>
        <v/>
      </c>
      <c r="H997" t="str">
        <f t="shared" si="320"/>
        <v/>
      </c>
      <c r="I997" s="1">
        <f t="shared" si="321"/>
        <v>0</v>
      </c>
      <c r="J997" s="1" t="str">
        <f>IF(LEN($A997)&gt;0,IF(LEN(Declarations!$F997)&gt;0,Declarations!$F997,conftype),"")</f>
        <v/>
      </c>
      <c r="M997" s="35" t="e">
        <f t="shared" si="315"/>
        <v>#REF!</v>
      </c>
      <c r="N997" s="35" t="e">
        <f t="shared" si="322"/>
        <v>#REF!</v>
      </c>
      <c r="O997" s="35" t="e">
        <f t="shared" si="323"/>
        <v>#REF!</v>
      </c>
      <c r="P997" s="35" t="e">
        <f t="shared" si="324"/>
        <v>#REF!</v>
      </c>
      <c r="Q997" s="214" t="e">
        <f t="shared" si="325"/>
        <v>#REF!</v>
      </c>
      <c r="R997" s="215" t="e">
        <f t="shared" si="326"/>
        <v>#REF!</v>
      </c>
      <c r="S997" s="214" t="e">
        <f t="shared" si="327"/>
        <v>#REF!</v>
      </c>
      <c r="T997" s="214" t="e">
        <f t="shared" si="328"/>
        <v>#REF!</v>
      </c>
      <c r="U997" t="e">
        <f t="shared" si="329"/>
        <v>#REF!</v>
      </c>
      <c r="V997" t="e">
        <f t="shared" si="330"/>
        <v>#REF!</v>
      </c>
      <c r="W997" t="e">
        <f t="shared" si="331"/>
        <v>#REF!</v>
      </c>
      <c r="X997" t="e">
        <f t="shared" si="332"/>
        <v>#REF!</v>
      </c>
      <c r="Y997" t="e">
        <f t="shared" si="333"/>
        <v>#REF!</v>
      </c>
      <c r="AA997" s="1">
        <f t="shared" si="334"/>
        <v>996</v>
      </c>
    </row>
    <row r="998" spans="1:27" x14ac:dyDescent="0.35">
      <c r="A998" s="184" t="str">
        <f>+Declarations!A998&amp;""</f>
        <v/>
      </c>
      <c r="B998" t="str">
        <f>IF(LEN($A998),IF(LEN(Declarations!$B998)&gt;0,Declarations!$B998,"#"&amp;$A998),"")</f>
        <v/>
      </c>
      <c r="C998" s="1" t="str">
        <f t="shared" si="316"/>
        <v>...</v>
      </c>
      <c r="D998" s="1" t="str">
        <f t="shared" si="335"/>
        <v/>
      </c>
      <c r="E998" s="15">
        <f t="shared" si="317"/>
        <v>0</v>
      </c>
      <c r="F998" s="1">
        <f t="shared" si="318"/>
        <v>0</v>
      </c>
      <c r="G998" s="1" t="str">
        <f t="shared" si="319"/>
        <v/>
      </c>
      <c r="H998" t="str">
        <f t="shared" si="320"/>
        <v/>
      </c>
      <c r="I998" s="1">
        <f t="shared" si="321"/>
        <v>0</v>
      </c>
      <c r="J998" s="1" t="str">
        <f>IF(LEN($A998)&gt;0,IF(LEN(Declarations!$F998)&gt;0,Declarations!$F998,conftype),"")</f>
        <v/>
      </c>
      <c r="M998" s="35" t="e">
        <f t="shared" si="315"/>
        <v>#REF!</v>
      </c>
      <c r="N998" s="35" t="e">
        <f t="shared" si="322"/>
        <v>#REF!</v>
      </c>
      <c r="O998" s="35" t="e">
        <f t="shared" si="323"/>
        <v>#REF!</v>
      </c>
      <c r="P998" s="35" t="e">
        <f t="shared" si="324"/>
        <v>#REF!</v>
      </c>
      <c r="Q998" s="214" t="e">
        <f t="shared" si="325"/>
        <v>#REF!</v>
      </c>
      <c r="R998" s="215" t="e">
        <f t="shared" si="326"/>
        <v>#REF!</v>
      </c>
      <c r="S998" s="214" t="e">
        <f t="shared" si="327"/>
        <v>#REF!</v>
      </c>
      <c r="T998" s="214" t="e">
        <f t="shared" si="328"/>
        <v>#REF!</v>
      </c>
      <c r="U998" t="e">
        <f t="shared" si="329"/>
        <v>#REF!</v>
      </c>
      <c r="V998" t="e">
        <f t="shared" si="330"/>
        <v>#REF!</v>
      </c>
      <c r="W998" t="e">
        <f t="shared" si="331"/>
        <v>#REF!</v>
      </c>
      <c r="X998" t="e">
        <f t="shared" si="332"/>
        <v>#REF!</v>
      </c>
      <c r="Y998" t="e">
        <f t="shared" si="333"/>
        <v>#REF!</v>
      </c>
      <c r="AA998" s="1">
        <f t="shared" si="334"/>
        <v>997</v>
      </c>
    </row>
    <row r="999" spans="1:27" x14ac:dyDescent="0.35">
      <c r="A999" s="184" t="str">
        <f>+Declarations!A999&amp;""</f>
        <v/>
      </c>
      <c r="B999" t="str">
        <f>IF(LEN($A999),IF(LEN(Declarations!$B999)&gt;0,Declarations!$B999,"#"&amp;$A999),"")</f>
        <v/>
      </c>
      <c r="C999" s="1" t="str">
        <f t="shared" si="316"/>
        <v>...</v>
      </c>
      <c r="D999" s="1" t="str">
        <f t="shared" si="335"/>
        <v/>
      </c>
      <c r="E999" s="15">
        <f t="shared" si="317"/>
        <v>0</v>
      </c>
      <c r="F999" s="1">
        <f t="shared" si="318"/>
        <v>0</v>
      </c>
      <c r="G999" s="1" t="str">
        <f t="shared" si="319"/>
        <v/>
      </c>
      <c r="H999" t="str">
        <f t="shared" si="320"/>
        <v/>
      </c>
      <c r="I999" s="1">
        <f t="shared" si="321"/>
        <v>0</v>
      </c>
      <c r="J999" s="1" t="str">
        <f>IF(LEN($A999)&gt;0,IF(LEN(Declarations!$F999)&gt;0,Declarations!$F999,conftype),"")</f>
        <v/>
      </c>
      <c r="M999" s="35" t="e">
        <f t="shared" si="315"/>
        <v>#REF!</v>
      </c>
      <c r="N999" s="35" t="e">
        <f t="shared" si="322"/>
        <v>#REF!</v>
      </c>
      <c r="O999" s="35" t="e">
        <f t="shared" si="323"/>
        <v>#REF!</v>
      </c>
      <c r="P999" s="35" t="e">
        <f t="shared" si="324"/>
        <v>#REF!</v>
      </c>
      <c r="Q999" s="214" t="e">
        <f t="shared" si="325"/>
        <v>#REF!</v>
      </c>
      <c r="R999" s="215" t="e">
        <f t="shared" si="326"/>
        <v>#REF!</v>
      </c>
      <c r="S999" s="214" t="e">
        <f t="shared" si="327"/>
        <v>#REF!</v>
      </c>
      <c r="T999" s="214" t="e">
        <f t="shared" si="328"/>
        <v>#REF!</v>
      </c>
      <c r="U999" t="e">
        <f t="shared" si="329"/>
        <v>#REF!</v>
      </c>
      <c r="V999" t="e">
        <f t="shared" si="330"/>
        <v>#REF!</v>
      </c>
      <c r="W999" t="e">
        <f t="shared" si="331"/>
        <v>#REF!</v>
      </c>
      <c r="X999" t="e">
        <f t="shared" si="332"/>
        <v>#REF!</v>
      </c>
      <c r="Y999" t="e">
        <f t="shared" si="333"/>
        <v>#REF!</v>
      </c>
      <c r="AA999" s="1">
        <f t="shared" si="334"/>
        <v>998</v>
      </c>
    </row>
    <row r="1000" spans="1:27" x14ac:dyDescent="0.35">
      <c r="A1000" s="184" t="str">
        <f>+Declarations!A1000&amp;""</f>
        <v/>
      </c>
      <c r="B1000" t="str">
        <f>IF(LEN($A1000),IF(LEN(Declarations!$B1000)&gt;0,Declarations!$B1000,"#"&amp;$A1000),"")</f>
        <v/>
      </c>
      <c r="C1000" s="1" t="str">
        <f t="shared" si="316"/>
        <v>...</v>
      </c>
      <c r="D1000" s="1" t="str">
        <f t="shared" si="335"/>
        <v/>
      </c>
      <c r="E1000" s="15">
        <f t="shared" si="317"/>
        <v>0</v>
      </c>
      <c r="F1000" s="1">
        <f t="shared" si="318"/>
        <v>0</v>
      </c>
      <c r="G1000" s="1" t="str">
        <f t="shared" si="319"/>
        <v/>
      </c>
      <c r="H1000" t="str">
        <f t="shared" si="320"/>
        <v/>
      </c>
      <c r="I1000" s="1">
        <f t="shared" si="321"/>
        <v>0</v>
      </c>
      <c r="J1000" s="1" t="str">
        <f>IF(LEN($A1000)&gt;0,IF(LEN(Declarations!$F1000)&gt;0,Declarations!$F1000,conftype),"")</f>
        <v/>
      </c>
      <c r="M1000" s="35" t="e">
        <f t="shared" si="315"/>
        <v>#REF!</v>
      </c>
      <c r="N1000" s="35" t="e">
        <f t="shared" si="322"/>
        <v>#REF!</v>
      </c>
      <c r="O1000" s="35" t="e">
        <f t="shared" si="323"/>
        <v>#REF!</v>
      </c>
      <c r="P1000" s="35" t="e">
        <f t="shared" si="324"/>
        <v>#REF!</v>
      </c>
      <c r="Q1000" s="214" t="e">
        <f t="shared" si="325"/>
        <v>#REF!</v>
      </c>
      <c r="R1000" s="215" t="e">
        <f t="shared" si="326"/>
        <v>#REF!</v>
      </c>
      <c r="S1000" s="214" t="e">
        <f t="shared" si="327"/>
        <v>#REF!</v>
      </c>
      <c r="T1000" s="214" t="e">
        <f t="shared" si="328"/>
        <v>#REF!</v>
      </c>
      <c r="U1000" t="e">
        <f t="shared" si="329"/>
        <v>#REF!</v>
      </c>
      <c r="V1000" t="e">
        <f t="shared" si="330"/>
        <v>#REF!</v>
      </c>
      <c r="W1000" t="e">
        <f t="shared" si="331"/>
        <v>#REF!</v>
      </c>
      <c r="X1000" t="e">
        <f t="shared" si="332"/>
        <v>#REF!</v>
      </c>
      <c r="Y1000" t="e">
        <f t="shared" si="333"/>
        <v>#REF!</v>
      </c>
      <c r="AA1000" s="1">
        <f t="shared" si="334"/>
        <v>999</v>
      </c>
    </row>
    <row r="1001" spans="1:27" x14ac:dyDescent="0.35">
      <c r="A1001" s="184" t="str">
        <f>+Declarations!A1001&amp;""</f>
        <v/>
      </c>
      <c r="B1001" t="str">
        <f>IF(LEN($A1001),IF(LEN(Declarations!$B1001)&gt;0,Declarations!$B1001,"#"&amp;$A1001),"")</f>
        <v/>
      </c>
      <c r="C1001" s="1" t="str">
        <f t="shared" si="316"/>
        <v>...</v>
      </c>
      <c r="D1001" s="1" t="str">
        <f t="shared" si="335"/>
        <v/>
      </c>
      <c r="E1001" s="15">
        <f t="shared" si="317"/>
        <v>0</v>
      </c>
      <c r="F1001" s="1">
        <f t="shared" si="318"/>
        <v>0</v>
      </c>
      <c r="G1001" s="1" t="str">
        <f t="shared" si="319"/>
        <v/>
      </c>
      <c r="H1001" t="str">
        <f t="shared" si="320"/>
        <v/>
      </c>
      <c r="I1001" s="1">
        <f t="shared" si="321"/>
        <v>0</v>
      </c>
      <c r="J1001" s="1" t="str">
        <f>IF(LEN($A1001)&gt;0,IF(LEN(Declarations!$F1001)&gt;0,Declarations!$F1001,conftype),"")</f>
        <v/>
      </c>
      <c r="M1001" s="35" t="e">
        <f t="shared" si="315"/>
        <v>#REF!</v>
      </c>
      <c r="N1001" s="35" t="e">
        <f t="shared" si="322"/>
        <v>#REF!</v>
      </c>
      <c r="O1001" s="35" t="e">
        <f t="shared" si="323"/>
        <v>#REF!</v>
      </c>
      <c r="P1001" s="35" t="e">
        <f t="shared" si="324"/>
        <v>#REF!</v>
      </c>
      <c r="Q1001" s="214" t="e">
        <f t="shared" si="325"/>
        <v>#REF!</v>
      </c>
      <c r="R1001" s="215" t="e">
        <f t="shared" si="326"/>
        <v>#REF!</v>
      </c>
      <c r="S1001" s="214" t="e">
        <f t="shared" si="327"/>
        <v>#REF!</v>
      </c>
      <c r="T1001" s="214" t="e">
        <f t="shared" si="328"/>
        <v>#REF!</v>
      </c>
      <c r="U1001" t="e">
        <f t="shared" si="329"/>
        <v>#REF!</v>
      </c>
      <c r="V1001" t="e">
        <f t="shared" si="330"/>
        <v>#REF!</v>
      </c>
      <c r="W1001" t="e">
        <f t="shared" si="331"/>
        <v>#REF!</v>
      </c>
      <c r="X1001" t="e">
        <f t="shared" si="332"/>
        <v>#REF!</v>
      </c>
      <c r="Y1001" t="e">
        <f t="shared" si="333"/>
        <v>#REF!</v>
      </c>
      <c r="AA1001" s="1">
        <f t="shared" si="334"/>
        <v>1000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25791-D806-474C-8BC8-B879D4E59157}">
  <sheetPr codeName="Sheet13">
    <tabColor rgb="FF92D050"/>
    <pageSetUpPr fitToPage="1"/>
  </sheetPr>
  <dimension ref="A1:R38"/>
  <sheetViews>
    <sheetView workbookViewId="0">
      <selection activeCell="F1" sqref="F1:S65536"/>
    </sheetView>
  </sheetViews>
  <sheetFormatPr defaultColWidth="9.1796875" defaultRowHeight="14" x14ac:dyDescent="0.3"/>
  <cols>
    <col min="1" max="1" width="6.7265625" style="154" customWidth="1"/>
    <col min="2" max="2" width="38.453125" style="154" customWidth="1"/>
    <col min="3" max="3" width="15.26953125" style="156" customWidth="1"/>
    <col min="4" max="4" width="14.26953125" style="156" customWidth="1"/>
    <col min="5" max="5" width="10.26953125" style="154" customWidth="1"/>
    <col min="6" max="6" width="9.1796875" style="154"/>
    <col min="7" max="18" width="9.1796875" style="154" hidden="1" customWidth="1"/>
    <col min="19" max="16384" width="9.1796875" style="154"/>
  </cols>
  <sheetData>
    <row r="1" spans="1:18" ht="28.5" x14ac:dyDescent="0.35">
      <c r="A1" s="307" t="str">
        <f>"Event:"</f>
        <v>Event:</v>
      </c>
      <c r="B1" s="307"/>
      <c r="C1" s="145" t="s">
        <v>17</v>
      </c>
      <c r="D1" s="1"/>
      <c r="E1"/>
      <c r="F1" s="185">
        <f>COUNTIF(D4:D38,"&gt;0")/COUNTA(B4:B38)</f>
        <v>0</v>
      </c>
      <c r="G1"/>
      <c r="H1"/>
      <c r="I1"/>
      <c r="J1" s="18" t="s">
        <v>75</v>
      </c>
      <c r="K1" s="147">
        <v>5</v>
      </c>
      <c r="L1" s="18" t="s">
        <v>29</v>
      </c>
      <c r="M1" s="148">
        <f>+INDEX(ScoreValues,2,$K$1)</f>
        <v>94</v>
      </c>
      <c r="N1" s="18" t="s">
        <v>30</v>
      </c>
      <c r="O1" s="148">
        <f>+INDEX(ScoreValues,4,$K$1)</f>
        <v>0.5</v>
      </c>
      <c r="P1" s="18"/>
      <c r="Q1" s="18" t="s">
        <v>54</v>
      </c>
      <c r="R1" s="148" t="e">
        <f>+INDEX(ScoreValues,3,$K$1)</f>
        <v>#REF!</v>
      </c>
    </row>
    <row r="3" spans="1:18" ht="20" x14ac:dyDescent="0.4">
      <c r="B3" s="228" t="s">
        <v>15</v>
      </c>
      <c r="C3" s="229" t="s">
        <v>16</v>
      </c>
      <c r="D3" s="230" t="s">
        <v>11</v>
      </c>
      <c r="I3" s="21" t="s">
        <v>13</v>
      </c>
      <c r="J3" s="21" t="s">
        <v>14</v>
      </c>
      <c r="K3" s="153" t="s">
        <v>79</v>
      </c>
      <c r="L3" s="1" t="s">
        <v>20</v>
      </c>
      <c r="M3" s="1" t="s">
        <v>76</v>
      </c>
      <c r="N3" s="1" t="s">
        <v>64</v>
      </c>
      <c r="O3" s="1" t="s">
        <v>11</v>
      </c>
      <c r="P3" s="146"/>
      <c r="Q3" s="146"/>
      <c r="R3" s="146"/>
    </row>
    <row r="4" spans="1:18" ht="17.5" x14ac:dyDescent="0.35">
      <c r="A4" s="155">
        <v>1</v>
      </c>
      <c r="B4" s="231" t="str">
        <f t="shared" ref="B4:B23" si="0">IF(ISERR(INDEX(teamnames,G4)),"",INDEX(teamnames,G4))</f>
        <v/>
      </c>
      <c r="C4" s="232"/>
      <c r="D4" s="233">
        <f>IF(AND(C4&gt;0,ISNUMBER(C4)),O4,0)</f>
        <v>0</v>
      </c>
      <c r="E4" s="156" t="str">
        <f>IF(I4,"CHECK","")</f>
        <v/>
      </c>
      <c r="G4" s="154">
        <v>1</v>
      </c>
      <c r="I4" t="b">
        <f>IF(AND(ISNUMBER(C4),OR(D4&lt;=10,D4&gt;=90)),TRUE,FALSE)</f>
        <v>0</v>
      </c>
      <c r="J4" t="b">
        <f>IF(AND(LEN(C4)&gt;0,LEN(E4)&gt;0,D4&lt;&gt;0),TRUE,FALSE)</f>
        <v>0</v>
      </c>
      <c r="K4" s="183">
        <f>IF(ISNA(MATCH(C4,AthleteNumbers,0)),0,MATCH(C4,AthleteNumbers,0))</f>
        <v>0</v>
      </c>
      <c r="L4" s="1">
        <f>IF(K4&gt;0,INDEX(DB,$I4,6),0)</f>
        <v>0</v>
      </c>
      <c r="M4" s="59">
        <f>IF(ISNUMBER(C4),ROUND(+C4,1),0)</f>
        <v>0</v>
      </c>
      <c r="N4" s="143">
        <f>ROUND(+M4,1)</f>
        <v>0</v>
      </c>
      <c r="O4" s="144" t="e">
        <f t="shared" ref="O4:O23" si="1">IF(M4&gt;$M$1,MinPoints,IF(M4&lt;$R$1,100,+INT(($M$1-$M4)/$O$1)+MinPoints))</f>
        <v>#REF!</v>
      </c>
      <c r="P4" s="143"/>
      <c r="Q4" s="143"/>
      <c r="R4" s="143"/>
    </row>
    <row r="5" spans="1:18" ht="17.5" x14ac:dyDescent="0.35">
      <c r="A5" s="155">
        <v>2</v>
      </c>
      <c r="B5" s="179" t="str">
        <f t="shared" si="0"/>
        <v/>
      </c>
      <c r="C5" s="226"/>
      <c r="D5" s="180">
        <f t="shared" ref="D5:D23" si="2">IF(AND(C5&gt;0,ISNUMBER(C5)),O5,0)</f>
        <v>0</v>
      </c>
      <c r="E5" s="156" t="str">
        <f t="shared" ref="E5:E23" si="3">IF(I5,"CHECK","")</f>
        <v/>
      </c>
      <c r="G5" s="154">
        <f>+G4+16</f>
        <v>17</v>
      </c>
      <c r="I5" t="b">
        <f t="shared" ref="I5:I23" si="4">IF(AND(ISNUMBER(C5),OR(D5&lt;=10,D5&gt;=90)),TRUE,FALSE)</f>
        <v>0</v>
      </c>
      <c r="J5" t="b">
        <f t="shared" ref="J5:J23" si="5">IF(AND(LEN(C5)&gt;0,LEN(E5)&gt;0,D5&lt;&gt;0),TRUE,FALSE)</f>
        <v>0</v>
      </c>
      <c r="K5" s="183">
        <f t="shared" ref="K5:K23" si="6">IF(ISNA(MATCH(C5,AthleteNumbers,0)),0,MATCH(C5,AthleteNumbers,0))</f>
        <v>0</v>
      </c>
      <c r="L5" s="1">
        <f t="shared" ref="L5:L23" si="7">IF(K5&gt;0,INDEX(DB,$I5,6),0)</f>
        <v>0</v>
      </c>
      <c r="M5" s="59">
        <f t="shared" ref="M5:M23" si="8">IF(ISNUMBER(C5),ROUND(+C5,1),0)</f>
        <v>0</v>
      </c>
      <c r="N5" s="143">
        <f t="shared" ref="N5:N23" si="9">ROUND(+M5,1)</f>
        <v>0</v>
      </c>
      <c r="O5" s="144" t="e">
        <f t="shared" si="1"/>
        <v>#REF!</v>
      </c>
      <c r="P5" s="143"/>
      <c r="Q5" s="143"/>
      <c r="R5" s="143"/>
    </row>
    <row r="6" spans="1:18" ht="17.5" x14ac:dyDescent="0.35">
      <c r="A6" s="155">
        <v>3</v>
      </c>
      <c r="B6" s="179" t="str">
        <f t="shared" si="0"/>
        <v/>
      </c>
      <c r="C6" s="226"/>
      <c r="D6" s="180">
        <f t="shared" si="2"/>
        <v>0</v>
      </c>
      <c r="E6" s="156" t="str">
        <f t="shared" si="3"/>
        <v/>
      </c>
      <c r="G6" s="154">
        <f t="shared" ref="G6:G38" si="10">+G5+16</f>
        <v>33</v>
      </c>
      <c r="I6" t="b">
        <f t="shared" si="4"/>
        <v>0</v>
      </c>
      <c r="J6" t="b">
        <f t="shared" si="5"/>
        <v>0</v>
      </c>
      <c r="K6" s="183">
        <f t="shared" si="6"/>
        <v>0</v>
      </c>
      <c r="L6" s="1">
        <f t="shared" si="7"/>
        <v>0</v>
      </c>
      <c r="M6" s="59">
        <f t="shared" si="8"/>
        <v>0</v>
      </c>
      <c r="N6" s="143">
        <f t="shared" si="9"/>
        <v>0</v>
      </c>
      <c r="O6" s="144" t="e">
        <f t="shared" si="1"/>
        <v>#REF!</v>
      </c>
      <c r="P6" s="143"/>
      <c r="Q6" s="143"/>
      <c r="R6" s="143"/>
    </row>
    <row r="7" spans="1:18" ht="17.5" x14ac:dyDescent="0.35">
      <c r="A7" s="155">
        <v>4</v>
      </c>
      <c r="B7" s="179" t="str">
        <f t="shared" si="0"/>
        <v/>
      </c>
      <c r="C7" s="226"/>
      <c r="D7" s="180">
        <f t="shared" si="2"/>
        <v>0</v>
      </c>
      <c r="E7" s="156" t="str">
        <f t="shared" si="3"/>
        <v/>
      </c>
      <c r="G7" s="154">
        <f t="shared" si="10"/>
        <v>49</v>
      </c>
      <c r="I7" t="b">
        <f t="shared" si="4"/>
        <v>0</v>
      </c>
      <c r="J7" t="b">
        <f t="shared" si="5"/>
        <v>0</v>
      </c>
      <c r="K7" s="183">
        <f t="shared" si="6"/>
        <v>0</v>
      </c>
      <c r="L7" s="1">
        <f t="shared" si="7"/>
        <v>0</v>
      </c>
      <c r="M7" s="59">
        <f t="shared" si="8"/>
        <v>0</v>
      </c>
      <c r="N7" s="143">
        <f t="shared" si="9"/>
        <v>0</v>
      </c>
      <c r="O7" s="144" t="e">
        <f t="shared" si="1"/>
        <v>#REF!</v>
      </c>
      <c r="P7" s="143"/>
      <c r="Q7" s="143"/>
      <c r="R7" s="143"/>
    </row>
    <row r="8" spans="1:18" ht="17.5" x14ac:dyDescent="0.35">
      <c r="A8" s="155">
        <v>5</v>
      </c>
      <c r="B8" s="179" t="str">
        <f t="shared" si="0"/>
        <v/>
      </c>
      <c r="C8" s="226"/>
      <c r="D8" s="180">
        <f t="shared" si="2"/>
        <v>0</v>
      </c>
      <c r="E8" s="156" t="str">
        <f t="shared" si="3"/>
        <v/>
      </c>
      <c r="G8" s="154">
        <f t="shared" si="10"/>
        <v>65</v>
      </c>
      <c r="I8" t="b">
        <f t="shared" si="4"/>
        <v>0</v>
      </c>
      <c r="J8" t="b">
        <f t="shared" si="5"/>
        <v>0</v>
      </c>
      <c r="K8" s="183">
        <f t="shared" si="6"/>
        <v>0</v>
      </c>
      <c r="L8" s="1">
        <f t="shared" si="7"/>
        <v>0</v>
      </c>
      <c r="M8" s="59">
        <f t="shared" si="8"/>
        <v>0</v>
      </c>
      <c r="N8" s="143">
        <f t="shared" si="9"/>
        <v>0</v>
      </c>
      <c r="O8" s="144" t="e">
        <f t="shared" si="1"/>
        <v>#REF!</v>
      </c>
      <c r="P8" s="143"/>
      <c r="Q8" s="143"/>
      <c r="R8" s="143"/>
    </row>
    <row r="9" spans="1:18" ht="17.5" x14ac:dyDescent="0.35">
      <c r="A9" s="155">
        <v>6</v>
      </c>
      <c r="B9" s="179" t="str">
        <f t="shared" si="0"/>
        <v/>
      </c>
      <c r="C9" s="226"/>
      <c r="D9" s="180">
        <f t="shared" si="2"/>
        <v>0</v>
      </c>
      <c r="E9" s="156" t="str">
        <f t="shared" si="3"/>
        <v/>
      </c>
      <c r="G9" s="154">
        <f t="shared" si="10"/>
        <v>81</v>
      </c>
      <c r="I9" t="b">
        <f t="shared" si="4"/>
        <v>0</v>
      </c>
      <c r="J9" t="b">
        <f t="shared" si="5"/>
        <v>0</v>
      </c>
      <c r="K9" s="183">
        <f t="shared" si="6"/>
        <v>0</v>
      </c>
      <c r="L9" s="1">
        <f t="shared" si="7"/>
        <v>0</v>
      </c>
      <c r="M9" s="59">
        <f t="shared" si="8"/>
        <v>0</v>
      </c>
      <c r="N9" s="143">
        <f t="shared" si="9"/>
        <v>0</v>
      </c>
      <c r="O9" s="144" t="e">
        <f t="shared" si="1"/>
        <v>#REF!</v>
      </c>
      <c r="P9" s="143"/>
      <c r="Q9" s="143"/>
      <c r="R9" s="143"/>
    </row>
    <row r="10" spans="1:18" ht="17.5" x14ac:dyDescent="0.35">
      <c r="A10" s="155">
        <v>7</v>
      </c>
      <c r="B10" s="179" t="str">
        <f t="shared" si="0"/>
        <v/>
      </c>
      <c r="C10" s="226"/>
      <c r="D10" s="180">
        <f t="shared" si="2"/>
        <v>0</v>
      </c>
      <c r="E10" s="156" t="str">
        <f t="shared" si="3"/>
        <v/>
      </c>
      <c r="G10" s="154">
        <f t="shared" si="10"/>
        <v>97</v>
      </c>
      <c r="I10" t="b">
        <f t="shared" si="4"/>
        <v>0</v>
      </c>
      <c r="J10" t="b">
        <f t="shared" si="5"/>
        <v>0</v>
      </c>
      <c r="K10" s="183">
        <f t="shared" si="6"/>
        <v>0</v>
      </c>
      <c r="L10" s="1">
        <f t="shared" si="7"/>
        <v>0</v>
      </c>
      <c r="M10" s="59">
        <f t="shared" si="8"/>
        <v>0</v>
      </c>
      <c r="N10" s="143">
        <f t="shared" si="9"/>
        <v>0</v>
      </c>
      <c r="O10" s="144" t="e">
        <f t="shared" si="1"/>
        <v>#REF!</v>
      </c>
    </row>
    <row r="11" spans="1:18" ht="17.5" x14ac:dyDescent="0.35">
      <c r="A11" s="155">
        <v>8</v>
      </c>
      <c r="B11" s="179" t="str">
        <f t="shared" si="0"/>
        <v/>
      </c>
      <c r="C11" s="226"/>
      <c r="D11" s="180">
        <f t="shared" si="2"/>
        <v>0</v>
      </c>
      <c r="E11" s="156" t="str">
        <f t="shared" si="3"/>
        <v/>
      </c>
      <c r="G11" s="154">
        <f t="shared" si="10"/>
        <v>113</v>
      </c>
      <c r="I11" t="b">
        <f t="shared" si="4"/>
        <v>0</v>
      </c>
      <c r="J11" t="b">
        <f t="shared" si="5"/>
        <v>0</v>
      </c>
      <c r="K11" s="183">
        <f t="shared" si="6"/>
        <v>0</v>
      </c>
      <c r="L11" s="1">
        <f t="shared" si="7"/>
        <v>0</v>
      </c>
      <c r="M11" s="59">
        <f t="shared" si="8"/>
        <v>0</v>
      </c>
      <c r="N11" s="143">
        <f t="shared" si="9"/>
        <v>0</v>
      </c>
      <c r="O11" s="144" t="e">
        <f t="shared" si="1"/>
        <v>#REF!</v>
      </c>
    </row>
    <row r="12" spans="1:18" ht="17.5" x14ac:dyDescent="0.35">
      <c r="A12" s="155">
        <v>9</v>
      </c>
      <c r="B12" s="179" t="str">
        <f t="shared" si="0"/>
        <v/>
      </c>
      <c r="C12" s="226"/>
      <c r="D12" s="180">
        <f t="shared" si="2"/>
        <v>0</v>
      </c>
      <c r="E12" s="156" t="str">
        <f t="shared" si="3"/>
        <v/>
      </c>
      <c r="G12" s="154">
        <f t="shared" si="10"/>
        <v>129</v>
      </c>
      <c r="I12" t="b">
        <f t="shared" si="4"/>
        <v>0</v>
      </c>
      <c r="J12" t="b">
        <f t="shared" si="5"/>
        <v>0</v>
      </c>
      <c r="K12" s="183">
        <f t="shared" si="6"/>
        <v>0</v>
      </c>
      <c r="L12" s="1">
        <f t="shared" si="7"/>
        <v>0</v>
      </c>
      <c r="M12" s="59">
        <f t="shared" si="8"/>
        <v>0</v>
      </c>
      <c r="N12" s="143">
        <f t="shared" si="9"/>
        <v>0</v>
      </c>
      <c r="O12" s="144" t="e">
        <f t="shared" si="1"/>
        <v>#REF!</v>
      </c>
    </row>
    <row r="13" spans="1:18" ht="17.5" x14ac:dyDescent="0.35">
      <c r="A13" s="155">
        <v>10</v>
      </c>
      <c r="B13" s="179" t="str">
        <f t="shared" si="0"/>
        <v/>
      </c>
      <c r="C13" s="226"/>
      <c r="D13" s="180">
        <f t="shared" si="2"/>
        <v>0</v>
      </c>
      <c r="E13" s="156" t="str">
        <f t="shared" si="3"/>
        <v/>
      </c>
      <c r="G13" s="154">
        <f t="shared" si="10"/>
        <v>145</v>
      </c>
      <c r="I13" t="b">
        <f t="shared" si="4"/>
        <v>0</v>
      </c>
      <c r="J13" t="b">
        <f t="shared" si="5"/>
        <v>0</v>
      </c>
      <c r="K13" s="183">
        <f t="shared" si="6"/>
        <v>0</v>
      </c>
      <c r="L13" s="1">
        <f t="shared" si="7"/>
        <v>0</v>
      </c>
      <c r="M13" s="59">
        <f t="shared" si="8"/>
        <v>0</v>
      </c>
      <c r="N13" s="143">
        <f t="shared" si="9"/>
        <v>0</v>
      </c>
      <c r="O13" s="144" t="e">
        <f t="shared" si="1"/>
        <v>#REF!</v>
      </c>
    </row>
    <row r="14" spans="1:18" ht="17.5" x14ac:dyDescent="0.35">
      <c r="A14" s="155">
        <v>11</v>
      </c>
      <c r="B14" s="179" t="str">
        <f t="shared" si="0"/>
        <v/>
      </c>
      <c r="C14" s="226"/>
      <c r="D14" s="180">
        <f t="shared" si="2"/>
        <v>0</v>
      </c>
      <c r="E14" s="156" t="str">
        <f t="shared" si="3"/>
        <v/>
      </c>
      <c r="G14" s="154">
        <f t="shared" si="10"/>
        <v>161</v>
      </c>
      <c r="I14" t="b">
        <f t="shared" si="4"/>
        <v>0</v>
      </c>
      <c r="J14" t="b">
        <f t="shared" si="5"/>
        <v>0</v>
      </c>
      <c r="K14" s="183">
        <f t="shared" si="6"/>
        <v>0</v>
      </c>
      <c r="L14" s="1">
        <f t="shared" si="7"/>
        <v>0</v>
      </c>
      <c r="M14" s="59">
        <f t="shared" si="8"/>
        <v>0</v>
      </c>
      <c r="N14" s="143">
        <f t="shared" si="9"/>
        <v>0</v>
      </c>
      <c r="O14" s="144" t="e">
        <f t="shared" si="1"/>
        <v>#REF!</v>
      </c>
    </row>
    <row r="15" spans="1:18" ht="17.5" x14ac:dyDescent="0.35">
      <c r="A15" s="155">
        <v>12</v>
      </c>
      <c r="B15" s="179" t="str">
        <f t="shared" si="0"/>
        <v/>
      </c>
      <c r="C15" s="226"/>
      <c r="D15" s="180">
        <f t="shared" si="2"/>
        <v>0</v>
      </c>
      <c r="E15" s="156" t="str">
        <f t="shared" si="3"/>
        <v/>
      </c>
      <c r="G15" s="154">
        <f t="shared" si="10"/>
        <v>177</v>
      </c>
      <c r="I15" t="b">
        <f t="shared" si="4"/>
        <v>0</v>
      </c>
      <c r="J15" t="b">
        <f t="shared" si="5"/>
        <v>0</v>
      </c>
      <c r="K15" s="183">
        <f t="shared" si="6"/>
        <v>0</v>
      </c>
      <c r="L15" s="1">
        <f t="shared" si="7"/>
        <v>0</v>
      </c>
      <c r="M15" s="59">
        <f t="shared" si="8"/>
        <v>0</v>
      </c>
      <c r="N15" s="143">
        <f t="shared" si="9"/>
        <v>0</v>
      </c>
      <c r="O15" s="144" t="e">
        <f t="shared" si="1"/>
        <v>#REF!</v>
      </c>
    </row>
    <row r="16" spans="1:18" ht="17.5" x14ac:dyDescent="0.35">
      <c r="A16" s="155">
        <v>13</v>
      </c>
      <c r="B16" s="179" t="str">
        <f t="shared" si="0"/>
        <v/>
      </c>
      <c r="C16" s="226"/>
      <c r="D16" s="180">
        <f t="shared" si="2"/>
        <v>0</v>
      </c>
      <c r="E16" s="156" t="str">
        <f t="shared" si="3"/>
        <v/>
      </c>
      <c r="G16" s="154">
        <f t="shared" si="10"/>
        <v>193</v>
      </c>
      <c r="I16" t="b">
        <f t="shared" si="4"/>
        <v>0</v>
      </c>
      <c r="J16" t="b">
        <f t="shared" si="5"/>
        <v>0</v>
      </c>
      <c r="K16" s="183">
        <f t="shared" si="6"/>
        <v>0</v>
      </c>
      <c r="L16" s="1">
        <f t="shared" si="7"/>
        <v>0</v>
      </c>
      <c r="M16" s="59">
        <f t="shared" si="8"/>
        <v>0</v>
      </c>
      <c r="N16" s="143">
        <f t="shared" si="9"/>
        <v>0</v>
      </c>
      <c r="O16" s="144" t="e">
        <f t="shared" si="1"/>
        <v>#REF!</v>
      </c>
    </row>
    <row r="17" spans="1:15" ht="17.5" x14ac:dyDescent="0.35">
      <c r="A17" s="155">
        <v>14</v>
      </c>
      <c r="B17" s="179" t="str">
        <f t="shared" si="0"/>
        <v/>
      </c>
      <c r="C17" s="226"/>
      <c r="D17" s="180">
        <f t="shared" si="2"/>
        <v>0</v>
      </c>
      <c r="E17" s="156" t="str">
        <f t="shared" si="3"/>
        <v/>
      </c>
      <c r="G17" s="154">
        <f t="shared" si="10"/>
        <v>209</v>
      </c>
      <c r="I17" t="b">
        <f t="shared" si="4"/>
        <v>0</v>
      </c>
      <c r="J17" t="b">
        <f t="shared" si="5"/>
        <v>0</v>
      </c>
      <c r="K17" s="183">
        <f t="shared" si="6"/>
        <v>0</v>
      </c>
      <c r="L17" s="1">
        <f t="shared" si="7"/>
        <v>0</v>
      </c>
      <c r="M17" s="59">
        <f t="shared" si="8"/>
        <v>0</v>
      </c>
      <c r="N17" s="143">
        <f t="shared" si="9"/>
        <v>0</v>
      </c>
      <c r="O17" s="144" t="e">
        <f t="shared" si="1"/>
        <v>#REF!</v>
      </c>
    </row>
    <row r="18" spans="1:15" ht="17.5" x14ac:dyDescent="0.35">
      <c r="A18" s="155">
        <v>15</v>
      </c>
      <c r="B18" s="179" t="str">
        <f t="shared" si="0"/>
        <v/>
      </c>
      <c r="C18" s="226"/>
      <c r="D18" s="180">
        <f t="shared" si="2"/>
        <v>0</v>
      </c>
      <c r="E18" s="156" t="str">
        <f t="shared" si="3"/>
        <v/>
      </c>
      <c r="G18" s="154">
        <f t="shared" si="10"/>
        <v>225</v>
      </c>
      <c r="I18" t="b">
        <f t="shared" si="4"/>
        <v>0</v>
      </c>
      <c r="J18" t="b">
        <f t="shared" si="5"/>
        <v>0</v>
      </c>
      <c r="K18" s="183">
        <f t="shared" si="6"/>
        <v>0</v>
      </c>
      <c r="L18" s="1">
        <f t="shared" si="7"/>
        <v>0</v>
      </c>
      <c r="M18" s="59">
        <f t="shared" si="8"/>
        <v>0</v>
      </c>
      <c r="N18" s="143">
        <f t="shared" si="9"/>
        <v>0</v>
      </c>
      <c r="O18" s="144" t="e">
        <f t="shared" si="1"/>
        <v>#REF!</v>
      </c>
    </row>
    <row r="19" spans="1:15" ht="17.5" x14ac:dyDescent="0.35">
      <c r="A19" s="155">
        <v>16</v>
      </c>
      <c r="B19" s="179" t="str">
        <f t="shared" si="0"/>
        <v/>
      </c>
      <c r="C19" s="226"/>
      <c r="D19" s="180">
        <f t="shared" si="2"/>
        <v>0</v>
      </c>
      <c r="E19" s="156" t="str">
        <f t="shared" si="3"/>
        <v/>
      </c>
      <c r="G19" s="154">
        <f t="shared" si="10"/>
        <v>241</v>
      </c>
      <c r="I19" t="b">
        <f t="shared" si="4"/>
        <v>0</v>
      </c>
      <c r="J19" t="b">
        <f t="shared" si="5"/>
        <v>0</v>
      </c>
      <c r="K19" s="183">
        <f t="shared" si="6"/>
        <v>0</v>
      </c>
      <c r="L19" s="1">
        <f t="shared" si="7"/>
        <v>0</v>
      </c>
      <c r="M19" s="59">
        <f t="shared" si="8"/>
        <v>0</v>
      </c>
      <c r="N19" s="143">
        <f t="shared" si="9"/>
        <v>0</v>
      </c>
      <c r="O19" s="144" t="e">
        <f t="shared" si="1"/>
        <v>#REF!</v>
      </c>
    </row>
    <row r="20" spans="1:15" ht="17.5" x14ac:dyDescent="0.35">
      <c r="A20" s="155">
        <v>17</v>
      </c>
      <c r="B20" s="179" t="str">
        <f t="shared" si="0"/>
        <v/>
      </c>
      <c r="C20" s="226"/>
      <c r="D20" s="180">
        <f t="shared" si="2"/>
        <v>0</v>
      </c>
      <c r="E20" s="156" t="str">
        <f t="shared" si="3"/>
        <v/>
      </c>
      <c r="G20" s="154">
        <f t="shared" si="10"/>
        <v>257</v>
      </c>
      <c r="I20" t="b">
        <f t="shared" si="4"/>
        <v>0</v>
      </c>
      <c r="J20" t="b">
        <f t="shared" si="5"/>
        <v>0</v>
      </c>
      <c r="K20" s="183">
        <f t="shared" si="6"/>
        <v>0</v>
      </c>
      <c r="L20" s="1">
        <f t="shared" si="7"/>
        <v>0</v>
      </c>
      <c r="M20" s="59">
        <f t="shared" si="8"/>
        <v>0</v>
      </c>
      <c r="N20" s="143">
        <f t="shared" si="9"/>
        <v>0</v>
      </c>
      <c r="O20" s="144" t="e">
        <f t="shared" si="1"/>
        <v>#REF!</v>
      </c>
    </row>
    <row r="21" spans="1:15" ht="17.5" x14ac:dyDescent="0.35">
      <c r="A21" s="155">
        <v>18</v>
      </c>
      <c r="B21" s="179" t="str">
        <f t="shared" si="0"/>
        <v/>
      </c>
      <c r="C21" s="226"/>
      <c r="D21" s="180">
        <f t="shared" si="2"/>
        <v>0</v>
      </c>
      <c r="E21" s="156" t="str">
        <f t="shared" si="3"/>
        <v/>
      </c>
      <c r="G21" s="154">
        <f t="shared" si="10"/>
        <v>273</v>
      </c>
      <c r="I21" t="b">
        <f t="shared" si="4"/>
        <v>0</v>
      </c>
      <c r="J21" t="b">
        <f t="shared" si="5"/>
        <v>0</v>
      </c>
      <c r="K21" s="183">
        <f t="shared" si="6"/>
        <v>0</v>
      </c>
      <c r="L21" s="1">
        <f t="shared" si="7"/>
        <v>0</v>
      </c>
      <c r="M21" s="59">
        <f t="shared" si="8"/>
        <v>0</v>
      </c>
      <c r="N21" s="143">
        <f t="shared" si="9"/>
        <v>0</v>
      </c>
      <c r="O21" s="144" t="e">
        <f t="shared" si="1"/>
        <v>#REF!</v>
      </c>
    </row>
    <row r="22" spans="1:15" ht="17.5" x14ac:dyDescent="0.35">
      <c r="A22" s="155">
        <v>19</v>
      </c>
      <c r="B22" s="179" t="str">
        <f t="shared" si="0"/>
        <v/>
      </c>
      <c r="C22" s="226"/>
      <c r="D22" s="180">
        <f t="shared" si="2"/>
        <v>0</v>
      </c>
      <c r="E22" s="156" t="str">
        <f t="shared" si="3"/>
        <v/>
      </c>
      <c r="G22" s="154">
        <f t="shared" si="10"/>
        <v>289</v>
      </c>
      <c r="I22" t="b">
        <f t="shared" si="4"/>
        <v>0</v>
      </c>
      <c r="J22" t="b">
        <f t="shared" si="5"/>
        <v>0</v>
      </c>
      <c r="K22" s="183">
        <f t="shared" si="6"/>
        <v>0</v>
      </c>
      <c r="L22" s="1">
        <f t="shared" si="7"/>
        <v>0</v>
      </c>
      <c r="M22" s="59">
        <f t="shared" si="8"/>
        <v>0</v>
      </c>
      <c r="N22" s="143">
        <f t="shared" si="9"/>
        <v>0</v>
      </c>
      <c r="O22" s="144" t="e">
        <f t="shared" si="1"/>
        <v>#REF!</v>
      </c>
    </row>
    <row r="23" spans="1:15" ht="17.5" x14ac:dyDescent="0.35">
      <c r="A23" s="155">
        <v>20</v>
      </c>
      <c r="B23" s="179" t="str">
        <f t="shared" si="0"/>
        <v/>
      </c>
      <c r="C23" s="226"/>
      <c r="D23" s="180">
        <f t="shared" si="2"/>
        <v>0</v>
      </c>
      <c r="E23" s="156" t="str">
        <f t="shared" si="3"/>
        <v/>
      </c>
      <c r="G23" s="154">
        <f t="shared" si="10"/>
        <v>305</v>
      </c>
      <c r="I23" t="b">
        <f t="shared" si="4"/>
        <v>0</v>
      </c>
      <c r="J23" t="b">
        <f t="shared" si="5"/>
        <v>0</v>
      </c>
      <c r="K23" s="183">
        <f t="shared" si="6"/>
        <v>0</v>
      </c>
      <c r="L23" s="1">
        <f t="shared" si="7"/>
        <v>0</v>
      </c>
      <c r="M23" s="59">
        <f t="shared" si="8"/>
        <v>0</v>
      </c>
      <c r="N23" s="143">
        <f t="shared" si="9"/>
        <v>0</v>
      </c>
      <c r="O23" s="144" t="e">
        <f t="shared" si="1"/>
        <v>#REF!</v>
      </c>
    </row>
    <row r="24" spans="1:15" ht="17.5" x14ac:dyDescent="0.35">
      <c r="A24" s="155">
        <v>21</v>
      </c>
      <c r="B24" s="179" t="str">
        <f t="shared" ref="B24:B33" si="11">IF(ISERR(INDEX(teamnames,G24)),"",INDEX(teamnames,G24))</f>
        <v/>
      </c>
      <c r="C24" s="226"/>
      <c r="D24" s="180">
        <f t="shared" ref="D24:D33" si="12">IF(AND(C24&gt;0,ISNUMBER(C24)),O24,0)</f>
        <v>0</v>
      </c>
      <c r="E24" s="156" t="str">
        <f t="shared" ref="E24:E33" si="13">IF(I24,"CHECK","")</f>
        <v/>
      </c>
      <c r="G24" s="154">
        <f t="shared" si="10"/>
        <v>321</v>
      </c>
      <c r="I24" t="b">
        <f t="shared" ref="I24:I33" si="14">IF(AND(ISNUMBER(C24),OR(D24&lt;=10,D24&gt;=90)),TRUE,FALSE)</f>
        <v>0</v>
      </c>
      <c r="J24" t="b">
        <f t="shared" ref="J24:J33" si="15">IF(AND(LEN(C24)&gt;0,LEN(E24)&gt;0,D24&lt;&gt;0),TRUE,FALSE)</f>
        <v>0</v>
      </c>
      <c r="K24" s="183">
        <f t="shared" ref="K24:K33" si="16">IF(ISNA(MATCH(C24,AthleteNumbers,0)),0,MATCH(C24,AthleteNumbers,0))</f>
        <v>0</v>
      </c>
      <c r="L24" s="1">
        <f t="shared" ref="L24:L33" si="17">IF(K24&gt;0,INDEX(DB,$I24,6),0)</f>
        <v>0</v>
      </c>
      <c r="M24" s="59">
        <f t="shared" ref="M24:M33" si="18">IF(ISNUMBER(C24),ROUND(+C24,1),0)</f>
        <v>0</v>
      </c>
      <c r="N24" s="143">
        <f t="shared" ref="N24:N33" si="19">ROUND(+M24,1)</f>
        <v>0</v>
      </c>
      <c r="O24" s="144" t="e">
        <f t="shared" ref="O24:O33" si="20">IF(M24&gt;$M$1,MinPoints,IF(M24&lt;$R$1,100,+INT(($M$1-$M24)/$O$1)+MinPoints))</f>
        <v>#REF!</v>
      </c>
    </row>
    <row r="25" spans="1:15" ht="17.5" x14ac:dyDescent="0.35">
      <c r="A25" s="155">
        <v>22</v>
      </c>
      <c r="B25" s="179" t="str">
        <f t="shared" si="11"/>
        <v/>
      </c>
      <c r="C25" s="226"/>
      <c r="D25" s="180">
        <f t="shared" si="12"/>
        <v>0</v>
      </c>
      <c r="E25" s="156" t="str">
        <f t="shared" si="13"/>
        <v/>
      </c>
      <c r="G25" s="154">
        <f t="shared" si="10"/>
        <v>337</v>
      </c>
      <c r="I25" t="b">
        <f t="shared" si="14"/>
        <v>0</v>
      </c>
      <c r="J25" t="b">
        <f t="shared" si="15"/>
        <v>0</v>
      </c>
      <c r="K25" s="183">
        <f t="shared" si="16"/>
        <v>0</v>
      </c>
      <c r="L25" s="1">
        <f t="shared" si="17"/>
        <v>0</v>
      </c>
      <c r="M25" s="59">
        <f t="shared" si="18"/>
        <v>0</v>
      </c>
      <c r="N25" s="143">
        <f t="shared" si="19"/>
        <v>0</v>
      </c>
      <c r="O25" s="144" t="e">
        <f t="shared" si="20"/>
        <v>#REF!</v>
      </c>
    </row>
    <row r="26" spans="1:15" ht="17.5" x14ac:dyDescent="0.35">
      <c r="A26" s="155">
        <v>23</v>
      </c>
      <c r="B26" s="179" t="str">
        <f t="shared" si="11"/>
        <v/>
      </c>
      <c r="C26" s="226"/>
      <c r="D26" s="180">
        <f t="shared" si="12"/>
        <v>0</v>
      </c>
      <c r="E26" s="156" t="str">
        <f t="shared" si="13"/>
        <v/>
      </c>
      <c r="G26" s="154">
        <f t="shared" si="10"/>
        <v>353</v>
      </c>
      <c r="I26" t="b">
        <f t="shared" si="14"/>
        <v>0</v>
      </c>
      <c r="J26" t="b">
        <f t="shared" si="15"/>
        <v>0</v>
      </c>
      <c r="K26" s="183">
        <f t="shared" si="16"/>
        <v>0</v>
      </c>
      <c r="L26" s="1">
        <f t="shared" si="17"/>
        <v>0</v>
      </c>
      <c r="M26" s="59">
        <f t="shared" si="18"/>
        <v>0</v>
      </c>
      <c r="N26" s="143">
        <f t="shared" si="19"/>
        <v>0</v>
      </c>
      <c r="O26" s="144" t="e">
        <f t="shared" si="20"/>
        <v>#REF!</v>
      </c>
    </row>
    <row r="27" spans="1:15" ht="17.5" x14ac:dyDescent="0.35">
      <c r="A27" s="155">
        <v>24</v>
      </c>
      <c r="B27" s="179" t="str">
        <f t="shared" si="11"/>
        <v/>
      </c>
      <c r="C27" s="226"/>
      <c r="D27" s="180">
        <f t="shared" si="12"/>
        <v>0</v>
      </c>
      <c r="E27" s="156" t="str">
        <f t="shared" si="13"/>
        <v/>
      </c>
      <c r="G27" s="154">
        <f t="shared" si="10"/>
        <v>369</v>
      </c>
      <c r="I27" t="b">
        <f t="shared" si="14"/>
        <v>0</v>
      </c>
      <c r="J27" t="b">
        <f t="shared" si="15"/>
        <v>0</v>
      </c>
      <c r="K27" s="183">
        <f t="shared" si="16"/>
        <v>0</v>
      </c>
      <c r="L27" s="1">
        <f t="shared" si="17"/>
        <v>0</v>
      </c>
      <c r="M27" s="59">
        <f t="shared" si="18"/>
        <v>0</v>
      </c>
      <c r="N27" s="143">
        <f t="shared" si="19"/>
        <v>0</v>
      </c>
      <c r="O27" s="144" t="e">
        <f t="shared" si="20"/>
        <v>#REF!</v>
      </c>
    </row>
    <row r="28" spans="1:15" ht="17.5" x14ac:dyDescent="0.35">
      <c r="A28" s="155">
        <v>25</v>
      </c>
      <c r="B28" s="179" t="str">
        <f t="shared" si="11"/>
        <v/>
      </c>
      <c r="C28" s="226"/>
      <c r="D28" s="180">
        <f t="shared" si="12"/>
        <v>0</v>
      </c>
      <c r="E28" s="156" t="str">
        <f t="shared" si="13"/>
        <v/>
      </c>
      <c r="G28" s="154">
        <f t="shared" si="10"/>
        <v>385</v>
      </c>
      <c r="I28" t="b">
        <f t="shared" si="14"/>
        <v>0</v>
      </c>
      <c r="J28" t="b">
        <f t="shared" si="15"/>
        <v>0</v>
      </c>
      <c r="K28" s="183">
        <f t="shared" si="16"/>
        <v>0</v>
      </c>
      <c r="L28" s="1">
        <f t="shared" si="17"/>
        <v>0</v>
      </c>
      <c r="M28" s="59">
        <f t="shared" si="18"/>
        <v>0</v>
      </c>
      <c r="N28" s="143">
        <f t="shared" si="19"/>
        <v>0</v>
      </c>
      <c r="O28" s="144" t="e">
        <f t="shared" si="20"/>
        <v>#REF!</v>
      </c>
    </row>
    <row r="29" spans="1:15" ht="17.5" x14ac:dyDescent="0.35">
      <c r="A29" s="155">
        <v>26</v>
      </c>
      <c r="B29" s="179" t="str">
        <f t="shared" si="11"/>
        <v/>
      </c>
      <c r="C29" s="226"/>
      <c r="D29" s="180">
        <f t="shared" si="12"/>
        <v>0</v>
      </c>
      <c r="E29" s="156" t="str">
        <f t="shared" si="13"/>
        <v/>
      </c>
      <c r="G29" s="154">
        <f t="shared" si="10"/>
        <v>401</v>
      </c>
      <c r="I29" t="b">
        <f t="shared" si="14"/>
        <v>0</v>
      </c>
      <c r="J29" t="b">
        <f t="shared" si="15"/>
        <v>0</v>
      </c>
      <c r="K29" s="183">
        <f t="shared" si="16"/>
        <v>0</v>
      </c>
      <c r="L29" s="1">
        <f t="shared" si="17"/>
        <v>0</v>
      </c>
      <c r="M29" s="59">
        <f t="shared" si="18"/>
        <v>0</v>
      </c>
      <c r="N29" s="143">
        <f t="shared" si="19"/>
        <v>0</v>
      </c>
      <c r="O29" s="144" t="e">
        <f t="shared" si="20"/>
        <v>#REF!</v>
      </c>
    </row>
    <row r="30" spans="1:15" ht="17.5" x14ac:dyDescent="0.35">
      <c r="A30" s="155">
        <v>27</v>
      </c>
      <c r="B30" s="179" t="str">
        <f t="shared" si="11"/>
        <v/>
      </c>
      <c r="C30" s="226"/>
      <c r="D30" s="180">
        <f t="shared" si="12"/>
        <v>0</v>
      </c>
      <c r="E30" s="156" t="str">
        <f t="shared" si="13"/>
        <v/>
      </c>
      <c r="G30" s="154">
        <f t="shared" si="10"/>
        <v>417</v>
      </c>
      <c r="I30" t="b">
        <f t="shared" si="14"/>
        <v>0</v>
      </c>
      <c r="J30" t="b">
        <f t="shared" si="15"/>
        <v>0</v>
      </c>
      <c r="K30" s="183">
        <f t="shared" si="16"/>
        <v>0</v>
      </c>
      <c r="L30" s="1">
        <f t="shared" si="17"/>
        <v>0</v>
      </c>
      <c r="M30" s="59">
        <f t="shared" si="18"/>
        <v>0</v>
      </c>
      <c r="N30" s="143">
        <f t="shared" si="19"/>
        <v>0</v>
      </c>
      <c r="O30" s="144" t="e">
        <f t="shared" si="20"/>
        <v>#REF!</v>
      </c>
    </row>
    <row r="31" spans="1:15" ht="17.5" x14ac:dyDescent="0.35">
      <c r="A31" s="155">
        <v>28</v>
      </c>
      <c r="B31" s="179" t="str">
        <f t="shared" si="11"/>
        <v/>
      </c>
      <c r="C31" s="226"/>
      <c r="D31" s="180">
        <f t="shared" si="12"/>
        <v>0</v>
      </c>
      <c r="E31" s="156" t="str">
        <f t="shared" si="13"/>
        <v/>
      </c>
      <c r="G31" s="154">
        <f t="shared" si="10"/>
        <v>433</v>
      </c>
      <c r="I31" t="b">
        <f t="shared" si="14"/>
        <v>0</v>
      </c>
      <c r="J31" t="b">
        <f t="shared" si="15"/>
        <v>0</v>
      </c>
      <c r="K31" s="183">
        <f t="shared" si="16"/>
        <v>0</v>
      </c>
      <c r="L31" s="1">
        <f t="shared" si="17"/>
        <v>0</v>
      </c>
      <c r="M31" s="59">
        <f t="shared" si="18"/>
        <v>0</v>
      </c>
      <c r="N31" s="143">
        <f t="shared" si="19"/>
        <v>0</v>
      </c>
      <c r="O31" s="144" t="e">
        <f t="shared" si="20"/>
        <v>#REF!</v>
      </c>
    </row>
    <row r="32" spans="1:15" ht="17.5" x14ac:dyDescent="0.35">
      <c r="A32" s="155">
        <v>29</v>
      </c>
      <c r="B32" s="179" t="str">
        <f t="shared" si="11"/>
        <v/>
      </c>
      <c r="C32" s="226"/>
      <c r="D32" s="180">
        <f t="shared" si="12"/>
        <v>0</v>
      </c>
      <c r="E32" s="156" t="str">
        <f t="shared" si="13"/>
        <v/>
      </c>
      <c r="G32" s="154">
        <f t="shared" si="10"/>
        <v>449</v>
      </c>
      <c r="I32" t="b">
        <f t="shared" si="14"/>
        <v>0</v>
      </c>
      <c r="J32" t="b">
        <f t="shared" si="15"/>
        <v>0</v>
      </c>
      <c r="K32" s="183">
        <f t="shared" si="16"/>
        <v>0</v>
      </c>
      <c r="L32" s="1">
        <f t="shared" si="17"/>
        <v>0</v>
      </c>
      <c r="M32" s="59">
        <f t="shared" si="18"/>
        <v>0</v>
      </c>
      <c r="N32" s="143">
        <f t="shared" si="19"/>
        <v>0</v>
      </c>
      <c r="O32" s="144" t="e">
        <f t="shared" si="20"/>
        <v>#REF!</v>
      </c>
    </row>
    <row r="33" spans="1:15" ht="17.5" x14ac:dyDescent="0.35">
      <c r="A33" s="155">
        <v>30</v>
      </c>
      <c r="B33" s="179" t="str">
        <f t="shared" si="11"/>
        <v/>
      </c>
      <c r="C33" s="226"/>
      <c r="D33" s="180">
        <f t="shared" si="12"/>
        <v>0</v>
      </c>
      <c r="E33" s="156" t="str">
        <f t="shared" si="13"/>
        <v/>
      </c>
      <c r="G33" s="154">
        <f t="shared" si="10"/>
        <v>465</v>
      </c>
      <c r="I33" t="b">
        <f t="shared" si="14"/>
        <v>0</v>
      </c>
      <c r="J33" t="b">
        <f t="shared" si="15"/>
        <v>0</v>
      </c>
      <c r="K33" s="183">
        <f t="shared" si="16"/>
        <v>0</v>
      </c>
      <c r="L33" s="1">
        <f t="shared" si="17"/>
        <v>0</v>
      </c>
      <c r="M33" s="59">
        <f t="shared" si="18"/>
        <v>0</v>
      </c>
      <c r="N33" s="143">
        <f t="shared" si="19"/>
        <v>0</v>
      </c>
      <c r="O33" s="144" t="e">
        <f t="shared" si="20"/>
        <v>#REF!</v>
      </c>
    </row>
    <row r="34" spans="1:15" ht="17.5" x14ac:dyDescent="0.35">
      <c r="A34" s="155">
        <v>31</v>
      </c>
      <c r="B34" s="179" t="str">
        <f>IF(ISERR(INDEX(teamnames,G34)),"",INDEX(teamnames,G34))</f>
        <v/>
      </c>
      <c r="C34" s="226"/>
      <c r="D34" s="180">
        <f>IF(AND(C34&gt;0,ISNUMBER(C34)),O34,0)</f>
        <v>0</v>
      </c>
      <c r="E34" s="156" t="str">
        <f>IF(I34,"CHECK","")</f>
        <v/>
      </c>
      <c r="G34" s="154">
        <f t="shared" si="10"/>
        <v>481</v>
      </c>
      <c r="I34" t="b">
        <f>IF(AND(ISNUMBER(C34),OR(D34&lt;=10,D34&gt;=90)),TRUE,FALSE)</f>
        <v>0</v>
      </c>
      <c r="J34" t="b">
        <f>IF(AND(LEN(C34)&gt;0,LEN(E34)&gt;0,D34&lt;&gt;0),TRUE,FALSE)</f>
        <v>0</v>
      </c>
      <c r="K34" s="183">
        <f>IF(ISNA(MATCH(C34,AthleteNumbers,0)),0,MATCH(C34,AthleteNumbers,0))</f>
        <v>0</v>
      </c>
      <c r="L34" s="1">
        <f>IF(K34&gt;0,INDEX(DB,$I34,6),0)</f>
        <v>0</v>
      </c>
      <c r="M34" s="59">
        <f>IF(ISNUMBER(C34),ROUND(+C34,1),0)</f>
        <v>0</v>
      </c>
      <c r="N34" s="143">
        <f>ROUND(+M34,1)</f>
        <v>0</v>
      </c>
      <c r="O34" s="144" t="e">
        <f>IF(M34&gt;$M$1,MinPoints,IF(M34&lt;$R$1,100,+INT(($M$1-$M34)/$O$1)+MinPoints))</f>
        <v>#REF!</v>
      </c>
    </row>
    <row r="35" spans="1:15" ht="17.5" x14ac:dyDescent="0.35">
      <c r="A35" s="155">
        <v>32</v>
      </c>
      <c r="B35" s="179" t="str">
        <f>IF(ISERR(INDEX(teamnames,G35)),"",INDEX(teamnames,G35))</f>
        <v/>
      </c>
      <c r="C35" s="226"/>
      <c r="D35" s="180">
        <f>IF(AND(C35&gt;0,ISNUMBER(C35)),O35,0)</f>
        <v>0</v>
      </c>
      <c r="E35" s="156" t="str">
        <f>IF(I35,"CHECK","")</f>
        <v/>
      </c>
      <c r="G35" s="154">
        <f t="shared" si="10"/>
        <v>497</v>
      </c>
      <c r="I35" t="b">
        <f>IF(AND(ISNUMBER(C35),OR(D35&lt;=10,D35&gt;=90)),TRUE,FALSE)</f>
        <v>0</v>
      </c>
      <c r="J35" t="b">
        <f>IF(AND(LEN(C35)&gt;0,LEN(E35)&gt;0,D35&lt;&gt;0),TRUE,FALSE)</f>
        <v>0</v>
      </c>
      <c r="K35" s="183">
        <f>IF(ISNA(MATCH(C35,AthleteNumbers,0)),0,MATCH(C35,AthleteNumbers,0))</f>
        <v>0</v>
      </c>
      <c r="L35" s="1">
        <f>IF(K35&gt;0,INDEX(DB,$I35,6),0)</f>
        <v>0</v>
      </c>
      <c r="M35" s="59">
        <f>IF(ISNUMBER(C35),ROUND(+C35,1),0)</f>
        <v>0</v>
      </c>
      <c r="N35" s="143">
        <f>ROUND(+M35,1)</f>
        <v>0</v>
      </c>
      <c r="O35" s="144" t="e">
        <f>IF(M35&gt;$M$1,MinPoints,IF(M35&lt;$R$1,100,+INT(($M$1-$M35)/$O$1)+MinPoints))</f>
        <v>#REF!</v>
      </c>
    </row>
    <row r="36" spans="1:15" ht="17.5" x14ac:dyDescent="0.35">
      <c r="A36" s="155">
        <v>33</v>
      </c>
      <c r="B36" s="179" t="str">
        <f>IF(ISERR(INDEX(teamnames,G36)),"",INDEX(teamnames,G36))</f>
        <v/>
      </c>
      <c r="C36" s="226"/>
      <c r="D36" s="180">
        <f>IF(AND(C36&gt;0,ISNUMBER(C36)),O36,0)</f>
        <v>0</v>
      </c>
      <c r="E36" s="156" t="str">
        <f>IF(I36,"CHECK","")</f>
        <v/>
      </c>
      <c r="G36" s="154">
        <f t="shared" si="10"/>
        <v>513</v>
      </c>
      <c r="I36" t="b">
        <f>IF(AND(ISNUMBER(C36),OR(D36&lt;=10,D36&gt;=90)),TRUE,FALSE)</f>
        <v>0</v>
      </c>
      <c r="J36" t="b">
        <f>IF(AND(LEN(C36)&gt;0,LEN(E36)&gt;0,D36&lt;&gt;0),TRUE,FALSE)</f>
        <v>0</v>
      </c>
      <c r="K36" s="183">
        <f>IF(ISNA(MATCH(C36,AthleteNumbers,0)),0,MATCH(C36,AthleteNumbers,0))</f>
        <v>0</v>
      </c>
      <c r="L36" s="1">
        <f>IF(K36&gt;0,INDEX(DB,$I36,6),0)</f>
        <v>0</v>
      </c>
      <c r="M36" s="59">
        <f>IF(ISNUMBER(C36),ROUND(+C36,1),0)</f>
        <v>0</v>
      </c>
      <c r="N36" s="143">
        <f>ROUND(+M36,1)</f>
        <v>0</v>
      </c>
      <c r="O36" s="144" t="e">
        <f>IF(M36&gt;$M$1,MinPoints,IF(M36&lt;$R$1,100,+INT(($M$1-$M36)/$O$1)+MinPoints))</f>
        <v>#REF!</v>
      </c>
    </row>
    <row r="37" spans="1:15" ht="17.5" x14ac:dyDescent="0.35">
      <c r="A37" s="155">
        <v>34</v>
      </c>
      <c r="B37" s="179" t="str">
        <f>IF(ISERR(INDEX(teamnames,G37)),"",INDEX(teamnames,G37))</f>
        <v/>
      </c>
      <c r="C37" s="226"/>
      <c r="D37" s="180">
        <f>IF(AND(C37&gt;0,ISNUMBER(C37)),O37,0)</f>
        <v>0</v>
      </c>
      <c r="E37" s="156" t="str">
        <f>IF(I37,"CHECK","")</f>
        <v/>
      </c>
      <c r="G37" s="154">
        <f t="shared" si="10"/>
        <v>529</v>
      </c>
      <c r="I37" t="b">
        <f>IF(AND(ISNUMBER(C37),OR(D37&lt;=10,D37&gt;=90)),TRUE,FALSE)</f>
        <v>0</v>
      </c>
      <c r="J37" t="b">
        <f>IF(AND(LEN(C37)&gt;0,LEN(E37)&gt;0,D37&lt;&gt;0),TRUE,FALSE)</f>
        <v>0</v>
      </c>
      <c r="K37" s="183">
        <f>IF(ISNA(MATCH(C37,AthleteNumbers,0)),0,MATCH(C37,AthleteNumbers,0))</f>
        <v>0</v>
      </c>
      <c r="L37" s="1">
        <f>IF(K37&gt;0,INDEX(DB,$I37,6),0)</f>
        <v>0</v>
      </c>
      <c r="M37" s="59">
        <f>IF(ISNUMBER(C37),ROUND(+C37,1),0)</f>
        <v>0</v>
      </c>
      <c r="N37" s="143">
        <f>ROUND(+M37,1)</f>
        <v>0</v>
      </c>
      <c r="O37" s="144" t="e">
        <f>IF(M37&gt;$M$1,MinPoints,IF(M37&lt;$R$1,100,+INT(($M$1-$M37)/$O$1)+MinPoints))</f>
        <v>#REF!</v>
      </c>
    </row>
    <row r="38" spans="1:15" ht="17.5" x14ac:dyDescent="0.35">
      <c r="A38" s="155">
        <v>35</v>
      </c>
      <c r="B38" s="181" t="str">
        <f>IF(ISERR(INDEX(teamnames,G38)),"",INDEX(teamnames,G38))</f>
        <v/>
      </c>
      <c r="C38" s="227"/>
      <c r="D38" s="182">
        <f>IF(AND(C38&gt;0,ISNUMBER(C38)),O38,0)</f>
        <v>0</v>
      </c>
      <c r="E38" s="156" t="str">
        <f>IF(I38,"CHECK","")</f>
        <v/>
      </c>
      <c r="G38" s="154">
        <f t="shared" si="10"/>
        <v>545</v>
      </c>
      <c r="I38" t="b">
        <f>IF(AND(ISNUMBER(C38),OR(D38&lt;=10,D38&gt;=90)),TRUE,FALSE)</f>
        <v>0</v>
      </c>
      <c r="J38" t="b">
        <f>IF(AND(LEN(C38)&gt;0,LEN(E38)&gt;0,D38&lt;&gt;0),TRUE,FALSE)</f>
        <v>0</v>
      </c>
      <c r="K38" s="183">
        <f>IF(ISNA(MATCH(C38,AthleteNumbers,0)),0,MATCH(C38,AthleteNumbers,0))</f>
        <v>0</v>
      </c>
      <c r="L38" s="1">
        <f>IF(K38&gt;0,INDEX(DB,$I38,6),0)</f>
        <v>0</v>
      </c>
      <c r="M38" s="59">
        <f>IF(ISNUMBER(C38),ROUND(+C38,1),0)</f>
        <v>0</v>
      </c>
      <c r="N38" s="143">
        <f>ROUND(+M38,1)</f>
        <v>0</v>
      </c>
      <c r="O38" s="144" t="e">
        <f>IF(M38&gt;$M$1,MinPoints,IF(M38&lt;$R$1,100,+INT(($M$1-$M38)/$O$1)+MinPoints))</f>
        <v>#REF!</v>
      </c>
    </row>
  </sheetData>
  <sheetProtection sheet="1"/>
  <mergeCells count="1">
    <mergeCell ref="A1:B1"/>
  </mergeCells>
  <conditionalFormatting sqref="B4:D23">
    <cfRule type="expression" dxfId="2" priority="3" stopIfTrue="1">
      <formula>$I4</formula>
    </cfRule>
  </conditionalFormatting>
  <conditionalFormatting sqref="B24:D33">
    <cfRule type="expression" dxfId="1" priority="2" stopIfTrue="1">
      <formula>$I24</formula>
    </cfRule>
  </conditionalFormatting>
  <conditionalFormatting sqref="B34:D38">
    <cfRule type="expression" dxfId="0" priority="1" stopIfTrue="1">
      <formula>$I34</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7C942-5CA4-4B8F-946E-7FE5360F1167}">
  <sheetPr codeName="Sheet8">
    <pageSetUpPr fitToPage="1"/>
  </sheetPr>
  <dimension ref="A1:G97"/>
  <sheetViews>
    <sheetView workbookViewId="0">
      <selection activeCell="G5" sqref="G5"/>
    </sheetView>
  </sheetViews>
  <sheetFormatPr defaultRowHeight="14.5" x14ac:dyDescent="0.35"/>
  <cols>
    <col min="1" max="7" width="15.81640625" customWidth="1"/>
  </cols>
  <sheetData>
    <row r="1" spans="1:7" ht="36" x14ac:dyDescent="0.35">
      <c r="A1" s="305" t="str">
        <f>+Setup!B27</f>
        <v>QuadKids Primary</v>
      </c>
      <c r="B1" s="305"/>
      <c r="C1" s="305"/>
      <c r="D1" s="305"/>
      <c r="E1" s="305"/>
      <c r="F1" s="305"/>
      <c r="G1" s="305"/>
    </row>
    <row r="2" spans="1:7" x14ac:dyDescent="0.35">
      <c r="B2" s="306" t="s">
        <v>73</v>
      </c>
      <c r="C2" s="306"/>
      <c r="D2" s="306"/>
      <c r="E2" s="306"/>
    </row>
    <row r="3" spans="1:7" ht="24.75" customHeight="1" x14ac:dyDescent="0.35">
      <c r="A3" s="47" t="s">
        <v>11</v>
      </c>
      <c r="B3" s="48" t="str">
        <f>+Setup!B30</f>
        <v>75m</v>
      </c>
      <c r="C3" s="48" t="str">
        <f>+Setup!C30</f>
        <v>600m</v>
      </c>
      <c r="D3" s="48" t="str">
        <f>+Setup!D30</f>
        <v>SLJ</v>
      </c>
      <c r="E3" s="48" t="str">
        <f>+Setup!E30</f>
        <v>Howler</v>
      </c>
      <c r="F3" s="76"/>
      <c r="G3" s="49" t="s">
        <v>11</v>
      </c>
    </row>
    <row r="4" spans="1:7" hidden="1" x14ac:dyDescent="0.35">
      <c r="A4" s="16" t="s">
        <v>62</v>
      </c>
      <c r="B4" s="31">
        <f>+Setup!B33</f>
        <v>0.1</v>
      </c>
      <c r="C4" s="31">
        <f>+Setup!C33</f>
        <v>0.01</v>
      </c>
      <c r="D4" s="31">
        <f>+Setup!D33</f>
        <v>0.02</v>
      </c>
      <c r="E4" s="31">
        <f>+Setup!E33</f>
        <v>0.5</v>
      </c>
      <c r="F4" s="77"/>
      <c r="G4" s="12" t="str">
        <f>+A4</f>
        <v>INC</v>
      </c>
    </row>
    <row r="5" spans="1:7" x14ac:dyDescent="0.35">
      <c r="A5" s="44" t="s">
        <v>60</v>
      </c>
      <c r="B5" s="45">
        <f>+Setup!B31</f>
        <v>16</v>
      </c>
      <c r="C5" s="45">
        <f>+Setup!C31</f>
        <v>3</v>
      </c>
      <c r="D5" s="45">
        <f>+Setup!D31</f>
        <v>1.02</v>
      </c>
      <c r="E5" s="45">
        <f>+Setup!E31</f>
        <v>5</v>
      </c>
      <c r="F5" s="78"/>
      <c r="G5" s="46" t="str">
        <f t="shared" ref="G5:G68" si="0">+A5</f>
        <v>MIN</v>
      </c>
    </row>
    <row r="6" spans="1:7" x14ac:dyDescent="0.35">
      <c r="A6" s="44" t="s">
        <v>61</v>
      </c>
      <c r="B6" s="45">
        <f>+B97</f>
        <v>7.000000000000032</v>
      </c>
      <c r="C6" s="45">
        <f>+C97</f>
        <v>1.3000000000000123</v>
      </c>
      <c r="D6" s="45">
        <f>+D97</f>
        <v>2.8200000000000016</v>
      </c>
      <c r="E6" s="45">
        <f>+E97</f>
        <v>50</v>
      </c>
      <c r="F6" s="78"/>
      <c r="G6" s="46" t="str">
        <f t="shared" si="0"/>
        <v>MAX</v>
      </c>
    </row>
    <row r="7" spans="1:7" ht="12" customHeight="1" x14ac:dyDescent="0.35">
      <c r="A7" s="16">
        <f>+MinPoints</f>
        <v>10</v>
      </c>
      <c r="B7" s="31">
        <f>+B5</f>
        <v>16</v>
      </c>
      <c r="C7" s="31">
        <f>+C5</f>
        <v>3</v>
      </c>
      <c r="D7" s="31">
        <f>+D5</f>
        <v>1.02</v>
      </c>
      <c r="E7" s="31">
        <f>+E5</f>
        <v>5</v>
      </c>
      <c r="F7" s="77"/>
      <c r="G7" s="12">
        <f t="shared" si="0"/>
        <v>10</v>
      </c>
    </row>
    <row r="8" spans="1:7" ht="12" customHeight="1" x14ac:dyDescent="0.35">
      <c r="A8" s="16">
        <f>+A7+1</f>
        <v>11</v>
      </c>
      <c r="B8" s="31">
        <f>+B7-$B$4</f>
        <v>15.9</v>
      </c>
      <c r="C8" s="31">
        <f>IF(MOD(C7-$C$4,1)&gt;0.59,C7-0.41,C7-$C$4)</f>
        <v>2.59</v>
      </c>
      <c r="D8" s="31">
        <f>+D7+$D$4</f>
        <v>1.04</v>
      </c>
      <c r="E8" s="31">
        <f>+E7+$E$4</f>
        <v>5.5</v>
      </c>
      <c r="F8" s="77"/>
      <c r="G8" s="12">
        <f t="shared" si="0"/>
        <v>11</v>
      </c>
    </row>
    <row r="9" spans="1:7" ht="12" customHeight="1" x14ac:dyDescent="0.35">
      <c r="A9" s="16">
        <f t="shared" ref="A9:A72" si="1">+A8+1</f>
        <v>12</v>
      </c>
      <c r="B9" s="31">
        <f t="shared" ref="B9:B72" si="2">+B8-$B$4</f>
        <v>15.8</v>
      </c>
      <c r="C9" s="31">
        <f t="shared" ref="C9:C72" si="3">IF(MOD(C8-$C$4,1)&gt;0.59,C8-0.41,C8-$C$4)</f>
        <v>2.58</v>
      </c>
      <c r="D9" s="31">
        <f t="shared" ref="D9:D72" si="4">+D8+$D$4</f>
        <v>1.06</v>
      </c>
      <c r="E9" s="31">
        <f t="shared" ref="E9:E72" si="5">+E8+$E$4</f>
        <v>6</v>
      </c>
      <c r="F9" s="77"/>
      <c r="G9" s="12">
        <f t="shared" si="0"/>
        <v>12</v>
      </c>
    </row>
    <row r="10" spans="1:7" ht="12" customHeight="1" x14ac:dyDescent="0.35">
      <c r="A10" s="16">
        <f t="shared" si="1"/>
        <v>13</v>
      </c>
      <c r="B10" s="31">
        <f t="shared" si="2"/>
        <v>15.700000000000001</v>
      </c>
      <c r="C10" s="31">
        <f t="shared" si="3"/>
        <v>2.5700000000000003</v>
      </c>
      <c r="D10" s="31">
        <f t="shared" si="4"/>
        <v>1.08</v>
      </c>
      <c r="E10" s="31">
        <f t="shared" si="5"/>
        <v>6.5</v>
      </c>
      <c r="F10" s="77"/>
      <c r="G10" s="12">
        <f t="shared" si="0"/>
        <v>13</v>
      </c>
    </row>
    <row r="11" spans="1:7" ht="12" customHeight="1" x14ac:dyDescent="0.35">
      <c r="A11" s="16">
        <f t="shared" si="1"/>
        <v>14</v>
      </c>
      <c r="B11" s="31">
        <f t="shared" si="2"/>
        <v>15.600000000000001</v>
      </c>
      <c r="C11" s="31">
        <f t="shared" si="3"/>
        <v>2.5600000000000005</v>
      </c>
      <c r="D11" s="31">
        <f t="shared" si="4"/>
        <v>1.1000000000000001</v>
      </c>
      <c r="E11" s="31">
        <f t="shared" si="5"/>
        <v>7</v>
      </c>
      <c r="F11" s="77"/>
      <c r="G11" s="12">
        <f t="shared" si="0"/>
        <v>14</v>
      </c>
    </row>
    <row r="12" spans="1:7" ht="12" customHeight="1" x14ac:dyDescent="0.35">
      <c r="A12" s="16">
        <f t="shared" si="1"/>
        <v>15</v>
      </c>
      <c r="B12" s="31">
        <f t="shared" si="2"/>
        <v>15.500000000000002</v>
      </c>
      <c r="C12" s="31">
        <f t="shared" si="3"/>
        <v>2.5500000000000007</v>
      </c>
      <c r="D12" s="31">
        <f t="shared" si="4"/>
        <v>1.1200000000000001</v>
      </c>
      <c r="E12" s="31">
        <f t="shared" si="5"/>
        <v>7.5</v>
      </c>
      <c r="F12" s="77"/>
      <c r="G12" s="12">
        <f t="shared" si="0"/>
        <v>15</v>
      </c>
    </row>
    <row r="13" spans="1:7" ht="12" customHeight="1" x14ac:dyDescent="0.35">
      <c r="A13" s="16">
        <f t="shared" si="1"/>
        <v>16</v>
      </c>
      <c r="B13" s="31">
        <f t="shared" si="2"/>
        <v>15.400000000000002</v>
      </c>
      <c r="C13" s="31">
        <f t="shared" si="3"/>
        <v>2.5400000000000009</v>
      </c>
      <c r="D13" s="31">
        <f t="shared" si="4"/>
        <v>1.1400000000000001</v>
      </c>
      <c r="E13" s="31">
        <f t="shared" si="5"/>
        <v>8</v>
      </c>
      <c r="F13" s="77"/>
      <c r="G13" s="12">
        <f t="shared" si="0"/>
        <v>16</v>
      </c>
    </row>
    <row r="14" spans="1:7" ht="12" customHeight="1" x14ac:dyDescent="0.35">
      <c r="A14" s="16">
        <f t="shared" si="1"/>
        <v>17</v>
      </c>
      <c r="B14" s="31">
        <f t="shared" si="2"/>
        <v>15.300000000000002</v>
      </c>
      <c r="C14" s="31">
        <f t="shared" si="3"/>
        <v>2.5300000000000011</v>
      </c>
      <c r="D14" s="31">
        <f t="shared" si="4"/>
        <v>1.1600000000000001</v>
      </c>
      <c r="E14" s="31">
        <f t="shared" si="5"/>
        <v>8.5</v>
      </c>
      <c r="F14" s="77"/>
      <c r="G14" s="12">
        <f t="shared" si="0"/>
        <v>17</v>
      </c>
    </row>
    <row r="15" spans="1:7" ht="12" customHeight="1" x14ac:dyDescent="0.35">
      <c r="A15" s="16">
        <f t="shared" si="1"/>
        <v>18</v>
      </c>
      <c r="B15" s="31">
        <f t="shared" si="2"/>
        <v>15.200000000000003</v>
      </c>
      <c r="C15" s="31">
        <f t="shared" si="3"/>
        <v>2.5200000000000014</v>
      </c>
      <c r="D15" s="31">
        <f t="shared" si="4"/>
        <v>1.1800000000000002</v>
      </c>
      <c r="E15" s="31">
        <f t="shared" si="5"/>
        <v>9</v>
      </c>
      <c r="F15" s="77"/>
      <c r="G15" s="12">
        <f t="shared" si="0"/>
        <v>18</v>
      </c>
    </row>
    <row r="16" spans="1:7" ht="12" customHeight="1" x14ac:dyDescent="0.35">
      <c r="A16" s="16">
        <f t="shared" si="1"/>
        <v>19</v>
      </c>
      <c r="B16" s="31">
        <f t="shared" si="2"/>
        <v>15.100000000000003</v>
      </c>
      <c r="C16" s="31">
        <f t="shared" si="3"/>
        <v>2.5100000000000016</v>
      </c>
      <c r="D16" s="31">
        <f t="shared" si="4"/>
        <v>1.2000000000000002</v>
      </c>
      <c r="E16" s="31">
        <f t="shared" si="5"/>
        <v>9.5</v>
      </c>
      <c r="F16" s="77"/>
      <c r="G16" s="12">
        <f t="shared" si="0"/>
        <v>19</v>
      </c>
    </row>
    <row r="17" spans="1:7" ht="12" customHeight="1" x14ac:dyDescent="0.35">
      <c r="A17" s="16">
        <f t="shared" si="1"/>
        <v>20</v>
      </c>
      <c r="B17" s="31">
        <f t="shared" si="2"/>
        <v>15.000000000000004</v>
      </c>
      <c r="C17" s="31">
        <f t="shared" si="3"/>
        <v>2.5000000000000018</v>
      </c>
      <c r="D17" s="31">
        <f t="shared" si="4"/>
        <v>1.2200000000000002</v>
      </c>
      <c r="E17" s="31">
        <f t="shared" si="5"/>
        <v>10</v>
      </c>
      <c r="F17" s="77"/>
      <c r="G17" s="12">
        <f t="shared" si="0"/>
        <v>20</v>
      </c>
    </row>
    <row r="18" spans="1:7" ht="12" customHeight="1" x14ac:dyDescent="0.35">
      <c r="A18" s="16">
        <f t="shared" si="1"/>
        <v>21</v>
      </c>
      <c r="B18" s="31">
        <f t="shared" si="2"/>
        <v>14.900000000000004</v>
      </c>
      <c r="C18" s="31">
        <f t="shared" si="3"/>
        <v>2.490000000000002</v>
      </c>
      <c r="D18" s="31">
        <f t="shared" si="4"/>
        <v>1.2400000000000002</v>
      </c>
      <c r="E18" s="31">
        <f t="shared" si="5"/>
        <v>10.5</v>
      </c>
      <c r="F18" s="77"/>
      <c r="G18" s="12">
        <f t="shared" si="0"/>
        <v>21</v>
      </c>
    </row>
    <row r="19" spans="1:7" ht="12" customHeight="1" x14ac:dyDescent="0.35">
      <c r="A19" s="16">
        <f t="shared" si="1"/>
        <v>22</v>
      </c>
      <c r="B19" s="31">
        <f t="shared" si="2"/>
        <v>14.800000000000004</v>
      </c>
      <c r="C19" s="31">
        <f t="shared" si="3"/>
        <v>2.4800000000000022</v>
      </c>
      <c r="D19" s="31">
        <f t="shared" si="4"/>
        <v>1.2600000000000002</v>
      </c>
      <c r="E19" s="31">
        <f t="shared" si="5"/>
        <v>11</v>
      </c>
      <c r="F19" s="77"/>
      <c r="G19" s="12">
        <f t="shared" si="0"/>
        <v>22</v>
      </c>
    </row>
    <row r="20" spans="1:7" ht="12" customHeight="1" x14ac:dyDescent="0.35">
      <c r="A20" s="16">
        <f t="shared" si="1"/>
        <v>23</v>
      </c>
      <c r="B20" s="31">
        <f t="shared" si="2"/>
        <v>14.700000000000005</v>
      </c>
      <c r="C20" s="31">
        <f t="shared" si="3"/>
        <v>2.4700000000000024</v>
      </c>
      <c r="D20" s="31">
        <f t="shared" si="4"/>
        <v>1.2800000000000002</v>
      </c>
      <c r="E20" s="31">
        <f t="shared" si="5"/>
        <v>11.5</v>
      </c>
      <c r="F20" s="77"/>
      <c r="G20" s="12">
        <f t="shared" si="0"/>
        <v>23</v>
      </c>
    </row>
    <row r="21" spans="1:7" ht="12" customHeight="1" x14ac:dyDescent="0.35">
      <c r="A21" s="16">
        <f t="shared" si="1"/>
        <v>24</v>
      </c>
      <c r="B21" s="31">
        <f t="shared" si="2"/>
        <v>14.600000000000005</v>
      </c>
      <c r="C21" s="31">
        <f t="shared" si="3"/>
        <v>2.4600000000000026</v>
      </c>
      <c r="D21" s="31">
        <f t="shared" si="4"/>
        <v>1.3000000000000003</v>
      </c>
      <c r="E21" s="31">
        <f t="shared" si="5"/>
        <v>12</v>
      </c>
      <c r="F21" s="77"/>
      <c r="G21" s="12">
        <f t="shared" si="0"/>
        <v>24</v>
      </c>
    </row>
    <row r="22" spans="1:7" ht="12" customHeight="1" x14ac:dyDescent="0.35">
      <c r="A22" s="16">
        <f t="shared" si="1"/>
        <v>25</v>
      </c>
      <c r="B22" s="31">
        <f t="shared" si="2"/>
        <v>14.500000000000005</v>
      </c>
      <c r="C22" s="31">
        <f t="shared" si="3"/>
        <v>2.4500000000000028</v>
      </c>
      <c r="D22" s="31">
        <f t="shared" si="4"/>
        <v>1.3200000000000003</v>
      </c>
      <c r="E22" s="31">
        <f t="shared" si="5"/>
        <v>12.5</v>
      </c>
      <c r="F22" s="77"/>
      <c r="G22" s="12">
        <f t="shared" si="0"/>
        <v>25</v>
      </c>
    </row>
    <row r="23" spans="1:7" ht="12" customHeight="1" x14ac:dyDescent="0.35">
      <c r="A23" s="16">
        <f t="shared" si="1"/>
        <v>26</v>
      </c>
      <c r="B23" s="31">
        <f t="shared" si="2"/>
        <v>14.400000000000006</v>
      </c>
      <c r="C23" s="31">
        <f t="shared" si="3"/>
        <v>2.4400000000000031</v>
      </c>
      <c r="D23" s="31">
        <f t="shared" si="4"/>
        <v>1.3400000000000003</v>
      </c>
      <c r="E23" s="31">
        <f t="shared" si="5"/>
        <v>13</v>
      </c>
      <c r="F23" s="77"/>
      <c r="G23" s="12">
        <f t="shared" si="0"/>
        <v>26</v>
      </c>
    </row>
    <row r="24" spans="1:7" ht="12" customHeight="1" x14ac:dyDescent="0.35">
      <c r="A24" s="16">
        <f t="shared" si="1"/>
        <v>27</v>
      </c>
      <c r="B24" s="31">
        <f t="shared" si="2"/>
        <v>14.300000000000006</v>
      </c>
      <c r="C24" s="31">
        <f t="shared" si="3"/>
        <v>2.4300000000000033</v>
      </c>
      <c r="D24" s="31">
        <f t="shared" si="4"/>
        <v>1.3600000000000003</v>
      </c>
      <c r="E24" s="31">
        <f t="shared" si="5"/>
        <v>13.5</v>
      </c>
      <c r="F24" s="77"/>
      <c r="G24" s="12">
        <f t="shared" si="0"/>
        <v>27</v>
      </c>
    </row>
    <row r="25" spans="1:7" ht="12" customHeight="1" x14ac:dyDescent="0.35">
      <c r="A25" s="16">
        <f t="shared" si="1"/>
        <v>28</v>
      </c>
      <c r="B25" s="31">
        <f t="shared" si="2"/>
        <v>14.200000000000006</v>
      </c>
      <c r="C25" s="31">
        <f t="shared" si="3"/>
        <v>2.4200000000000035</v>
      </c>
      <c r="D25" s="31">
        <f t="shared" si="4"/>
        <v>1.3800000000000003</v>
      </c>
      <c r="E25" s="31">
        <f t="shared" si="5"/>
        <v>14</v>
      </c>
      <c r="F25" s="77"/>
      <c r="G25" s="12">
        <f t="shared" si="0"/>
        <v>28</v>
      </c>
    </row>
    <row r="26" spans="1:7" ht="12" customHeight="1" x14ac:dyDescent="0.35">
      <c r="A26" s="16">
        <f t="shared" si="1"/>
        <v>29</v>
      </c>
      <c r="B26" s="31">
        <f t="shared" si="2"/>
        <v>14.100000000000007</v>
      </c>
      <c r="C26" s="31">
        <f t="shared" si="3"/>
        <v>2.4100000000000037</v>
      </c>
      <c r="D26" s="31">
        <f t="shared" si="4"/>
        <v>1.4000000000000004</v>
      </c>
      <c r="E26" s="31">
        <f t="shared" si="5"/>
        <v>14.5</v>
      </c>
      <c r="F26" s="77"/>
      <c r="G26" s="12">
        <f t="shared" si="0"/>
        <v>29</v>
      </c>
    </row>
    <row r="27" spans="1:7" ht="12" customHeight="1" x14ac:dyDescent="0.35">
      <c r="A27" s="16">
        <f t="shared" si="1"/>
        <v>30</v>
      </c>
      <c r="B27" s="31">
        <f t="shared" si="2"/>
        <v>14.000000000000007</v>
      </c>
      <c r="C27" s="31">
        <f t="shared" si="3"/>
        <v>2.4000000000000039</v>
      </c>
      <c r="D27" s="31">
        <f t="shared" si="4"/>
        <v>1.4200000000000004</v>
      </c>
      <c r="E27" s="31">
        <f t="shared" si="5"/>
        <v>15</v>
      </c>
      <c r="F27" s="77"/>
      <c r="G27" s="12">
        <f t="shared" si="0"/>
        <v>30</v>
      </c>
    </row>
    <row r="28" spans="1:7" ht="12" customHeight="1" x14ac:dyDescent="0.35">
      <c r="A28" s="16">
        <f t="shared" si="1"/>
        <v>31</v>
      </c>
      <c r="B28" s="31">
        <f t="shared" si="2"/>
        <v>13.900000000000007</v>
      </c>
      <c r="C28" s="31">
        <f t="shared" si="3"/>
        <v>2.3900000000000041</v>
      </c>
      <c r="D28" s="31">
        <f t="shared" si="4"/>
        <v>1.4400000000000004</v>
      </c>
      <c r="E28" s="31">
        <f t="shared" si="5"/>
        <v>15.5</v>
      </c>
      <c r="F28" s="77"/>
      <c r="G28" s="12">
        <f t="shared" si="0"/>
        <v>31</v>
      </c>
    </row>
    <row r="29" spans="1:7" ht="12" customHeight="1" x14ac:dyDescent="0.35">
      <c r="A29" s="16">
        <f t="shared" si="1"/>
        <v>32</v>
      </c>
      <c r="B29" s="31">
        <f t="shared" si="2"/>
        <v>13.800000000000008</v>
      </c>
      <c r="C29" s="31">
        <f t="shared" si="3"/>
        <v>2.3800000000000043</v>
      </c>
      <c r="D29" s="31">
        <f t="shared" si="4"/>
        <v>1.4600000000000004</v>
      </c>
      <c r="E29" s="31">
        <f t="shared" si="5"/>
        <v>16</v>
      </c>
      <c r="F29" s="77"/>
      <c r="G29" s="12">
        <f t="shared" si="0"/>
        <v>32</v>
      </c>
    </row>
    <row r="30" spans="1:7" ht="12" customHeight="1" x14ac:dyDescent="0.35">
      <c r="A30" s="16">
        <f t="shared" si="1"/>
        <v>33</v>
      </c>
      <c r="B30" s="31">
        <f t="shared" si="2"/>
        <v>13.700000000000008</v>
      </c>
      <c r="C30" s="31">
        <f t="shared" si="3"/>
        <v>2.3700000000000045</v>
      </c>
      <c r="D30" s="31">
        <f t="shared" si="4"/>
        <v>1.4800000000000004</v>
      </c>
      <c r="E30" s="31">
        <f t="shared" si="5"/>
        <v>16.5</v>
      </c>
      <c r="F30" s="77"/>
      <c r="G30" s="12">
        <f t="shared" si="0"/>
        <v>33</v>
      </c>
    </row>
    <row r="31" spans="1:7" ht="12" customHeight="1" x14ac:dyDescent="0.35">
      <c r="A31" s="16">
        <f t="shared" si="1"/>
        <v>34</v>
      </c>
      <c r="B31" s="31">
        <f t="shared" si="2"/>
        <v>13.600000000000009</v>
      </c>
      <c r="C31" s="31">
        <f t="shared" si="3"/>
        <v>2.3600000000000048</v>
      </c>
      <c r="D31" s="31">
        <f t="shared" si="4"/>
        <v>1.5000000000000004</v>
      </c>
      <c r="E31" s="31">
        <f t="shared" si="5"/>
        <v>17</v>
      </c>
      <c r="F31" s="77"/>
      <c r="G31" s="12">
        <f t="shared" si="0"/>
        <v>34</v>
      </c>
    </row>
    <row r="32" spans="1:7" ht="12" customHeight="1" x14ac:dyDescent="0.35">
      <c r="A32" s="16">
        <f t="shared" si="1"/>
        <v>35</v>
      </c>
      <c r="B32" s="31">
        <f t="shared" si="2"/>
        <v>13.500000000000009</v>
      </c>
      <c r="C32" s="31">
        <f t="shared" si="3"/>
        <v>2.350000000000005</v>
      </c>
      <c r="D32" s="31">
        <f t="shared" si="4"/>
        <v>1.5200000000000005</v>
      </c>
      <c r="E32" s="31">
        <f t="shared" si="5"/>
        <v>17.5</v>
      </c>
      <c r="F32" s="77"/>
      <c r="G32" s="12">
        <f t="shared" si="0"/>
        <v>35</v>
      </c>
    </row>
    <row r="33" spans="1:7" ht="12" customHeight="1" x14ac:dyDescent="0.35">
      <c r="A33" s="16">
        <f t="shared" si="1"/>
        <v>36</v>
      </c>
      <c r="B33" s="31">
        <f t="shared" si="2"/>
        <v>13.400000000000009</v>
      </c>
      <c r="C33" s="31">
        <f t="shared" si="3"/>
        <v>2.3400000000000052</v>
      </c>
      <c r="D33" s="31">
        <f t="shared" si="4"/>
        <v>1.5400000000000005</v>
      </c>
      <c r="E33" s="31">
        <f t="shared" si="5"/>
        <v>18</v>
      </c>
      <c r="F33" s="77"/>
      <c r="G33" s="12">
        <f t="shared" si="0"/>
        <v>36</v>
      </c>
    </row>
    <row r="34" spans="1:7" ht="12" customHeight="1" x14ac:dyDescent="0.35">
      <c r="A34" s="16">
        <f t="shared" si="1"/>
        <v>37</v>
      </c>
      <c r="B34" s="31">
        <f t="shared" si="2"/>
        <v>13.30000000000001</v>
      </c>
      <c r="C34" s="31">
        <f t="shared" si="3"/>
        <v>2.3300000000000054</v>
      </c>
      <c r="D34" s="31">
        <f t="shared" si="4"/>
        <v>1.5600000000000005</v>
      </c>
      <c r="E34" s="31">
        <f t="shared" si="5"/>
        <v>18.5</v>
      </c>
      <c r="F34" s="77"/>
      <c r="G34" s="12">
        <f t="shared" si="0"/>
        <v>37</v>
      </c>
    </row>
    <row r="35" spans="1:7" ht="12" customHeight="1" x14ac:dyDescent="0.35">
      <c r="A35" s="16">
        <f t="shared" si="1"/>
        <v>38</v>
      </c>
      <c r="B35" s="31">
        <f t="shared" si="2"/>
        <v>13.20000000000001</v>
      </c>
      <c r="C35" s="31">
        <f t="shared" si="3"/>
        <v>2.3200000000000056</v>
      </c>
      <c r="D35" s="31">
        <f t="shared" si="4"/>
        <v>1.5800000000000005</v>
      </c>
      <c r="E35" s="31">
        <f t="shared" si="5"/>
        <v>19</v>
      </c>
      <c r="F35" s="77"/>
      <c r="G35" s="12">
        <f t="shared" si="0"/>
        <v>38</v>
      </c>
    </row>
    <row r="36" spans="1:7" ht="12" customHeight="1" x14ac:dyDescent="0.35">
      <c r="A36" s="16">
        <f t="shared" si="1"/>
        <v>39</v>
      </c>
      <c r="B36" s="31">
        <f t="shared" si="2"/>
        <v>13.10000000000001</v>
      </c>
      <c r="C36" s="31">
        <f t="shared" si="3"/>
        <v>2.3100000000000058</v>
      </c>
      <c r="D36" s="31">
        <f t="shared" si="4"/>
        <v>1.6000000000000005</v>
      </c>
      <c r="E36" s="31">
        <f t="shared" si="5"/>
        <v>19.5</v>
      </c>
      <c r="F36" s="77"/>
      <c r="G36" s="12">
        <f t="shared" si="0"/>
        <v>39</v>
      </c>
    </row>
    <row r="37" spans="1:7" ht="12" customHeight="1" x14ac:dyDescent="0.35">
      <c r="A37" s="16">
        <f t="shared" si="1"/>
        <v>40</v>
      </c>
      <c r="B37" s="31">
        <f t="shared" si="2"/>
        <v>13.000000000000011</v>
      </c>
      <c r="C37" s="31">
        <f t="shared" si="3"/>
        <v>2.300000000000006</v>
      </c>
      <c r="D37" s="31">
        <f t="shared" si="4"/>
        <v>1.6200000000000006</v>
      </c>
      <c r="E37" s="31">
        <f t="shared" si="5"/>
        <v>20</v>
      </c>
      <c r="F37" s="77"/>
      <c r="G37" s="12">
        <f t="shared" si="0"/>
        <v>40</v>
      </c>
    </row>
    <row r="38" spans="1:7" ht="12" customHeight="1" x14ac:dyDescent="0.35">
      <c r="A38" s="16">
        <f t="shared" si="1"/>
        <v>41</v>
      </c>
      <c r="B38" s="31">
        <f t="shared" si="2"/>
        <v>12.900000000000011</v>
      </c>
      <c r="C38" s="31">
        <f t="shared" si="3"/>
        <v>2.2900000000000063</v>
      </c>
      <c r="D38" s="31">
        <f t="shared" si="4"/>
        <v>1.6400000000000006</v>
      </c>
      <c r="E38" s="31">
        <f t="shared" si="5"/>
        <v>20.5</v>
      </c>
      <c r="F38" s="77"/>
      <c r="G38" s="12">
        <f t="shared" si="0"/>
        <v>41</v>
      </c>
    </row>
    <row r="39" spans="1:7" ht="12" customHeight="1" x14ac:dyDescent="0.35">
      <c r="A39" s="16">
        <f t="shared" si="1"/>
        <v>42</v>
      </c>
      <c r="B39" s="31">
        <f t="shared" si="2"/>
        <v>12.800000000000011</v>
      </c>
      <c r="C39" s="31">
        <f t="shared" si="3"/>
        <v>2.2800000000000065</v>
      </c>
      <c r="D39" s="31">
        <f t="shared" si="4"/>
        <v>1.6600000000000006</v>
      </c>
      <c r="E39" s="31">
        <f t="shared" si="5"/>
        <v>21</v>
      </c>
      <c r="F39" s="77"/>
      <c r="G39" s="12">
        <f t="shared" si="0"/>
        <v>42</v>
      </c>
    </row>
    <row r="40" spans="1:7" ht="12" customHeight="1" x14ac:dyDescent="0.35">
      <c r="A40" s="16">
        <f t="shared" si="1"/>
        <v>43</v>
      </c>
      <c r="B40" s="31">
        <f t="shared" si="2"/>
        <v>12.700000000000012</v>
      </c>
      <c r="C40" s="31">
        <f t="shared" si="3"/>
        <v>2.2700000000000067</v>
      </c>
      <c r="D40" s="31">
        <f t="shared" si="4"/>
        <v>1.6800000000000006</v>
      </c>
      <c r="E40" s="31">
        <f t="shared" si="5"/>
        <v>21.5</v>
      </c>
      <c r="F40" s="77"/>
      <c r="G40" s="12">
        <f t="shared" si="0"/>
        <v>43</v>
      </c>
    </row>
    <row r="41" spans="1:7" ht="12" customHeight="1" x14ac:dyDescent="0.35">
      <c r="A41" s="16">
        <f t="shared" si="1"/>
        <v>44</v>
      </c>
      <c r="B41" s="31">
        <f t="shared" si="2"/>
        <v>12.600000000000012</v>
      </c>
      <c r="C41" s="31">
        <f t="shared" si="3"/>
        <v>2.2600000000000069</v>
      </c>
      <c r="D41" s="31">
        <f t="shared" si="4"/>
        <v>1.7000000000000006</v>
      </c>
      <c r="E41" s="31">
        <f t="shared" si="5"/>
        <v>22</v>
      </c>
      <c r="F41" s="77"/>
      <c r="G41" s="12">
        <f t="shared" si="0"/>
        <v>44</v>
      </c>
    </row>
    <row r="42" spans="1:7" ht="12" customHeight="1" x14ac:dyDescent="0.35">
      <c r="A42" s="16">
        <f t="shared" si="1"/>
        <v>45</v>
      </c>
      <c r="B42" s="31">
        <f t="shared" si="2"/>
        <v>12.500000000000012</v>
      </c>
      <c r="C42" s="31">
        <f t="shared" si="3"/>
        <v>2.2500000000000071</v>
      </c>
      <c r="D42" s="31">
        <f t="shared" si="4"/>
        <v>1.7200000000000006</v>
      </c>
      <c r="E42" s="31">
        <f t="shared" si="5"/>
        <v>22.5</v>
      </c>
      <c r="F42" s="77"/>
      <c r="G42" s="12">
        <f t="shared" si="0"/>
        <v>45</v>
      </c>
    </row>
    <row r="43" spans="1:7" ht="12" customHeight="1" x14ac:dyDescent="0.35">
      <c r="A43" s="16">
        <f t="shared" si="1"/>
        <v>46</v>
      </c>
      <c r="B43" s="31">
        <f t="shared" si="2"/>
        <v>12.400000000000013</v>
      </c>
      <c r="C43" s="31">
        <f t="shared" si="3"/>
        <v>2.2400000000000073</v>
      </c>
      <c r="D43" s="31">
        <f t="shared" si="4"/>
        <v>1.7400000000000007</v>
      </c>
      <c r="E43" s="31">
        <f t="shared" si="5"/>
        <v>23</v>
      </c>
      <c r="F43" s="77"/>
      <c r="G43" s="12">
        <f t="shared" si="0"/>
        <v>46</v>
      </c>
    </row>
    <row r="44" spans="1:7" ht="12" customHeight="1" x14ac:dyDescent="0.35">
      <c r="A44" s="16">
        <f t="shared" si="1"/>
        <v>47</v>
      </c>
      <c r="B44" s="31">
        <f t="shared" si="2"/>
        <v>12.300000000000013</v>
      </c>
      <c r="C44" s="31">
        <f t="shared" si="3"/>
        <v>2.2300000000000075</v>
      </c>
      <c r="D44" s="31">
        <f t="shared" si="4"/>
        <v>1.7600000000000007</v>
      </c>
      <c r="E44" s="31">
        <f t="shared" si="5"/>
        <v>23.5</v>
      </c>
      <c r="F44" s="77"/>
      <c r="G44" s="12">
        <f t="shared" si="0"/>
        <v>47</v>
      </c>
    </row>
    <row r="45" spans="1:7" ht="12" customHeight="1" x14ac:dyDescent="0.35">
      <c r="A45" s="16">
        <f t="shared" si="1"/>
        <v>48</v>
      </c>
      <c r="B45" s="31">
        <f t="shared" si="2"/>
        <v>12.200000000000014</v>
      </c>
      <c r="C45" s="31">
        <f t="shared" si="3"/>
        <v>2.2200000000000077</v>
      </c>
      <c r="D45" s="31">
        <f t="shared" si="4"/>
        <v>1.7800000000000007</v>
      </c>
      <c r="E45" s="31">
        <f t="shared" si="5"/>
        <v>24</v>
      </c>
      <c r="F45" s="77"/>
      <c r="G45" s="12">
        <f t="shared" si="0"/>
        <v>48</v>
      </c>
    </row>
    <row r="46" spans="1:7" ht="12" customHeight="1" x14ac:dyDescent="0.35">
      <c r="A46" s="16">
        <f t="shared" si="1"/>
        <v>49</v>
      </c>
      <c r="B46" s="31">
        <f t="shared" si="2"/>
        <v>12.100000000000014</v>
      </c>
      <c r="C46" s="31">
        <f t="shared" si="3"/>
        <v>2.210000000000008</v>
      </c>
      <c r="D46" s="31">
        <f t="shared" si="4"/>
        <v>1.8000000000000007</v>
      </c>
      <c r="E46" s="31">
        <f t="shared" si="5"/>
        <v>24.5</v>
      </c>
      <c r="F46" s="77"/>
      <c r="G46" s="12">
        <f t="shared" si="0"/>
        <v>49</v>
      </c>
    </row>
    <row r="47" spans="1:7" ht="12" customHeight="1" x14ac:dyDescent="0.35">
      <c r="A47" s="53">
        <f t="shared" si="1"/>
        <v>50</v>
      </c>
      <c r="B47" s="54">
        <f t="shared" si="2"/>
        <v>12.000000000000014</v>
      </c>
      <c r="C47" s="54">
        <f t="shared" si="3"/>
        <v>2.2000000000000082</v>
      </c>
      <c r="D47" s="54">
        <f t="shared" si="4"/>
        <v>1.8200000000000007</v>
      </c>
      <c r="E47" s="54">
        <f t="shared" si="5"/>
        <v>25</v>
      </c>
      <c r="F47" s="79"/>
      <c r="G47" s="55">
        <f t="shared" si="0"/>
        <v>50</v>
      </c>
    </row>
    <row r="48" spans="1:7" ht="12" customHeight="1" x14ac:dyDescent="0.35">
      <c r="A48" s="16">
        <f t="shared" si="1"/>
        <v>51</v>
      </c>
      <c r="B48" s="31">
        <f t="shared" si="2"/>
        <v>11.900000000000015</v>
      </c>
      <c r="C48" s="31">
        <f t="shared" si="3"/>
        <v>2.1900000000000084</v>
      </c>
      <c r="D48" s="31">
        <f t="shared" si="4"/>
        <v>1.8400000000000007</v>
      </c>
      <c r="E48" s="31">
        <f t="shared" si="5"/>
        <v>25.5</v>
      </c>
      <c r="F48" s="77"/>
      <c r="G48" s="12">
        <f t="shared" si="0"/>
        <v>51</v>
      </c>
    </row>
    <row r="49" spans="1:7" ht="12" customHeight="1" x14ac:dyDescent="0.35">
      <c r="A49" s="16">
        <f t="shared" si="1"/>
        <v>52</v>
      </c>
      <c r="B49" s="31">
        <f t="shared" si="2"/>
        <v>11.800000000000015</v>
      </c>
      <c r="C49" s="31">
        <f t="shared" si="3"/>
        <v>2.1800000000000086</v>
      </c>
      <c r="D49" s="31">
        <f t="shared" si="4"/>
        <v>1.8600000000000008</v>
      </c>
      <c r="E49" s="31">
        <f t="shared" si="5"/>
        <v>26</v>
      </c>
      <c r="F49" s="77"/>
      <c r="G49" s="12">
        <f t="shared" si="0"/>
        <v>52</v>
      </c>
    </row>
    <row r="50" spans="1:7" ht="12" customHeight="1" x14ac:dyDescent="0.35">
      <c r="A50" s="16">
        <f t="shared" si="1"/>
        <v>53</v>
      </c>
      <c r="B50" s="31">
        <f t="shared" si="2"/>
        <v>11.700000000000015</v>
      </c>
      <c r="C50" s="31">
        <f t="shared" si="3"/>
        <v>2.1700000000000088</v>
      </c>
      <c r="D50" s="31">
        <f t="shared" si="4"/>
        <v>1.8800000000000008</v>
      </c>
      <c r="E50" s="31">
        <f t="shared" si="5"/>
        <v>26.5</v>
      </c>
      <c r="F50" s="77"/>
      <c r="G50" s="12">
        <f t="shared" si="0"/>
        <v>53</v>
      </c>
    </row>
    <row r="51" spans="1:7" ht="12" customHeight="1" x14ac:dyDescent="0.35">
      <c r="A51" s="16">
        <f t="shared" si="1"/>
        <v>54</v>
      </c>
      <c r="B51" s="31">
        <f t="shared" si="2"/>
        <v>11.600000000000016</v>
      </c>
      <c r="C51" s="31">
        <f t="shared" si="3"/>
        <v>2.160000000000009</v>
      </c>
      <c r="D51" s="31">
        <f t="shared" si="4"/>
        <v>1.9000000000000008</v>
      </c>
      <c r="E51" s="31">
        <f t="shared" si="5"/>
        <v>27</v>
      </c>
      <c r="F51" s="77"/>
      <c r="G51" s="12">
        <f t="shared" si="0"/>
        <v>54</v>
      </c>
    </row>
    <row r="52" spans="1:7" ht="12" customHeight="1" x14ac:dyDescent="0.35">
      <c r="A52" s="16">
        <f t="shared" si="1"/>
        <v>55</v>
      </c>
      <c r="B52" s="31">
        <f t="shared" si="2"/>
        <v>11.500000000000016</v>
      </c>
      <c r="C52" s="31">
        <f t="shared" si="3"/>
        <v>2.1500000000000092</v>
      </c>
      <c r="D52" s="31">
        <f t="shared" si="4"/>
        <v>1.9200000000000008</v>
      </c>
      <c r="E52" s="31">
        <f t="shared" si="5"/>
        <v>27.5</v>
      </c>
      <c r="F52" s="77"/>
      <c r="G52" s="12">
        <f t="shared" si="0"/>
        <v>55</v>
      </c>
    </row>
    <row r="53" spans="1:7" ht="12" customHeight="1" x14ac:dyDescent="0.35">
      <c r="A53" s="16">
        <f t="shared" si="1"/>
        <v>56</v>
      </c>
      <c r="B53" s="31">
        <f t="shared" si="2"/>
        <v>11.400000000000016</v>
      </c>
      <c r="C53" s="31">
        <f t="shared" si="3"/>
        <v>2.1400000000000095</v>
      </c>
      <c r="D53" s="31">
        <f t="shared" si="4"/>
        <v>1.9400000000000008</v>
      </c>
      <c r="E53" s="31">
        <f t="shared" si="5"/>
        <v>28</v>
      </c>
      <c r="F53" s="77"/>
      <c r="G53" s="12">
        <f t="shared" si="0"/>
        <v>56</v>
      </c>
    </row>
    <row r="54" spans="1:7" ht="12" customHeight="1" x14ac:dyDescent="0.35">
      <c r="A54" s="16">
        <f t="shared" si="1"/>
        <v>57</v>
      </c>
      <c r="B54" s="31">
        <f t="shared" si="2"/>
        <v>11.300000000000017</v>
      </c>
      <c r="C54" s="31">
        <f t="shared" si="3"/>
        <v>2.1300000000000097</v>
      </c>
      <c r="D54" s="31">
        <f t="shared" si="4"/>
        <v>1.9600000000000009</v>
      </c>
      <c r="E54" s="31">
        <f t="shared" si="5"/>
        <v>28.5</v>
      </c>
      <c r="F54" s="77"/>
      <c r="G54" s="12">
        <f t="shared" si="0"/>
        <v>57</v>
      </c>
    </row>
    <row r="55" spans="1:7" ht="12" customHeight="1" x14ac:dyDescent="0.35">
      <c r="A55" s="16">
        <f t="shared" si="1"/>
        <v>58</v>
      </c>
      <c r="B55" s="31">
        <f t="shared" si="2"/>
        <v>11.200000000000017</v>
      </c>
      <c r="C55" s="31">
        <f t="shared" si="3"/>
        <v>2.1200000000000099</v>
      </c>
      <c r="D55" s="31">
        <f t="shared" si="4"/>
        <v>1.9800000000000009</v>
      </c>
      <c r="E55" s="31">
        <f t="shared" si="5"/>
        <v>29</v>
      </c>
      <c r="F55" s="77"/>
      <c r="G55" s="12">
        <f t="shared" si="0"/>
        <v>58</v>
      </c>
    </row>
    <row r="56" spans="1:7" ht="12" customHeight="1" x14ac:dyDescent="0.35">
      <c r="A56" s="16">
        <f t="shared" si="1"/>
        <v>59</v>
      </c>
      <c r="B56" s="31">
        <f t="shared" si="2"/>
        <v>11.100000000000017</v>
      </c>
      <c r="C56" s="31">
        <f t="shared" si="3"/>
        <v>2.1100000000000101</v>
      </c>
      <c r="D56" s="31">
        <f t="shared" si="4"/>
        <v>2.0000000000000009</v>
      </c>
      <c r="E56" s="31">
        <f t="shared" si="5"/>
        <v>29.5</v>
      </c>
      <c r="F56" s="77"/>
      <c r="G56" s="12">
        <f t="shared" si="0"/>
        <v>59</v>
      </c>
    </row>
    <row r="57" spans="1:7" ht="12" customHeight="1" x14ac:dyDescent="0.35">
      <c r="A57" s="16">
        <f t="shared" si="1"/>
        <v>60</v>
      </c>
      <c r="B57" s="31">
        <f t="shared" si="2"/>
        <v>11.000000000000018</v>
      </c>
      <c r="C57" s="31">
        <f t="shared" si="3"/>
        <v>2.1000000000000103</v>
      </c>
      <c r="D57" s="31">
        <f t="shared" si="4"/>
        <v>2.0200000000000009</v>
      </c>
      <c r="E57" s="31">
        <f t="shared" si="5"/>
        <v>30</v>
      </c>
      <c r="F57" s="77"/>
      <c r="G57" s="12">
        <f t="shared" si="0"/>
        <v>60</v>
      </c>
    </row>
    <row r="58" spans="1:7" ht="12" customHeight="1" x14ac:dyDescent="0.35">
      <c r="A58" s="16">
        <f t="shared" si="1"/>
        <v>61</v>
      </c>
      <c r="B58" s="31">
        <f t="shared" si="2"/>
        <v>10.900000000000018</v>
      </c>
      <c r="C58" s="31">
        <f t="shared" si="3"/>
        <v>2.0900000000000105</v>
      </c>
      <c r="D58" s="31">
        <f t="shared" si="4"/>
        <v>2.0400000000000009</v>
      </c>
      <c r="E58" s="31">
        <f t="shared" si="5"/>
        <v>30.5</v>
      </c>
      <c r="F58" s="77"/>
      <c r="G58" s="12">
        <f t="shared" si="0"/>
        <v>61</v>
      </c>
    </row>
    <row r="59" spans="1:7" ht="12" customHeight="1" x14ac:dyDescent="0.35">
      <c r="A59" s="16">
        <f t="shared" si="1"/>
        <v>62</v>
      </c>
      <c r="B59" s="31">
        <f t="shared" si="2"/>
        <v>10.800000000000018</v>
      </c>
      <c r="C59" s="31">
        <f t="shared" si="3"/>
        <v>2.0800000000000107</v>
      </c>
      <c r="D59" s="31">
        <f t="shared" si="4"/>
        <v>2.0600000000000009</v>
      </c>
      <c r="E59" s="31">
        <f t="shared" si="5"/>
        <v>31</v>
      </c>
      <c r="F59" s="77"/>
      <c r="G59" s="12">
        <f t="shared" si="0"/>
        <v>62</v>
      </c>
    </row>
    <row r="60" spans="1:7" ht="12" customHeight="1" x14ac:dyDescent="0.35">
      <c r="A60" s="16">
        <f t="shared" si="1"/>
        <v>63</v>
      </c>
      <c r="B60" s="31">
        <f t="shared" si="2"/>
        <v>10.700000000000019</v>
      </c>
      <c r="C60" s="31">
        <f t="shared" si="3"/>
        <v>2.0700000000000109</v>
      </c>
      <c r="D60" s="31">
        <f t="shared" si="4"/>
        <v>2.080000000000001</v>
      </c>
      <c r="E60" s="31">
        <f t="shared" si="5"/>
        <v>31.5</v>
      </c>
      <c r="F60" s="77"/>
      <c r="G60" s="12">
        <f t="shared" si="0"/>
        <v>63</v>
      </c>
    </row>
    <row r="61" spans="1:7" ht="12" customHeight="1" x14ac:dyDescent="0.35">
      <c r="A61" s="16">
        <f t="shared" si="1"/>
        <v>64</v>
      </c>
      <c r="B61" s="31">
        <f t="shared" si="2"/>
        <v>10.600000000000019</v>
      </c>
      <c r="C61" s="31">
        <f t="shared" si="3"/>
        <v>2.0600000000000112</v>
      </c>
      <c r="D61" s="31">
        <f t="shared" si="4"/>
        <v>2.100000000000001</v>
      </c>
      <c r="E61" s="31">
        <f t="shared" si="5"/>
        <v>32</v>
      </c>
      <c r="F61" s="77"/>
      <c r="G61" s="12">
        <f t="shared" si="0"/>
        <v>64</v>
      </c>
    </row>
    <row r="62" spans="1:7" ht="12" customHeight="1" x14ac:dyDescent="0.35">
      <c r="A62" s="16">
        <f t="shared" si="1"/>
        <v>65</v>
      </c>
      <c r="B62" s="31">
        <f t="shared" si="2"/>
        <v>10.50000000000002</v>
      </c>
      <c r="C62" s="31">
        <f t="shared" si="3"/>
        <v>2.0500000000000114</v>
      </c>
      <c r="D62" s="31">
        <f t="shared" si="4"/>
        <v>2.120000000000001</v>
      </c>
      <c r="E62" s="31">
        <f t="shared" si="5"/>
        <v>32.5</v>
      </c>
      <c r="F62" s="77"/>
      <c r="G62" s="12">
        <f t="shared" si="0"/>
        <v>65</v>
      </c>
    </row>
    <row r="63" spans="1:7" ht="12" customHeight="1" x14ac:dyDescent="0.35">
      <c r="A63" s="16">
        <f t="shared" si="1"/>
        <v>66</v>
      </c>
      <c r="B63" s="31">
        <f t="shared" si="2"/>
        <v>10.40000000000002</v>
      </c>
      <c r="C63" s="31">
        <f t="shared" si="3"/>
        <v>2.0400000000000116</v>
      </c>
      <c r="D63" s="31">
        <f t="shared" si="4"/>
        <v>2.140000000000001</v>
      </c>
      <c r="E63" s="31">
        <f t="shared" si="5"/>
        <v>33</v>
      </c>
      <c r="F63" s="77"/>
      <c r="G63" s="12">
        <f t="shared" si="0"/>
        <v>66</v>
      </c>
    </row>
    <row r="64" spans="1:7" ht="12" customHeight="1" x14ac:dyDescent="0.35">
      <c r="A64" s="16">
        <f t="shared" si="1"/>
        <v>67</v>
      </c>
      <c r="B64" s="31">
        <f t="shared" si="2"/>
        <v>10.30000000000002</v>
      </c>
      <c r="C64" s="31">
        <f t="shared" si="3"/>
        <v>2.0300000000000118</v>
      </c>
      <c r="D64" s="31">
        <f t="shared" si="4"/>
        <v>2.160000000000001</v>
      </c>
      <c r="E64" s="31">
        <f t="shared" si="5"/>
        <v>33.5</v>
      </c>
      <c r="F64" s="77"/>
      <c r="G64" s="12">
        <f t="shared" si="0"/>
        <v>67</v>
      </c>
    </row>
    <row r="65" spans="1:7" ht="12" customHeight="1" x14ac:dyDescent="0.35">
      <c r="A65" s="16">
        <f t="shared" si="1"/>
        <v>68</v>
      </c>
      <c r="B65" s="31">
        <f t="shared" si="2"/>
        <v>10.200000000000021</v>
      </c>
      <c r="C65" s="31">
        <f t="shared" si="3"/>
        <v>2.020000000000012</v>
      </c>
      <c r="D65" s="31">
        <f t="shared" si="4"/>
        <v>2.180000000000001</v>
      </c>
      <c r="E65" s="31">
        <f t="shared" si="5"/>
        <v>34</v>
      </c>
      <c r="F65" s="77"/>
      <c r="G65" s="12">
        <f t="shared" si="0"/>
        <v>68</v>
      </c>
    </row>
    <row r="66" spans="1:7" ht="12" customHeight="1" x14ac:dyDescent="0.35">
      <c r="A66" s="16">
        <f t="shared" si="1"/>
        <v>69</v>
      </c>
      <c r="B66" s="31">
        <f t="shared" si="2"/>
        <v>10.100000000000021</v>
      </c>
      <c r="C66" s="31">
        <f t="shared" si="3"/>
        <v>2.0100000000000122</v>
      </c>
      <c r="D66" s="31">
        <f t="shared" si="4"/>
        <v>2.2000000000000011</v>
      </c>
      <c r="E66" s="31">
        <f t="shared" si="5"/>
        <v>34.5</v>
      </c>
      <c r="F66" s="77"/>
      <c r="G66" s="12">
        <f t="shared" si="0"/>
        <v>69</v>
      </c>
    </row>
    <row r="67" spans="1:7" ht="12" customHeight="1" x14ac:dyDescent="0.35">
      <c r="A67" s="16">
        <f t="shared" si="1"/>
        <v>70</v>
      </c>
      <c r="B67" s="31">
        <f t="shared" si="2"/>
        <v>10.000000000000021</v>
      </c>
      <c r="C67" s="31">
        <f t="shared" si="3"/>
        <v>2.0000000000000124</v>
      </c>
      <c r="D67" s="31">
        <f t="shared" si="4"/>
        <v>2.2200000000000011</v>
      </c>
      <c r="E67" s="31">
        <f t="shared" si="5"/>
        <v>35</v>
      </c>
      <c r="F67" s="77"/>
      <c r="G67" s="12">
        <f t="shared" si="0"/>
        <v>70</v>
      </c>
    </row>
    <row r="68" spans="1:7" ht="12" customHeight="1" x14ac:dyDescent="0.35">
      <c r="A68" s="16">
        <f t="shared" si="1"/>
        <v>71</v>
      </c>
      <c r="B68" s="31">
        <f t="shared" si="2"/>
        <v>9.9000000000000217</v>
      </c>
      <c r="C68" s="31">
        <f t="shared" si="3"/>
        <v>1.5900000000000125</v>
      </c>
      <c r="D68" s="31">
        <f t="shared" si="4"/>
        <v>2.2400000000000011</v>
      </c>
      <c r="E68" s="31">
        <f t="shared" si="5"/>
        <v>35.5</v>
      </c>
      <c r="F68" s="77"/>
      <c r="G68" s="12">
        <f t="shared" si="0"/>
        <v>71</v>
      </c>
    </row>
    <row r="69" spans="1:7" ht="12" customHeight="1" x14ac:dyDescent="0.35">
      <c r="A69" s="16">
        <f t="shared" si="1"/>
        <v>72</v>
      </c>
      <c r="B69" s="31">
        <f t="shared" si="2"/>
        <v>9.800000000000022</v>
      </c>
      <c r="C69" s="31">
        <f t="shared" si="3"/>
        <v>1.5800000000000125</v>
      </c>
      <c r="D69" s="31">
        <f t="shared" si="4"/>
        <v>2.2600000000000011</v>
      </c>
      <c r="E69" s="31">
        <f t="shared" si="5"/>
        <v>36</v>
      </c>
      <c r="F69" s="77"/>
      <c r="G69" s="12">
        <f t="shared" ref="G69:G97" si="6">+A69</f>
        <v>72</v>
      </c>
    </row>
    <row r="70" spans="1:7" ht="12" customHeight="1" x14ac:dyDescent="0.35">
      <c r="A70" s="16">
        <f t="shared" si="1"/>
        <v>73</v>
      </c>
      <c r="B70" s="31">
        <f t="shared" si="2"/>
        <v>9.7000000000000224</v>
      </c>
      <c r="C70" s="31">
        <f t="shared" si="3"/>
        <v>1.5700000000000125</v>
      </c>
      <c r="D70" s="31">
        <f t="shared" si="4"/>
        <v>2.2800000000000011</v>
      </c>
      <c r="E70" s="31">
        <f t="shared" si="5"/>
        <v>36.5</v>
      </c>
      <c r="F70" s="77"/>
      <c r="G70" s="12">
        <f t="shared" si="6"/>
        <v>73</v>
      </c>
    </row>
    <row r="71" spans="1:7" ht="12" customHeight="1" x14ac:dyDescent="0.35">
      <c r="A71" s="16">
        <f t="shared" si="1"/>
        <v>74</v>
      </c>
      <c r="B71" s="31">
        <f t="shared" si="2"/>
        <v>9.6000000000000227</v>
      </c>
      <c r="C71" s="31">
        <f t="shared" si="3"/>
        <v>1.5600000000000125</v>
      </c>
      <c r="D71" s="31">
        <f t="shared" si="4"/>
        <v>2.3000000000000012</v>
      </c>
      <c r="E71" s="31">
        <f t="shared" si="5"/>
        <v>37</v>
      </c>
      <c r="F71" s="77"/>
      <c r="G71" s="12">
        <f t="shared" si="6"/>
        <v>74</v>
      </c>
    </row>
    <row r="72" spans="1:7" ht="12" customHeight="1" x14ac:dyDescent="0.35">
      <c r="A72" s="16">
        <f t="shared" si="1"/>
        <v>75</v>
      </c>
      <c r="B72" s="31">
        <f t="shared" si="2"/>
        <v>9.5000000000000231</v>
      </c>
      <c r="C72" s="31">
        <f t="shared" si="3"/>
        <v>1.5500000000000125</v>
      </c>
      <c r="D72" s="31">
        <f t="shared" si="4"/>
        <v>2.3200000000000012</v>
      </c>
      <c r="E72" s="31">
        <f t="shared" si="5"/>
        <v>37.5</v>
      </c>
      <c r="F72" s="77"/>
      <c r="G72" s="12">
        <f t="shared" si="6"/>
        <v>75</v>
      </c>
    </row>
    <row r="73" spans="1:7" ht="12" customHeight="1" x14ac:dyDescent="0.35">
      <c r="A73" s="16">
        <f t="shared" ref="A73:A97" si="7">+A72+1</f>
        <v>76</v>
      </c>
      <c r="B73" s="31">
        <f t="shared" ref="B73:B97" si="8">+B72-$B$4</f>
        <v>9.4000000000000234</v>
      </c>
      <c r="C73" s="31">
        <f t="shared" ref="C73:C97" si="9">IF(MOD(C72-$C$4,1)&gt;0.59,C72-0.41,C72-$C$4)</f>
        <v>1.5400000000000125</v>
      </c>
      <c r="D73" s="31">
        <f t="shared" ref="D73:D97" si="10">+D72+$D$4</f>
        <v>2.3400000000000012</v>
      </c>
      <c r="E73" s="31">
        <f t="shared" ref="E73:E97" si="11">+E72+$E$4</f>
        <v>38</v>
      </c>
      <c r="F73" s="77"/>
      <c r="G73" s="12">
        <f t="shared" si="6"/>
        <v>76</v>
      </c>
    </row>
    <row r="74" spans="1:7" ht="12" customHeight="1" x14ac:dyDescent="0.35">
      <c r="A74" s="16">
        <f t="shared" si="7"/>
        <v>77</v>
      </c>
      <c r="B74" s="31">
        <f t="shared" si="8"/>
        <v>9.3000000000000238</v>
      </c>
      <c r="C74" s="31">
        <f t="shared" si="9"/>
        <v>1.5300000000000125</v>
      </c>
      <c r="D74" s="31">
        <f t="shared" si="10"/>
        <v>2.3600000000000012</v>
      </c>
      <c r="E74" s="31">
        <f t="shared" si="11"/>
        <v>38.5</v>
      </c>
      <c r="F74" s="77"/>
      <c r="G74" s="12">
        <f t="shared" si="6"/>
        <v>77</v>
      </c>
    </row>
    <row r="75" spans="1:7" ht="12" customHeight="1" x14ac:dyDescent="0.35">
      <c r="A75" s="16">
        <f t="shared" si="7"/>
        <v>78</v>
      </c>
      <c r="B75" s="31">
        <f t="shared" si="8"/>
        <v>9.2000000000000242</v>
      </c>
      <c r="C75" s="31">
        <f t="shared" si="9"/>
        <v>1.5200000000000125</v>
      </c>
      <c r="D75" s="31">
        <f t="shared" si="10"/>
        <v>2.3800000000000012</v>
      </c>
      <c r="E75" s="31">
        <f t="shared" si="11"/>
        <v>39</v>
      </c>
      <c r="F75" s="77"/>
      <c r="G75" s="12">
        <f t="shared" si="6"/>
        <v>78</v>
      </c>
    </row>
    <row r="76" spans="1:7" ht="12" customHeight="1" x14ac:dyDescent="0.35">
      <c r="A76" s="16">
        <f t="shared" si="7"/>
        <v>79</v>
      </c>
      <c r="B76" s="31">
        <f t="shared" si="8"/>
        <v>9.1000000000000245</v>
      </c>
      <c r="C76" s="31">
        <f t="shared" si="9"/>
        <v>1.5100000000000124</v>
      </c>
      <c r="D76" s="31">
        <f t="shared" si="10"/>
        <v>2.4000000000000012</v>
      </c>
      <c r="E76" s="31">
        <f t="shared" si="11"/>
        <v>39.5</v>
      </c>
      <c r="F76" s="77"/>
      <c r="G76" s="12">
        <f t="shared" si="6"/>
        <v>79</v>
      </c>
    </row>
    <row r="77" spans="1:7" ht="12" customHeight="1" x14ac:dyDescent="0.35">
      <c r="A77" s="16">
        <f t="shared" si="7"/>
        <v>80</v>
      </c>
      <c r="B77" s="31">
        <f t="shared" si="8"/>
        <v>9.0000000000000249</v>
      </c>
      <c r="C77" s="31">
        <f t="shared" si="9"/>
        <v>1.5000000000000124</v>
      </c>
      <c r="D77" s="31">
        <f t="shared" si="10"/>
        <v>2.4200000000000013</v>
      </c>
      <c r="E77" s="31">
        <f t="shared" si="11"/>
        <v>40</v>
      </c>
      <c r="F77" s="77"/>
      <c r="G77" s="12">
        <f t="shared" si="6"/>
        <v>80</v>
      </c>
    </row>
    <row r="78" spans="1:7" ht="12" customHeight="1" x14ac:dyDescent="0.35">
      <c r="A78" s="16">
        <f t="shared" si="7"/>
        <v>81</v>
      </c>
      <c r="B78" s="31">
        <f t="shared" si="8"/>
        <v>8.9000000000000252</v>
      </c>
      <c r="C78" s="31">
        <f t="shared" si="9"/>
        <v>1.4900000000000124</v>
      </c>
      <c r="D78" s="31">
        <f t="shared" si="10"/>
        <v>2.4400000000000013</v>
      </c>
      <c r="E78" s="31">
        <f t="shared" si="11"/>
        <v>40.5</v>
      </c>
      <c r="F78" s="77"/>
      <c r="G78" s="12">
        <f t="shared" si="6"/>
        <v>81</v>
      </c>
    </row>
    <row r="79" spans="1:7" ht="12" customHeight="1" x14ac:dyDescent="0.35">
      <c r="A79" s="16">
        <f t="shared" si="7"/>
        <v>82</v>
      </c>
      <c r="B79" s="31">
        <f t="shared" si="8"/>
        <v>8.8000000000000256</v>
      </c>
      <c r="C79" s="31">
        <f t="shared" si="9"/>
        <v>1.4800000000000124</v>
      </c>
      <c r="D79" s="31">
        <f t="shared" si="10"/>
        <v>2.4600000000000013</v>
      </c>
      <c r="E79" s="31">
        <f t="shared" si="11"/>
        <v>41</v>
      </c>
      <c r="F79" s="77"/>
      <c r="G79" s="12">
        <f t="shared" si="6"/>
        <v>82</v>
      </c>
    </row>
    <row r="80" spans="1:7" ht="12" customHeight="1" x14ac:dyDescent="0.35">
      <c r="A80" s="16">
        <f t="shared" si="7"/>
        <v>83</v>
      </c>
      <c r="B80" s="31">
        <f t="shared" si="8"/>
        <v>8.7000000000000259</v>
      </c>
      <c r="C80" s="31">
        <f t="shared" si="9"/>
        <v>1.4700000000000124</v>
      </c>
      <c r="D80" s="31">
        <f t="shared" si="10"/>
        <v>2.4800000000000013</v>
      </c>
      <c r="E80" s="31">
        <f t="shared" si="11"/>
        <v>41.5</v>
      </c>
      <c r="F80" s="77"/>
      <c r="G80" s="12">
        <f t="shared" si="6"/>
        <v>83</v>
      </c>
    </row>
    <row r="81" spans="1:7" ht="12" customHeight="1" x14ac:dyDescent="0.35">
      <c r="A81" s="16">
        <f t="shared" si="7"/>
        <v>84</v>
      </c>
      <c r="B81" s="31">
        <f t="shared" si="8"/>
        <v>8.6000000000000263</v>
      </c>
      <c r="C81" s="31">
        <f t="shared" si="9"/>
        <v>1.4600000000000124</v>
      </c>
      <c r="D81" s="31">
        <f t="shared" si="10"/>
        <v>2.5000000000000013</v>
      </c>
      <c r="E81" s="31">
        <f t="shared" si="11"/>
        <v>42</v>
      </c>
      <c r="F81" s="77"/>
      <c r="G81" s="12">
        <f t="shared" si="6"/>
        <v>84</v>
      </c>
    </row>
    <row r="82" spans="1:7" ht="12" customHeight="1" x14ac:dyDescent="0.35">
      <c r="A82" s="16">
        <f t="shared" si="7"/>
        <v>85</v>
      </c>
      <c r="B82" s="31">
        <f t="shared" si="8"/>
        <v>8.5000000000000266</v>
      </c>
      <c r="C82" s="31">
        <f t="shared" si="9"/>
        <v>1.4500000000000124</v>
      </c>
      <c r="D82" s="31">
        <f t="shared" si="10"/>
        <v>2.5200000000000014</v>
      </c>
      <c r="E82" s="31">
        <f t="shared" si="11"/>
        <v>42.5</v>
      </c>
      <c r="F82" s="77"/>
      <c r="G82" s="12">
        <f t="shared" si="6"/>
        <v>85</v>
      </c>
    </row>
    <row r="83" spans="1:7" ht="12" customHeight="1" x14ac:dyDescent="0.35">
      <c r="A83" s="16">
        <f t="shared" si="7"/>
        <v>86</v>
      </c>
      <c r="B83" s="31">
        <f t="shared" si="8"/>
        <v>8.400000000000027</v>
      </c>
      <c r="C83" s="31">
        <f t="shared" si="9"/>
        <v>1.4400000000000124</v>
      </c>
      <c r="D83" s="31">
        <f t="shared" si="10"/>
        <v>2.5400000000000014</v>
      </c>
      <c r="E83" s="31">
        <f t="shared" si="11"/>
        <v>43</v>
      </c>
      <c r="F83" s="77"/>
      <c r="G83" s="12">
        <f t="shared" si="6"/>
        <v>86</v>
      </c>
    </row>
    <row r="84" spans="1:7" ht="12" customHeight="1" x14ac:dyDescent="0.35">
      <c r="A84" s="16">
        <f t="shared" si="7"/>
        <v>87</v>
      </c>
      <c r="B84" s="31">
        <f t="shared" si="8"/>
        <v>8.3000000000000274</v>
      </c>
      <c r="C84" s="31">
        <f t="shared" si="9"/>
        <v>1.4300000000000124</v>
      </c>
      <c r="D84" s="31">
        <f t="shared" si="10"/>
        <v>2.5600000000000014</v>
      </c>
      <c r="E84" s="31">
        <f t="shared" si="11"/>
        <v>43.5</v>
      </c>
      <c r="F84" s="77"/>
      <c r="G84" s="12">
        <f t="shared" si="6"/>
        <v>87</v>
      </c>
    </row>
    <row r="85" spans="1:7" ht="12" customHeight="1" x14ac:dyDescent="0.35">
      <c r="A85" s="16">
        <f t="shared" si="7"/>
        <v>88</v>
      </c>
      <c r="B85" s="31">
        <f t="shared" si="8"/>
        <v>8.2000000000000277</v>
      </c>
      <c r="C85" s="31">
        <f t="shared" si="9"/>
        <v>1.4200000000000124</v>
      </c>
      <c r="D85" s="31">
        <f t="shared" si="10"/>
        <v>2.5800000000000014</v>
      </c>
      <c r="E85" s="31">
        <f t="shared" si="11"/>
        <v>44</v>
      </c>
      <c r="F85" s="77"/>
      <c r="G85" s="12">
        <f t="shared" si="6"/>
        <v>88</v>
      </c>
    </row>
    <row r="86" spans="1:7" ht="12" customHeight="1" x14ac:dyDescent="0.35">
      <c r="A86" s="16">
        <f t="shared" si="7"/>
        <v>89</v>
      </c>
      <c r="B86" s="31">
        <f t="shared" si="8"/>
        <v>8.1000000000000281</v>
      </c>
      <c r="C86" s="31">
        <f t="shared" si="9"/>
        <v>1.4100000000000124</v>
      </c>
      <c r="D86" s="31">
        <f t="shared" si="10"/>
        <v>2.6000000000000014</v>
      </c>
      <c r="E86" s="31">
        <f t="shared" si="11"/>
        <v>44.5</v>
      </c>
      <c r="F86" s="77"/>
      <c r="G86" s="12">
        <f t="shared" si="6"/>
        <v>89</v>
      </c>
    </row>
    <row r="87" spans="1:7" ht="12" customHeight="1" x14ac:dyDescent="0.35">
      <c r="A87" s="16">
        <f t="shared" si="7"/>
        <v>90</v>
      </c>
      <c r="B87" s="31">
        <f t="shared" si="8"/>
        <v>8.0000000000000284</v>
      </c>
      <c r="C87" s="31">
        <f t="shared" si="9"/>
        <v>1.4000000000000123</v>
      </c>
      <c r="D87" s="31">
        <f t="shared" si="10"/>
        <v>2.6200000000000014</v>
      </c>
      <c r="E87" s="31">
        <f t="shared" si="11"/>
        <v>45</v>
      </c>
      <c r="F87" s="77"/>
      <c r="G87" s="12">
        <f t="shared" si="6"/>
        <v>90</v>
      </c>
    </row>
    <row r="88" spans="1:7" ht="12" customHeight="1" x14ac:dyDescent="0.35">
      <c r="A88" s="16">
        <f t="shared" si="7"/>
        <v>91</v>
      </c>
      <c r="B88" s="31">
        <f t="shared" si="8"/>
        <v>7.9000000000000288</v>
      </c>
      <c r="C88" s="31">
        <f t="shared" si="9"/>
        <v>1.3900000000000123</v>
      </c>
      <c r="D88" s="31">
        <f t="shared" si="10"/>
        <v>2.6400000000000015</v>
      </c>
      <c r="E88" s="31">
        <f t="shared" si="11"/>
        <v>45.5</v>
      </c>
      <c r="F88" s="77"/>
      <c r="G88" s="12">
        <f t="shared" si="6"/>
        <v>91</v>
      </c>
    </row>
    <row r="89" spans="1:7" ht="12" customHeight="1" x14ac:dyDescent="0.35">
      <c r="A89" s="16">
        <f t="shared" si="7"/>
        <v>92</v>
      </c>
      <c r="B89" s="31">
        <f t="shared" si="8"/>
        <v>7.8000000000000291</v>
      </c>
      <c r="C89" s="31">
        <f t="shared" si="9"/>
        <v>1.3800000000000123</v>
      </c>
      <c r="D89" s="31">
        <f t="shared" si="10"/>
        <v>2.6600000000000015</v>
      </c>
      <c r="E89" s="31">
        <f t="shared" si="11"/>
        <v>46</v>
      </c>
      <c r="F89" s="77"/>
      <c r="G89" s="12">
        <f t="shared" si="6"/>
        <v>92</v>
      </c>
    </row>
    <row r="90" spans="1:7" ht="12" customHeight="1" x14ac:dyDescent="0.35">
      <c r="A90" s="16">
        <f t="shared" si="7"/>
        <v>93</v>
      </c>
      <c r="B90" s="31">
        <f t="shared" si="8"/>
        <v>7.7000000000000295</v>
      </c>
      <c r="C90" s="31">
        <f t="shared" si="9"/>
        <v>1.3700000000000123</v>
      </c>
      <c r="D90" s="31">
        <f t="shared" si="10"/>
        <v>2.6800000000000015</v>
      </c>
      <c r="E90" s="31">
        <f t="shared" si="11"/>
        <v>46.5</v>
      </c>
      <c r="F90" s="77"/>
      <c r="G90" s="12">
        <f t="shared" si="6"/>
        <v>93</v>
      </c>
    </row>
    <row r="91" spans="1:7" ht="12" customHeight="1" x14ac:dyDescent="0.35">
      <c r="A91" s="16">
        <f t="shared" si="7"/>
        <v>94</v>
      </c>
      <c r="B91" s="31">
        <f t="shared" si="8"/>
        <v>7.6000000000000298</v>
      </c>
      <c r="C91" s="31">
        <f t="shared" si="9"/>
        <v>1.3600000000000123</v>
      </c>
      <c r="D91" s="31">
        <f t="shared" si="10"/>
        <v>2.7000000000000015</v>
      </c>
      <c r="E91" s="31">
        <f t="shared" si="11"/>
        <v>47</v>
      </c>
      <c r="F91" s="77"/>
      <c r="G91" s="12">
        <f t="shared" si="6"/>
        <v>94</v>
      </c>
    </row>
    <row r="92" spans="1:7" ht="12" customHeight="1" x14ac:dyDescent="0.35">
      <c r="A92" s="16">
        <f t="shared" si="7"/>
        <v>95</v>
      </c>
      <c r="B92" s="31">
        <f t="shared" si="8"/>
        <v>7.5000000000000302</v>
      </c>
      <c r="C92" s="31">
        <f t="shared" si="9"/>
        <v>1.3500000000000123</v>
      </c>
      <c r="D92" s="31">
        <f t="shared" si="10"/>
        <v>2.7200000000000015</v>
      </c>
      <c r="E92" s="31">
        <f t="shared" si="11"/>
        <v>47.5</v>
      </c>
      <c r="F92" s="77"/>
      <c r="G92" s="12">
        <f t="shared" si="6"/>
        <v>95</v>
      </c>
    </row>
    <row r="93" spans="1:7" ht="12" customHeight="1" x14ac:dyDescent="0.35">
      <c r="A93" s="16">
        <f t="shared" si="7"/>
        <v>96</v>
      </c>
      <c r="B93" s="31">
        <f t="shared" si="8"/>
        <v>7.4000000000000306</v>
      </c>
      <c r="C93" s="31">
        <f t="shared" si="9"/>
        <v>1.3400000000000123</v>
      </c>
      <c r="D93" s="31">
        <f t="shared" si="10"/>
        <v>2.7400000000000015</v>
      </c>
      <c r="E93" s="31">
        <f t="shared" si="11"/>
        <v>48</v>
      </c>
      <c r="F93" s="77"/>
      <c r="G93" s="12">
        <f t="shared" si="6"/>
        <v>96</v>
      </c>
    </row>
    <row r="94" spans="1:7" ht="12" customHeight="1" x14ac:dyDescent="0.35">
      <c r="A94" s="16">
        <f t="shared" si="7"/>
        <v>97</v>
      </c>
      <c r="B94" s="31">
        <f t="shared" si="8"/>
        <v>7.3000000000000309</v>
      </c>
      <c r="C94" s="31">
        <f t="shared" si="9"/>
        <v>1.3300000000000123</v>
      </c>
      <c r="D94" s="31">
        <f t="shared" si="10"/>
        <v>2.7600000000000016</v>
      </c>
      <c r="E94" s="31">
        <f t="shared" si="11"/>
        <v>48.5</v>
      </c>
      <c r="F94" s="77"/>
      <c r="G94" s="12">
        <f t="shared" si="6"/>
        <v>97</v>
      </c>
    </row>
    <row r="95" spans="1:7" ht="12" customHeight="1" x14ac:dyDescent="0.35">
      <c r="A95" s="16">
        <f t="shared" si="7"/>
        <v>98</v>
      </c>
      <c r="B95" s="31">
        <f t="shared" si="8"/>
        <v>7.2000000000000313</v>
      </c>
      <c r="C95" s="31">
        <f t="shared" si="9"/>
        <v>1.3200000000000123</v>
      </c>
      <c r="D95" s="31">
        <f t="shared" si="10"/>
        <v>2.7800000000000016</v>
      </c>
      <c r="E95" s="31">
        <f t="shared" si="11"/>
        <v>49</v>
      </c>
      <c r="F95" s="77"/>
      <c r="G95" s="12">
        <f t="shared" si="6"/>
        <v>98</v>
      </c>
    </row>
    <row r="96" spans="1:7" ht="12" customHeight="1" x14ac:dyDescent="0.35">
      <c r="A96" s="16">
        <f t="shared" si="7"/>
        <v>99</v>
      </c>
      <c r="B96" s="31">
        <f t="shared" si="8"/>
        <v>7.1000000000000316</v>
      </c>
      <c r="C96" s="31">
        <f t="shared" si="9"/>
        <v>1.3100000000000123</v>
      </c>
      <c r="D96" s="31">
        <f t="shared" si="10"/>
        <v>2.8000000000000016</v>
      </c>
      <c r="E96" s="31">
        <f t="shared" si="11"/>
        <v>49.5</v>
      </c>
      <c r="F96" s="77"/>
      <c r="G96" s="12">
        <f t="shared" si="6"/>
        <v>99</v>
      </c>
    </row>
    <row r="97" spans="1:7" ht="12" customHeight="1" x14ac:dyDescent="0.35">
      <c r="A97" s="50">
        <f t="shared" si="7"/>
        <v>100</v>
      </c>
      <c r="B97" s="51">
        <f t="shared" si="8"/>
        <v>7.000000000000032</v>
      </c>
      <c r="C97" s="51">
        <f t="shared" si="9"/>
        <v>1.3000000000000123</v>
      </c>
      <c r="D97" s="51">
        <f t="shared" si="10"/>
        <v>2.8200000000000016</v>
      </c>
      <c r="E97" s="51">
        <f t="shared" si="11"/>
        <v>50</v>
      </c>
      <c r="F97" s="80"/>
      <c r="G97" s="52">
        <f t="shared" si="6"/>
        <v>100</v>
      </c>
    </row>
  </sheetData>
  <mergeCells count="2">
    <mergeCell ref="A1:G1"/>
    <mergeCell ref="B2:E2"/>
  </mergeCells>
  <printOptions horizontalCentered="1" verticalCentered="1"/>
  <pageMargins left="0.70866141732283472" right="0.70866141732283472"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49</vt:i4>
      </vt:variant>
    </vt:vector>
  </HeadingPairs>
  <TitlesOfParts>
    <vt:vector size="59" baseType="lpstr">
      <vt:lpstr>Notes</vt:lpstr>
      <vt:lpstr>Configuration</vt:lpstr>
      <vt:lpstr>Setup</vt:lpstr>
      <vt:lpstr>Declarations</vt:lpstr>
      <vt:lpstr>Boys sorted</vt:lpstr>
      <vt:lpstr>Girls sorted</vt:lpstr>
      <vt:lpstr>DataV9</vt:lpstr>
      <vt:lpstr>EVENT-RELAY</vt:lpstr>
      <vt:lpstr>InclusiveScorngTable</vt:lpstr>
      <vt:lpstr>_template</vt:lpstr>
      <vt:lpstr>AthleteNumbers</vt:lpstr>
      <vt:lpstr>AwardsIndex</vt:lpstr>
      <vt:lpstr>AwardsValid</vt:lpstr>
      <vt:lpstr>confDate</vt:lpstr>
      <vt:lpstr>confDesc</vt:lpstr>
      <vt:lpstr>confmatchtype</vt:lpstr>
      <vt:lpstr>confrelay</vt:lpstr>
      <vt:lpstr>confteams</vt:lpstr>
      <vt:lpstr>conftype</vt:lpstr>
      <vt:lpstr>DB</vt:lpstr>
      <vt:lpstr>DECLARATIONS</vt:lpstr>
      <vt:lpstr>DefaultComp</vt:lpstr>
      <vt:lpstr>DefaultList</vt:lpstr>
      <vt:lpstr>E1Inc</vt:lpstr>
      <vt:lpstr>E1Max</vt:lpstr>
      <vt:lpstr>E1Min</vt:lpstr>
      <vt:lpstr>edata</vt:lpstr>
      <vt:lpstr>EventIndex</vt:lpstr>
      <vt:lpstr>EventList</vt:lpstr>
      <vt:lpstr>EventNames</vt:lpstr>
      <vt:lpstr>Flexing</vt:lpstr>
      <vt:lpstr>FlexPC</vt:lpstr>
      <vt:lpstr>FlexTrigger</vt:lpstr>
      <vt:lpstr>INC_INCVALUES</vt:lpstr>
      <vt:lpstr>INC_MINVALUES</vt:lpstr>
      <vt:lpstr>IncEventData</vt:lpstr>
      <vt:lpstr>IncMatchIdx</vt:lpstr>
      <vt:lpstr>IncScoreTable</vt:lpstr>
      <vt:lpstr>INCVALUES</vt:lpstr>
      <vt:lpstr>MatchNames</vt:lpstr>
      <vt:lpstr>MatchOffset</vt:lpstr>
      <vt:lpstr>MatchScoreTable</vt:lpstr>
      <vt:lpstr>MatchType</vt:lpstr>
      <vt:lpstr>MATCHTYPES</vt:lpstr>
      <vt:lpstr>MaxPoints</vt:lpstr>
      <vt:lpstr>MaxS</vt:lpstr>
      <vt:lpstr>MaxTeams</vt:lpstr>
      <vt:lpstr>MinPoints</vt:lpstr>
      <vt:lpstr>MINVALUES</vt:lpstr>
      <vt:lpstr>Notes!Print_Area</vt:lpstr>
      <vt:lpstr>Declarations!Print_Titles</vt:lpstr>
      <vt:lpstr>RelayPoints</vt:lpstr>
      <vt:lpstr>ScoreMultiplier</vt:lpstr>
      <vt:lpstr>ScoreType</vt:lpstr>
      <vt:lpstr>ScoreValues</vt:lpstr>
      <vt:lpstr>SECNAME</vt:lpstr>
      <vt:lpstr>SelectMessage</vt:lpstr>
      <vt:lpstr>TotalAthletes</vt:lpstr>
      <vt:lpstr>TypeMessage</vt:lpstr>
    </vt:vector>
  </TitlesOfParts>
  <Company>QuadKids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QuadKids Scoring System</dc:title>
  <dc:subject/>
  <dc:creator>Ian Morgan</dc:creator>
  <dc:description>(c) 2016 QuadKids Limited</dc:description>
  <cp:lastModifiedBy>Kate Matthews</cp:lastModifiedBy>
  <cp:lastPrinted>2013-05-28T07:46:14Z</cp:lastPrinted>
  <dcterms:created xsi:type="dcterms:W3CDTF">2012-08-30T09:25:39Z</dcterms:created>
  <dcterms:modified xsi:type="dcterms:W3CDTF">2024-07-22T12:49:55Z</dcterms:modified>
</cp:coreProperties>
</file>