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leagues\Sussex U13 League\2023\"/>
    </mc:Choice>
  </mc:AlternateContent>
  <xr:revisionPtr revIDLastSave="0" documentId="8_{4BF3044F-9684-4FBE-B04D-B0123EF4F8FC}" xr6:coauthVersionLast="47" xr6:coauthVersionMax="47" xr10:uidLastSave="{00000000-0000-0000-0000-000000000000}"/>
  <bookViews>
    <workbookView xWindow="-108" yWindow="-108" windowWidth="23256" windowHeight="12576" xr2:uid="{CA1163EF-12D3-4067-AD13-F168804438CA}"/>
  </bookViews>
  <sheets>
    <sheet name="Sheet1" sheetId="1" r:id="rId1"/>
  </sheets>
  <externalReferences>
    <externalReference r:id="rId2"/>
  </externalReferences>
  <definedNames>
    <definedName name="Event">[1]Dec!$A$10:$A$20</definedName>
    <definedName name="MSA">[1]Dec!$A$10:$G$20</definedName>
    <definedName name="MSB">[1]Dec!$A$22:$G$31</definedName>
    <definedName name="Teams">[1]Dec!$A$3:$D$8</definedName>
    <definedName name="WEvent">[1]Dec!$A$34:$A$44</definedName>
    <definedName name="WSA">[1]Dec!$A$34:$G$44</definedName>
    <definedName name="WSB">[1]Dec!$A$46:$G$55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3" i="1" l="1"/>
  <c r="C303" i="1"/>
  <c r="D302" i="1"/>
  <c r="C302" i="1"/>
  <c r="D301" i="1"/>
  <c r="C301" i="1"/>
  <c r="D300" i="1"/>
  <c r="C300" i="1"/>
  <c r="D299" i="1"/>
  <c r="C299" i="1"/>
  <c r="D298" i="1"/>
  <c r="C298" i="1"/>
  <c r="D296" i="1"/>
  <c r="C296" i="1"/>
  <c r="D295" i="1"/>
  <c r="C295" i="1"/>
  <c r="D294" i="1"/>
  <c r="C294" i="1"/>
  <c r="D293" i="1"/>
  <c r="C293" i="1"/>
  <c r="D292" i="1"/>
  <c r="C292" i="1"/>
  <c r="D291" i="1"/>
  <c r="C291" i="1"/>
  <c r="D289" i="1"/>
  <c r="C289" i="1"/>
  <c r="D288" i="1"/>
  <c r="C288" i="1"/>
  <c r="D287" i="1"/>
  <c r="C287" i="1"/>
  <c r="D286" i="1"/>
  <c r="C286" i="1"/>
  <c r="D285" i="1"/>
  <c r="C285" i="1"/>
  <c r="D284" i="1"/>
  <c r="C284" i="1"/>
  <c r="D282" i="1"/>
  <c r="C282" i="1"/>
  <c r="D281" i="1"/>
  <c r="C281" i="1"/>
  <c r="D280" i="1"/>
  <c r="C280" i="1"/>
  <c r="D279" i="1"/>
  <c r="C279" i="1"/>
  <c r="D278" i="1"/>
  <c r="C278" i="1"/>
  <c r="D277" i="1"/>
  <c r="C277" i="1"/>
  <c r="D275" i="1"/>
  <c r="C275" i="1"/>
  <c r="D274" i="1"/>
  <c r="C274" i="1"/>
  <c r="D273" i="1"/>
  <c r="C273" i="1"/>
  <c r="D272" i="1"/>
  <c r="C272" i="1"/>
  <c r="D271" i="1"/>
  <c r="C271" i="1"/>
  <c r="D270" i="1"/>
  <c r="C270" i="1"/>
  <c r="D268" i="1"/>
  <c r="C268" i="1"/>
  <c r="D267" i="1"/>
  <c r="C267" i="1"/>
  <c r="D266" i="1"/>
  <c r="C266" i="1"/>
  <c r="D265" i="1"/>
  <c r="C265" i="1"/>
  <c r="D264" i="1"/>
  <c r="C264" i="1"/>
  <c r="D263" i="1"/>
  <c r="C263" i="1"/>
  <c r="D261" i="1"/>
  <c r="C261" i="1"/>
  <c r="D260" i="1"/>
  <c r="C260" i="1"/>
  <c r="D259" i="1"/>
  <c r="C259" i="1"/>
  <c r="D258" i="1"/>
  <c r="C258" i="1"/>
  <c r="D257" i="1"/>
  <c r="C257" i="1"/>
  <c r="D256" i="1"/>
  <c r="C256" i="1"/>
  <c r="D254" i="1"/>
  <c r="C254" i="1"/>
  <c r="D253" i="1"/>
  <c r="C253" i="1"/>
  <c r="D252" i="1"/>
  <c r="C252" i="1"/>
  <c r="D251" i="1"/>
  <c r="C251" i="1"/>
  <c r="D250" i="1"/>
  <c r="C250" i="1"/>
  <c r="D249" i="1"/>
  <c r="C249" i="1"/>
  <c r="D247" i="1"/>
  <c r="C247" i="1"/>
  <c r="D246" i="1"/>
  <c r="C246" i="1"/>
  <c r="D245" i="1"/>
  <c r="C245" i="1"/>
  <c r="D244" i="1"/>
  <c r="C244" i="1"/>
  <c r="D243" i="1"/>
  <c r="C243" i="1"/>
  <c r="D242" i="1"/>
  <c r="C242" i="1"/>
  <c r="D240" i="1"/>
  <c r="C240" i="1"/>
  <c r="D239" i="1"/>
  <c r="C239" i="1"/>
  <c r="D238" i="1"/>
  <c r="C238" i="1"/>
  <c r="D237" i="1"/>
  <c r="C237" i="1"/>
  <c r="D236" i="1"/>
  <c r="C236" i="1"/>
  <c r="D235" i="1"/>
  <c r="C235" i="1"/>
  <c r="D233" i="1"/>
  <c r="C233" i="1"/>
  <c r="D232" i="1"/>
  <c r="C232" i="1"/>
  <c r="D231" i="1"/>
  <c r="C231" i="1"/>
  <c r="D230" i="1"/>
  <c r="C230" i="1"/>
  <c r="D229" i="1"/>
  <c r="C229" i="1"/>
  <c r="D228" i="1"/>
  <c r="C228" i="1"/>
  <c r="D226" i="1"/>
  <c r="C226" i="1"/>
  <c r="D225" i="1"/>
  <c r="C225" i="1"/>
  <c r="D224" i="1"/>
  <c r="C224" i="1"/>
  <c r="D223" i="1"/>
  <c r="C223" i="1"/>
  <c r="D222" i="1"/>
  <c r="C222" i="1"/>
  <c r="D221" i="1"/>
  <c r="C221" i="1"/>
  <c r="D219" i="1"/>
  <c r="C219" i="1"/>
  <c r="D218" i="1"/>
  <c r="C218" i="1"/>
  <c r="D217" i="1"/>
  <c r="C217" i="1"/>
  <c r="D216" i="1"/>
  <c r="C216" i="1"/>
  <c r="D215" i="1"/>
  <c r="C215" i="1"/>
  <c r="D214" i="1"/>
  <c r="C214" i="1"/>
  <c r="D212" i="1"/>
  <c r="C212" i="1"/>
  <c r="D211" i="1"/>
  <c r="C211" i="1"/>
  <c r="D210" i="1"/>
  <c r="C210" i="1"/>
  <c r="D209" i="1"/>
  <c r="C209" i="1"/>
  <c r="D208" i="1"/>
  <c r="C208" i="1"/>
  <c r="D207" i="1"/>
  <c r="C207" i="1"/>
  <c r="D205" i="1"/>
  <c r="C205" i="1"/>
  <c r="D204" i="1"/>
  <c r="C204" i="1"/>
  <c r="D203" i="1"/>
  <c r="C203" i="1"/>
  <c r="D202" i="1"/>
  <c r="C202" i="1"/>
  <c r="D201" i="1"/>
  <c r="C201" i="1"/>
  <c r="D200" i="1"/>
  <c r="C200" i="1"/>
  <c r="D198" i="1"/>
  <c r="C198" i="1"/>
  <c r="D197" i="1"/>
  <c r="C197" i="1"/>
  <c r="D196" i="1"/>
  <c r="C196" i="1"/>
  <c r="D195" i="1"/>
  <c r="C195" i="1"/>
  <c r="D194" i="1"/>
  <c r="C194" i="1"/>
  <c r="D193" i="1"/>
  <c r="C193" i="1"/>
  <c r="D191" i="1"/>
  <c r="C191" i="1"/>
  <c r="D190" i="1"/>
  <c r="C190" i="1"/>
  <c r="D189" i="1"/>
  <c r="C189" i="1"/>
  <c r="D188" i="1"/>
  <c r="C188" i="1"/>
  <c r="D187" i="1"/>
  <c r="C187" i="1"/>
  <c r="D186" i="1"/>
  <c r="C186" i="1"/>
  <c r="D184" i="1"/>
  <c r="C184" i="1"/>
  <c r="D183" i="1"/>
  <c r="C183" i="1"/>
  <c r="D182" i="1"/>
  <c r="C182" i="1"/>
  <c r="D181" i="1"/>
  <c r="C181" i="1"/>
  <c r="D180" i="1"/>
  <c r="C180" i="1"/>
  <c r="D179" i="1"/>
  <c r="C179" i="1"/>
  <c r="D177" i="1"/>
  <c r="C177" i="1"/>
  <c r="D176" i="1"/>
  <c r="C176" i="1"/>
  <c r="D175" i="1"/>
  <c r="C175" i="1"/>
  <c r="D174" i="1"/>
  <c r="C174" i="1"/>
  <c r="D173" i="1"/>
  <c r="C173" i="1"/>
  <c r="D172" i="1"/>
  <c r="C172" i="1"/>
  <c r="D170" i="1"/>
  <c r="C170" i="1"/>
  <c r="D169" i="1"/>
  <c r="C169" i="1"/>
  <c r="D168" i="1"/>
  <c r="C168" i="1"/>
  <c r="D167" i="1"/>
  <c r="C167" i="1"/>
  <c r="D166" i="1"/>
  <c r="C166" i="1"/>
  <c r="D165" i="1"/>
  <c r="C165" i="1"/>
  <c r="D163" i="1"/>
  <c r="C163" i="1"/>
  <c r="D162" i="1"/>
  <c r="C162" i="1"/>
  <c r="D161" i="1"/>
  <c r="C161" i="1"/>
  <c r="D160" i="1"/>
  <c r="C160" i="1"/>
  <c r="D159" i="1"/>
  <c r="C159" i="1"/>
  <c r="D158" i="1"/>
  <c r="C158" i="1"/>
  <c r="D156" i="1"/>
  <c r="C156" i="1"/>
  <c r="D155" i="1"/>
  <c r="C155" i="1"/>
  <c r="D154" i="1"/>
  <c r="C154" i="1"/>
  <c r="D153" i="1"/>
  <c r="C153" i="1"/>
  <c r="D152" i="1"/>
  <c r="C152" i="1"/>
  <c r="D151" i="1"/>
  <c r="C151" i="1"/>
  <c r="D149" i="1"/>
  <c r="C149" i="1"/>
  <c r="D148" i="1"/>
  <c r="C148" i="1"/>
  <c r="D147" i="1"/>
  <c r="C147" i="1"/>
  <c r="D146" i="1"/>
  <c r="C146" i="1"/>
  <c r="D145" i="1"/>
  <c r="C145" i="1"/>
  <c r="D144" i="1"/>
  <c r="C144" i="1"/>
  <c r="D142" i="1"/>
  <c r="C142" i="1"/>
  <c r="D141" i="1"/>
  <c r="C141" i="1"/>
  <c r="D140" i="1"/>
  <c r="C140" i="1"/>
  <c r="D139" i="1"/>
  <c r="C139" i="1"/>
  <c r="D138" i="1"/>
  <c r="C138" i="1"/>
  <c r="D137" i="1"/>
  <c r="C137" i="1"/>
  <c r="D135" i="1"/>
  <c r="C135" i="1"/>
  <c r="D134" i="1"/>
  <c r="C134" i="1"/>
  <c r="D133" i="1"/>
  <c r="C133" i="1"/>
  <c r="D132" i="1"/>
  <c r="C132" i="1"/>
  <c r="D131" i="1"/>
  <c r="C131" i="1"/>
  <c r="D130" i="1"/>
  <c r="C130" i="1"/>
  <c r="D128" i="1"/>
  <c r="C128" i="1"/>
  <c r="D127" i="1"/>
  <c r="C127" i="1"/>
  <c r="D126" i="1"/>
  <c r="C126" i="1"/>
  <c r="D125" i="1"/>
  <c r="C125" i="1"/>
  <c r="D124" i="1"/>
  <c r="C124" i="1"/>
  <c r="D123" i="1"/>
  <c r="C123" i="1"/>
  <c r="D121" i="1"/>
  <c r="C121" i="1"/>
  <c r="D120" i="1"/>
  <c r="C120" i="1"/>
  <c r="D119" i="1"/>
  <c r="C119" i="1"/>
  <c r="D118" i="1"/>
  <c r="C118" i="1"/>
  <c r="D117" i="1"/>
  <c r="C117" i="1"/>
  <c r="D116" i="1"/>
  <c r="C116" i="1"/>
  <c r="D114" i="1"/>
  <c r="C114" i="1"/>
  <c r="D113" i="1"/>
  <c r="C113" i="1"/>
  <c r="D112" i="1"/>
  <c r="C112" i="1"/>
  <c r="D111" i="1"/>
  <c r="C111" i="1"/>
  <c r="D110" i="1"/>
  <c r="C110" i="1"/>
  <c r="D109" i="1"/>
  <c r="C109" i="1"/>
  <c r="D107" i="1"/>
  <c r="C107" i="1"/>
  <c r="D106" i="1"/>
  <c r="C106" i="1"/>
  <c r="D105" i="1"/>
  <c r="C105" i="1"/>
  <c r="D104" i="1"/>
  <c r="C104" i="1"/>
  <c r="D103" i="1"/>
  <c r="C103" i="1"/>
  <c r="D102" i="1"/>
  <c r="C102" i="1"/>
  <c r="D100" i="1"/>
  <c r="C100" i="1"/>
  <c r="D99" i="1"/>
  <c r="C99" i="1"/>
  <c r="D98" i="1"/>
  <c r="C98" i="1"/>
  <c r="D97" i="1"/>
  <c r="C97" i="1"/>
  <c r="D96" i="1"/>
  <c r="C96" i="1"/>
  <c r="D95" i="1"/>
  <c r="C95" i="1"/>
  <c r="D93" i="1"/>
  <c r="C93" i="1"/>
  <c r="D92" i="1"/>
  <c r="C92" i="1"/>
  <c r="D91" i="1"/>
  <c r="C91" i="1"/>
  <c r="D90" i="1"/>
  <c r="C90" i="1"/>
  <c r="D89" i="1"/>
  <c r="C89" i="1"/>
  <c r="D88" i="1"/>
  <c r="C88" i="1"/>
  <c r="D86" i="1"/>
  <c r="C86" i="1"/>
  <c r="D85" i="1"/>
  <c r="C85" i="1"/>
  <c r="D84" i="1"/>
  <c r="C84" i="1"/>
  <c r="D83" i="1"/>
  <c r="C83" i="1"/>
  <c r="D82" i="1"/>
  <c r="C82" i="1"/>
  <c r="D81" i="1"/>
  <c r="C81" i="1"/>
  <c r="D79" i="1"/>
  <c r="C79" i="1"/>
  <c r="D78" i="1"/>
  <c r="C78" i="1"/>
  <c r="D77" i="1"/>
  <c r="C77" i="1"/>
  <c r="D76" i="1"/>
  <c r="C76" i="1"/>
  <c r="D75" i="1"/>
  <c r="C75" i="1"/>
  <c r="D74" i="1"/>
  <c r="C74" i="1"/>
  <c r="D72" i="1"/>
  <c r="C72" i="1"/>
  <c r="D71" i="1"/>
  <c r="C71" i="1"/>
  <c r="D70" i="1"/>
  <c r="C70" i="1"/>
  <c r="D69" i="1"/>
  <c r="C69" i="1"/>
  <c r="D68" i="1"/>
  <c r="C68" i="1"/>
  <c r="D67" i="1"/>
  <c r="C67" i="1"/>
  <c r="D65" i="1"/>
  <c r="C65" i="1"/>
  <c r="D64" i="1"/>
  <c r="C64" i="1"/>
  <c r="D63" i="1"/>
  <c r="C63" i="1"/>
  <c r="D62" i="1"/>
  <c r="C62" i="1"/>
  <c r="D61" i="1"/>
  <c r="C61" i="1"/>
  <c r="D60" i="1"/>
  <c r="C60" i="1"/>
  <c r="D58" i="1"/>
  <c r="C58" i="1"/>
  <c r="D57" i="1"/>
  <c r="C57" i="1"/>
  <c r="D56" i="1"/>
  <c r="C56" i="1"/>
  <c r="D55" i="1"/>
  <c r="C55" i="1"/>
  <c r="D54" i="1"/>
  <c r="C54" i="1"/>
  <c r="D53" i="1"/>
  <c r="C53" i="1"/>
  <c r="D51" i="1"/>
  <c r="C51" i="1"/>
  <c r="D50" i="1"/>
  <c r="C50" i="1"/>
  <c r="D49" i="1"/>
  <c r="C49" i="1"/>
  <c r="D48" i="1"/>
  <c r="C48" i="1"/>
  <c r="D47" i="1"/>
  <c r="C47" i="1"/>
  <c r="D46" i="1"/>
  <c r="C46" i="1"/>
  <c r="D44" i="1"/>
  <c r="C44" i="1"/>
  <c r="D43" i="1"/>
  <c r="C43" i="1"/>
  <c r="D42" i="1"/>
  <c r="C42" i="1"/>
  <c r="D41" i="1"/>
  <c r="C41" i="1"/>
  <c r="D40" i="1"/>
  <c r="C40" i="1"/>
  <c r="D39" i="1"/>
  <c r="C39" i="1"/>
  <c r="D37" i="1"/>
  <c r="C37" i="1"/>
  <c r="D36" i="1"/>
  <c r="C36" i="1"/>
  <c r="D35" i="1"/>
  <c r="C35" i="1"/>
  <c r="D34" i="1"/>
  <c r="C34" i="1"/>
  <c r="D33" i="1"/>
  <c r="C33" i="1"/>
  <c r="D32" i="1"/>
  <c r="C32" i="1"/>
  <c r="D30" i="1"/>
  <c r="C30" i="1"/>
  <c r="D29" i="1"/>
  <c r="C29" i="1"/>
  <c r="D28" i="1"/>
  <c r="C28" i="1"/>
  <c r="D27" i="1"/>
  <c r="C27" i="1"/>
  <c r="D26" i="1"/>
  <c r="C26" i="1"/>
  <c r="D25" i="1"/>
  <c r="C25" i="1"/>
  <c r="D23" i="1"/>
  <c r="C23" i="1"/>
  <c r="D22" i="1"/>
  <c r="C22" i="1"/>
  <c r="D21" i="1"/>
  <c r="C21" i="1"/>
  <c r="D20" i="1"/>
  <c r="C20" i="1"/>
  <c r="D19" i="1"/>
  <c r="C19" i="1"/>
  <c r="D18" i="1"/>
  <c r="C18" i="1"/>
  <c r="D16" i="1"/>
  <c r="C16" i="1"/>
  <c r="D15" i="1"/>
  <c r="C15" i="1"/>
  <c r="D14" i="1"/>
  <c r="C14" i="1"/>
  <c r="D13" i="1"/>
  <c r="C13" i="1"/>
  <c r="D12" i="1"/>
  <c r="C12" i="1"/>
  <c r="D11" i="1"/>
  <c r="C11" i="1"/>
  <c r="B1" i="1"/>
  <c r="D4" i="1" l="1"/>
  <c r="D5" i="1"/>
  <c r="D6" i="1"/>
  <c r="D7" i="1"/>
  <c r="D8" i="1"/>
  <c r="D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E39" authorId="0" shapeId="0" xr:uid="{879B147E-FE8D-469F-B080-3E6E2623C465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0" authorId="0" shapeId="0" xr:uid="{92B9BB78-A17C-4F0D-A2B2-71F3C8B0B91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1" authorId="0" shapeId="0" xr:uid="{F84C55B4-B042-47EB-ACA2-AB83AF23DB6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2" authorId="0" shapeId="0" xr:uid="{69C33E31-0AB1-4AA3-BBE9-2FE9E6B539D7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3" authorId="0" shapeId="0" xr:uid="{672DB57B-6C2A-49D6-B01C-1FFE09382B2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4" authorId="0" shapeId="0" xr:uid="{C26B66B6-06AD-4E19-AD64-CBBFCEAA6B5A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6" authorId="0" shapeId="0" xr:uid="{3FA9C22F-42EE-4528-8FA7-36442694DA9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7" authorId="0" shapeId="0" xr:uid="{7C0B56DD-77B8-408D-B62F-5BC46682291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8" authorId="0" shapeId="0" xr:uid="{686D6A1D-981C-4878-9E8F-1ED4E5B5342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9" authorId="0" shapeId="0" xr:uid="{444470EE-475B-47D1-997A-AAFE5FE68AD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0" authorId="0" shapeId="0" xr:uid="{E3C2BCE7-9533-4951-B0A5-B0CDA060759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1" authorId="0" shapeId="0" xr:uid="{CBF128C1-EC9C-47C2-BAFB-88D26616DA05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3" authorId="0" shapeId="0" xr:uid="{3D4B42DD-AE0F-4FC1-9EA8-149EA03F13E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4" authorId="0" shapeId="0" xr:uid="{427F782E-72AD-49C4-A2E8-249D282C8BB9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5" authorId="0" shapeId="0" xr:uid="{8F3D891F-1687-4F80-9F56-7207031EEF8B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6" authorId="0" shapeId="0" xr:uid="{45329F76-D44F-4A92-8681-65BB5AE3A43D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7" authorId="0" shapeId="0" xr:uid="{54124BBA-B424-4D88-8AE7-ADB14DC6E3A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8" authorId="0" shapeId="0" xr:uid="{6940A86F-459C-4A7B-A5DC-334AE67ACFD1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0" authorId="0" shapeId="0" xr:uid="{227D5FFD-1C1D-4419-B271-B62BB2F7CBD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1" authorId="0" shapeId="0" xr:uid="{8873D793-CC66-4E45-A7C1-E5793F3A2AD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2" authorId="0" shapeId="0" xr:uid="{EB6E0FAD-3B92-4946-8FE2-924EE8AE256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3" authorId="0" shapeId="0" xr:uid="{6E9F5541-88F9-4998-8C87-170015BC472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4" authorId="0" shapeId="0" xr:uid="{5E3DD5D7-2B3D-4DB3-8D88-3933BF1FFEA9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5" authorId="0" shapeId="0" xr:uid="{C672C953-131A-40DB-BE8A-F6AC197D017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86" authorId="0" shapeId="0" xr:uid="{8C7BB6D3-3A0D-4C62-BFF1-BE3048E7A0E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87" authorId="0" shapeId="0" xr:uid="{EB2AAF48-463C-4FE4-80B9-41C42B1ECDF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88" authorId="0" shapeId="0" xr:uid="{9DB6CA52-2148-4D9D-8DF8-E3319EB7B607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89" authorId="0" shapeId="0" xr:uid="{1B1A9B4A-A5FD-4C78-8D0F-81CD7DA3B5F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1" authorId="0" shapeId="0" xr:uid="{CC8A98CB-8CE0-4171-AE62-AC9F0553731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3" authorId="0" shapeId="0" xr:uid="{DDA9DD8F-EE31-42C6-BB51-F17C690D6E0D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4" authorId="0" shapeId="0" xr:uid="{E658C7B3-E321-444A-BABF-23BFE096AC5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5" authorId="0" shapeId="0" xr:uid="{E7E4556D-158F-406F-8A62-33E56FDFD8B6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6" authorId="0" shapeId="0" xr:uid="{4B61FE1F-A7F3-410B-82BA-A3B57F6599A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7" authorId="0" shapeId="0" xr:uid="{028252B7-3B5C-4E5A-8AAE-E0D135B40B55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8" authorId="0" shapeId="0" xr:uid="{782C2A0E-91E9-4ABD-94E7-A30088D9065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0" authorId="0" shapeId="0" xr:uid="{E17EDA56-292A-4205-BF6D-F5FADD6EEC3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1" authorId="0" shapeId="0" xr:uid="{7627F4F6-4FA8-4811-8882-A2766F303CAD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2" authorId="0" shapeId="0" xr:uid="{03B8D5A4-30AA-4827-94D6-658C8463B0E1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3" authorId="0" shapeId="0" xr:uid="{899E1B0D-8D81-44BD-B630-A5B1B5FB0DD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5" authorId="0" shapeId="0" xr:uid="{5112D739-7339-4EE7-AFC5-07A0144AA25B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7" authorId="0" shapeId="0" xr:uid="{F857735E-E256-4ACF-8749-344D1158EF2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8" authorId="0" shapeId="0" xr:uid="{4D1999B9-D7FC-4B99-A8DF-9053DD531D0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9" authorId="0" shapeId="0" xr:uid="{8B47AB7F-B555-4215-8D8B-471475708206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11" authorId="0" shapeId="0" xr:uid="{0555BCA2-83E0-451A-92DD-250A848C1405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12" authorId="0" shapeId="0" xr:uid="{796671CA-7824-447D-BA70-3CF0DAF3A4C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A307" authorId="0" shapeId="0" xr:uid="{D9561CC6-2D44-4603-B239-0598353A2D01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Each nonscoring competitor needs an entry in this row</t>
        </r>
      </text>
    </comment>
  </commentList>
</comments>
</file>

<file path=xl/sharedStrings.xml><?xml version="1.0" encoding="utf-8"?>
<sst xmlns="http://schemas.openxmlformats.org/spreadsheetml/2006/main" count="1153" uniqueCount="373">
  <si>
    <t>Team</t>
  </si>
  <si>
    <t>Score</t>
  </si>
  <si>
    <t>1</t>
  </si>
  <si>
    <t>Hastings</t>
  </si>
  <si>
    <t>A</t>
  </si>
  <si>
    <t>2</t>
  </si>
  <si>
    <t>Brighton &amp; Hove</t>
  </si>
  <si>
    <t>B</t>
  </si>
  <si>
    <t>3</t>
  </si>
  <si>
    <t>Eastbourne</t>
  </si>
  <si>
    <t>E</t>
  </si>
  <si>
    <t>4</t>
  </si>
  <si>
    <t>Hy Runners</t>
  </si>
  <si>
    <t>H</t>
  </si>
  <si>
    <t>6</t>
  </si>
  <si>
    <t>Lewes</t>
  </si>
  <si>
    <t>L</t>
  </si>
  <si>
    <t>5</t>
  </si>
  <si>
    <t>Phoenix</t>
  </si>
  <si>
    <t>P</t>
  </si>
  <si>
    <t>75</t>
  </si>
  <si>
    <t>Boys' A 75m</t>
  </si>
  <si>
    <t>10.8</t>
  </si>
  <si>
    <t>100m</t>
  </si>
  <si>
    <t>11.3</t>
  </si>
  <si>
    <t>LJ</t>
  </si>
  <si>
    <t>11.6</t>
  </si>
  <si>
    <t>Boys' B 75m</t>
  </si>
  <si>
    <t>BB</t>
  </si>
  <si>
    <t>10.9</t>
  </si>
  <si>
    <t>LL</t>
  </si>
  <si>
    <t>11.7</t>
  </si>
  <si>
    <t>PP</t>
  </si>
  <si>
    <t>12.1</t>
  </si>
  <si>
    <t>EE</t>
  </si>
  <si>
    <t>12.2</t>
  </si>
  <si>
    <t>150</t>
  </si>
  <si>
    <t>Boys' A 150m</t>
  </si>
  <si>
    <t>h</t>
  </si>
  <si>
    <t>21.9</t>
  </si>
  <si>
    <t>200m</t>
  </si>
  <si>
    <t>p</t>
  </si>
  <si>
    <t>22.5</t>
  </si>
  <si>
    <t>b</t>
  </si>
  <si>
    <t>e</t>
  </si>
  <si>
    <t>l</t>
  </si>
  <si>
    <t>26.3</t>
  </si>
  <si>
    <t>Boys' B 150m</t>
  </si>
  <si>
    <t>bb</t>
  </si>
  <si>
    <t>21.3</t>
  </si>
  <si>
    <t>ll</t>
  </si>
  <si>
    <t>21.6</t>
  </si>
  <si>
    <t>pp</t>
  </si>
  <si>
    <t>24.2</t>
  </si>
  <si>
    <t>ee</t>
  </si>
  <si>
    <t>25.1</t>
  </si>
  <si>
    <t>600</t>
  </si>
  <si>
    <t>Boys' A 600m</t>
  </si>
  <si>
    <t>1:41.4</t>
  </si>
  <si>
    <t>400m</t>
  </si>
  <si>
    <t>1:47.7</t>
  </si>
  <si>
    <t>1:50.4</t>
  </si>
  <si>
    <t>1:54.0</t>
  </si>
  <si>
    <t>1:55.9</t>
  </si>
  <si>
    <t>Boys' B 600m</t>
  </si>
  <si>
    <t>1:57.9</t>
  </si>
  <si>
    <t>2:00.2</t>
  </si>
  <si>
    <t>2:05.7</t>
  </si>
  <si>
    <t>2:06.4</t>
  </si>
  <si>
    <t>1000</t>
  </si>
  <si>
    <t>Boys' A 1000m</t>
  </si>
  <si>
    <t>3:20.1</t>
  </si>
  <si>
    <t>800m</t>
  </si>
  <si>
    <t>3:21.6</t>
  </si>
  <si>
    <t>3:31.8</t>
  </si>
  <si>
    <t>3:32.1</t>
  </si>
  <si>
    <t>Boys' B 1000m</t>
  </si>
  <si>
    <t>3:35.6</t>
  </si>
  <si>
    <t>3:39.0</t>
  </si>
  <si>
    <t>3:40.9</t>
  </si>
  <si>
    <t>75H</t>
  </si>
  <si>
    <t>Boys' A 75mH</t>
  </si>
  <si>
    <t>14.0</t>
  </si>
  <si>
    <t>110mH</t>
  </si>
  <si>
    <t>14.4</t>
  </si>
  <si>
    <t>17.5</t>
  </si>
  <si>
    <t>Boys' B 75mH</t>
  </si>
  <si>
    <t>15.0</t>
  </si>
  <si>
    <t>16.1</t>
  </si>
  <si>
    <t>HJ</t>
  </si>
  <si>
    <t>Boys' A High Jump</t>
  </si>
  <si>
    <t>1.30</t>
  </si>
  <si>
    <t>High Jump</t>
  </si>
  <si>
    <t>1.20</t>
  </si>
  <si>
    <t>1.15</t>
  </si>
  <si>
    <t>Boys' B High Jump</t>
  </si>
  <si>
    <t>1.05</t>
  </si>
  <si>
    <t>1.00</t>
  </si>
  <si>
    <t>Boys' A Long Jump</t>
  </si>
  <si>
    <t>4.91</t>
  </si>
  <si>
    <t>Long Jump</t>
  </si>
  <si>
    <t>3.95</t>
  </si>
  <si>
    <t>3.86</t>
  </si>
  <si>
    <t>3.20</t>
  </si>
  <si>
    <t>Boys' B Long Jump</t>
  </si>
  <si>
    <t>3.67</t>
  </si>
  <si>
    <t>3.52</t>
  </si>
  <si>
    <t>3.50</t>
  </si>
  <si>
    <t>2.87</t>
  </si>
  <si>
    <t>SP</t>
  </si>
  <si>
    <t>Boys' A Shot Putt</t>
  </si>
  <si>
    <t>6.37</t>
  </si>
  <si>
    <t>Shot</t>
  </si>
  <si>
    <t>6.23</t>
  </si>
  <si>
    <t>5.46</t>
  </si>
  <si>
    <t>Boys' B Shot Putt</t>
  </si>
  <si>
    <t>6.31</t>
  </si>
  <si>
    <t>5.19</t>
  </si>
  <si>
    <t>4.06</t>
  </si>
  <si>
    <t>DT</t>
  </si>
  <si>
    <t>Boys' A Discus</t>
  </si>
  <si>
    <t>14.77</t>
  </si>
  <si>
    <t>Discus</t>
  </si>
  <si>
    <t>14.10</t>
  </si>
  <si>
    <t>Boys' B Discus</t>
  </si>
  <si>
    <t>13.25</t>
  </si>
  <si>
    <t>10.09</t>
  </si>
  <si>
    <t>JT</t>
  </si>
  <si>
    <t>Boys' A Javelin</t>
  </si>
  <si>
    <t>29.81</t>
  </si>
  <si>
    <t>Javelin</t>
  </si>
  <si>
    <t>22.55</t>
  </si>
  <si>
    <t>14.31</t>
  </si>
  <si>
    <t>Boys' B Javelin</t>
  </si>
  <si>
    <t>11.11</t>
  </si>
  <si>
    <t>9.90</t>
  </si>
  <si>
    <t>4x100</t>
  </si>
  <si>
    <t>Boys' 4x100m</t>
  </si>
  <si>
    <t>56.3</t>
  </si>
  <si>
    <t>4x100m</t>
  </si>
  <si>
    <t>58.3</t>
  </si>
  <si>
    <t>60.2</t>
  </si>
  <si>
    <t>61.7</t>
  </si>
  <si>
    <t>Girls' A 75m</t>
  </si>
  <si>
    <t>11.1</t>
  </si>
  <si>
    <t>11.4</t>
  </si>
  <si>
    <t>12.7</t>
  </si>
  <si>
    <t>Girls' B 75m</t>
  </si>
  <si>
    <t>11.9</t>
  </si>
  <si>
    <t>HH</t>
  </si>
  <si>
    <t>Girls' A 150m</t>
  </si>
  <si>
    <t>20.8</t>
  </si>
  <si>
    <t>a</t>
  </si>
  <si>
    <t>21.7</t>
  </si>
  <si>
    <t>22.4</t>
  </si>
  <si>
    <t>23.8</t>
  </si>
  <si>
    <t>25.3</t>
  </si>
  <si>
    <t>28.6</t>
  </si>
  <si>
    <t>Girls' B 150m</t>
  </si>
  <si>
    <t>22.7</t>
  </si>
  <si>
    <t>23.5</t>
  </si>
  <si>
    <t>25.5</t>
  </si>
  <si>
    <t>hh</t>
  </si>
  <si>
    <t>25.8</t>
  </si>
  <si>
    <t>Girls' A 600m</t>
  </si>
  <si>
    <t>1:46.9</t>
  </si>
  <si>
    <t>1:49.0</t>
  </si>
  <si>
    <t>2:01.4</t>
  </si>
  <si>
    <t>2:04.0</t>
  </si>
  <si>
    <t>2:04.7</t>
  </si>
  <si>
    <t>Girls' B 600m</t>
  </si>
  <si>
    <t>1:57.4</t>
  </si>
  <si>
    <t>2:05.3</t>
  </si>
  <si>
    <t>2:05.9</t>
  </si>
  <si>
    <t>2:08.6</t>
  </si>
  <si>
    <t>2:25.6</t>
  </si>
  <si>
    <t>Girls' A 1000m</t>
  </si>
  <si>
    <t>3:01.4</t>
  </si>
  <si>
    <t>3:23.0</t>
  </si>
  <si>
    <t>3:38.7</t>
  </si>
  <si>
    <t>3:48.0</t>
  </si>
  <si>
    <t>3:52.2</t>
  </si>
  <si>
    <t>Girls' B 1000m</t>
  </si>
  <si>
    <t>3:26.0</t>
  </si>
  <si>
    <t>3:49.1</t>
  </si>
  <si>
    <t>3:59.7</t>
  </si>
  <si>
    <t>3:59.8</t>
  </si>
  <si>
    <t>70H</t>
  </si>
  <si>
    <t>Girls' A 70mH</t>
  </si>
  <si>
    <t>12.9</t>
  </si>
  <si>
    <t>100mH</t>
  </si>
  <si>
    <t>14.1</t>
  </si>
  <si>
    <t>18.0</t>
  </si>
  <si>
    <t>Girls' B 70mH</t>
  </si>
  <si>
    <t>14.2</t>
  </si>
  <si>
    <t>16.6</t>
  </si>
  <si>
    <t>17.0</t>
  </si>
  <si>
    <t>Girls' A High Jump</t>
  </si>
  <si>
    <t>1.35</t>
  </si>
  <si>
    <t>1.10</t>
  </si>
  <si>
    <t>Girls' B High Jump</t>
  </si>
  <si>
    <t>0.95</t>
  </si>
  <si>
    <t>Girls' A Long Jump</t>
  </si>
  <si>
    <t>3.68</t>
  </si>
  <si>
    <t>3.62</t>
  </si>
  <si>
    <t>3.61</t>
  </si>
  <si>
    <t>3.13</t>
  </si>
  <si>
    <t>Girls' B Long Jump</t>
  </si>
  <si>
    <t>3.51</t>
  </si>
  <si>
    <t>3.06</t>
  </si>
  <si>
    <t>2.79</t>
  </si>
  <si>
    <t>2.69</t>
  </si>
  <si>
    <t>Girls' A Shot Putt</t>
  </si>
  <si>
    <t>4.65</t>
  </si>
  <si>
    <t>4.33</t>
  </si>
  <si>
    <t>4.29</t>
  </si>
  <si>
    <t>3.63</t>
  </si>
  <si>
    <t>Girls' B Shot Putt</t>
  </si>
  <si>
    <t>4.25</t>
  </si>
  <si>
    <t>Girls' A Discus</t>
  </si>
  <si>
    <t>12.60</t>
  </si>
  <si>
    <t>10.57</t>
  </si>
  <si>
    <t>6.62</t>
  </si>
  <si>
    <t>Girls' B Discus</t>
  </si>
  <si>
    <t>11.79</t>
  </si>
  <si>
    <t>10.34</t>
  </si>
  <si>
    <t>Girls' A Javelin</t>
  </si>
  <si>
    <t>26.34</t>
  </si>
  <si>
    <t>12.37</t>
  </si>
  <si>
    <t>11.37</t>
  </si>
  <si>
    <t>8.10</t>
  </si>
  <si>
    <t>Girls' B Javelin</t>
  </si>
  <si>
    <t>11.55</t>
  </si>
  <si>
    <t>8.90</t>
  </si>
  <si>
    <t>6.36</t>
  </si>
  <si>
    <t>Girls' 4x100m</t>
  </si>
  <si>
    <t>58.7</t>
  </si>
  <si>
    <t>61.1</t>
  </si>
  <si>
    <t>61.8</t>
  </si>
  <si>
    <t>62.8</t>
  </si>
  <si>
    <t>66.1</t>
  </si>
  <si>
    <t>Boys</t>
  </si>
  <si>
    <t>Non-scoring events</t>
  </si>
  <si>
    <t>Event</t>
  </si>
  <si>
    <t>Name</t>
  </si>
  <si>
    <t>Club</t>
  </si>
  <si>
    <t>Perf.</t>
  </si>
  <si>
    <t>75m</t>
  </si>
  <si>
    <t>Dominic Kinsella</t>
  </si>
  <si>
    <t>600m</t>
  </si>
  <si>
    <t>1:56.9</t>
  </si>
  <si>
    <t>Elliot Rowe</t>
  </si>
  <si>
    <t>2:12.7</t>
  </si>
  <si>
    <t>13.6</t>
  </si>
  <si>
    <t>Sam Kenn</t>
  </si>
  <si>
    <t>12.4</t>
  </si>
  <si>
    <t>2:10.5</t>
  </si>
  <si>
    <t>Freddie Jerreries</t>
  </si>
  <si>
    <t>13.0</t>
  </si>
  <si>
    <t>2:18.6</t>
  </si>
  <si>
    <t>James Kane</t>
  </si>
  <si>
    <t>2:05.0</t>
  </si>
  <si>
    <t>Jacob Juba</t>
  </si>
  <si>
    <t>11.2</t>
  </si>
  <si>
    <t>Ollie Lones</t>
  </si>
  <si>
    <t>Barnaby Moyes</t>
  </si>
  <si>
    <t>Brighton Phoenix</t>
  </si>
  <si>
    <t>1:58.5</t>
  </si>
  <si>
    <t>12.0</t>
  </si>
  <si>
    <t>Jake Cooper</t>
  </si>
  <si>
    <t>Zach Soan</t>
  </si>
  <si>
    <t>2:03.9</t>
  </si>
  <si>
    <t>Logan Boddy</t>
  </si>
  <si>
    <t>Archie Franklin</t>
  </si>
  <si>
    <t>2.57</t>
  </si>
  <si>
    <t>Ben Davies</t>
  </si>
  <si>
    <t>1000m</t>
  </si>
  <si>
    <t>Noah Mayhew U11</t>
  </si>
  <si>
    <t>3:53.6</t>
  </si>
  <si>
    <t>U11</t>
  </si>
  <si>
    <t>Henry Sully U11</t>
  </si>
  <si>
    <t>3:30.1</t>
  </si>
  <si>
    <t>Benj Pocock</t>
  </si>
  <si>
    <t>3:37.3</t>
  </si>
  <si>
    <t>Seiff El Sakka</t>
  </si>
  <si>
    <t>2:15.4</t>
  </si>
  <si>
    <t>Dillon Mudie</t>
  </si>
  <si>
    <t>Fletcher Roberts</t>
  </si>
  <si>
    <t>2:40.3</t>
  </si>
  <si>
    <t>Jack Watts</t>
  </si>
  <si>
    <t>2:15.0</t>
  </si>
  <si>
    <t>George Frost</t>
  </si>
  <si>
    <t>Harry Cuthbert</t>
  </si>
  <si>
    <t>12.6</t>
  </si>
  <si>
    <t>2:01.7</t>
  </si>
  <si>
    <t>Ted Hunt</t>
  </si>
  <si>
    <t>2:11.5</t>
  </si>
  <si>
    <t>Ben Sorrell</t>
  </si>
  <si>
    <t>2:08.2</t>
  </si>
  <si>
    <t>Felix Steer</t>
  </si>
  <si>
    <t>2:08.0</t>
  </si>
  <si>
    <t>12.8</t>
  </si>
  <si>
    <t>Woodrow Shaw</t>
  </si>
  <si>
    <t>2:22.4</t>
  </si>
  <si>
    <t>Caiden Khoury</t>
  </si>
  <si>
    <t>2:07.7</t>
  </si>
  <si>
    <t>Daniel Tennant</t>
  </si>
  <si>
    <t>Sebastian Skinner</t>
  </si>
  <si>
    <t>1:53.4</t>
  </si>
  <si>
    <t>Tommy Chadburn</t>
  </si>
  <si>
    <t>2:19.2</t>
  </si>
  <si>
    <t>Nicolle Nastase</t>
  </si>
  <si>
    <t>Jess Dwight</t>
  </si>
  <si>
    <t>Mia Diacci</t>
  </si>
  <si>
    <t>2:08.1</t>
  </si>
  <si>
    <t>Francesca Crittenden</t>
  </si>
  <si>
    <t>2:06.0</t>
  </si>
  <si>
    <t>Bobby Murray</t>
  </si>
  <si>
    <t>3.67m</t>
  </si>
  <si>
    <t>Fleur Vonderscher</t>
  </si>
  <si>
    <t>3.16m</t>
  </si>
  <si>
    <t>Ada Greenaway</t>
  </si>
  <si>
    <t>1:55.6</t>
  </si>
  <si>
    <t>11.8</t>
  </si>
  <si>
    <t>Evie Hunter</t>
  </si>
  <si>
    <t>12.3</t>
  </si>
  <si>
    <t>Amelia Dorrington</t>
  </si>
  <si>
    <t>1:59.8</t>
  </si>
  <si>
    <t>Lily Sole</t>
  </si>
  <si>
    <t>2:11.9</t>
  </si>
  <si>
    <t>Connie Bright-Prescott</t>
  </si>
  <si>
    <t>Amy Coughlan</t>
  </si>
  <si>
    <t>11.0</t>
  </si>
  <si>
    <t>3.54m</t>
  </si>
  <si>
    <t>Alicia Stone</t>
  </si>
  <si>
    <t>2.22m</t>
  </si>
  <si>
    <t>Grace Luford-Brown</t>
  </si>
  <si>
    <t>2:15.3</t>
  </si>
  <si>
    <t>Georgia Lennard</t>
  </si>
  <si>
    <t>2:16.6</t>
  </si>
  <si>
    <t>2.18m</t>
  </si>
  <si>
    <t>Eliza Barry</t>
  </si>
  <si>
    <t>1:53.7</t>
  </si>
  <si>
    <t>Francesca Tarrant</t>
  </si>
  <si>
    <t>HY</t>
  </si>
  <si>
    <t>3.45m</t>
  </si>
  <si>
    <t>Charlotte Chan</t>
  </si>
  <si>
    <t>2:29.5</t>
  </si>
  <si>
    <t>Amy Berman</t>
  </si>
  <si>
    <t>2:06.9</t>
  </si>
  <si>
    <t>Stella Gambie</t>
  </si>
  <si>
    <t>Uma Clarke</t>
  </si>
  <si>
    <t>Eden D'Souza</t>
  </si>
  <si>
    <t>2:27.3</t>
  </si>
  <si>
    <t>3.10m</t>
  </si>
  <si>
    <t>Isla Millyard</t>
  </si>
  <si>
    <t>2:26.8</t>
  </si>
  <si>
    <t>Maeve De Burca</t>
  </si>
  <si>
    <t>Livia De Menezes</t>
  </si>
  <si>
    <t>Abagayle Marbare</t>
  </si>
  <si>
    <t>Amelia Skelton</t>
  </si>
  <si>
    <t>3:42.6</t>
  </si>
  <si>
    <t>Tera Buckland</t>
  </si>
  <si>
    <t>3:44.7</t>
  </si>
  <si>
    <t>2.19m</t>
  </si>
  <si>
    <t>3:55.3</t>
  </si>
  <si>
    <t>Age Group</t>
  </si>
  <si>
    <t>GIRLS</t>
  </si>
  <si>
    <t>3.32</t>
  </si>
  <si>
    <t>3.08</t>
  </si>
  <si>
    <t>1.91</t>
  </si>
  <si>
    <t>2.29</t>
  </si>
  <si>
    <t>2.52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</si>
</sst>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General"/>
  </numFmts>
  <fonts count="1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36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0" fillId="0" borderId="0"/>
  </cellStyleXfs>
  <cellXfs count="59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/>
    <xf numFmtId="0" fontId="3" fillId="0" borderId="0" xfId="0" applyFont="1"/>
    <xf numFmtId="0" fontId="4" fillId="0" borderId="0" xfId="0" applyFont="1" applyAlignment="1" applyProtection="1">
      <alignment horizontal="left"/>
      <protection locked="0"/>
    </xf>
    <xf numFmtId="49" fontId="2" fillId="0" borderId="0" xfId="0" applyNumberFormat="1" applyFont="1" applyAlignment="1">
      <alignment horizontal="left"/>
    </xf>
    <xf numFmtId="49" fontId="1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/>
    <xf numFmtId="0" fontId="5" fillId="0" borderId="0" xfId="0" applyFont="1" applyAlignment="1" applyProtection="1">
      <alignment horizontal="left"/>
      <protection locked="0"/>
    </xf>
    <xf numFmtId="49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 applyProtection="1">
      <alignment horizontal="left"/>
      <protection locked="0"/>
    </xf>
    <xf numFmtId="49" fontId="6" fillId="0" borderId="0" xfId="0" applyNumberFormat="1" applyFont="1"/>
    <xf numFmtId="49" fontId="1" fillId="0" borderId="0" xfId="0" applyNumberFormat="1" applyFont="1" applyAlignment="1" applyProtection="1">
      <alignment horizontal="right"/>
      <protection locked="0"/>
    </xf>
    <xf numFmtId="0" fontId="1" fillId="0" borderId="0" xfId="0" applyFont="1" applyProtection="1">
      <protection locked="0"/>
    </xf>
    <xf numFmtId="0" fontId="5" fillId="0" borderId="0" xfId="0" quotePrefix="1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2" fillId="0" borderId="0" xfId="0" applyNumberFormat="1" applyFont="1" applyProtection="1">
      <protection locked="0"/>
    </xf>
    <xf numFmtId="49" fontId="2" fillId="0" borderId="0" xfId="0" quotePrefix="1" applyNumberFormat="1" applyFont="1" applyAlignment="1" applyProtection="1">
      <alignment horizontal="right"/>
      <protection locked="0"/>
    </xf>
    <xf numFmtId="49" fontId="2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/>
    <xf numFmtId="49" fontId="2" fillId="0" borderId="1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Protection="1">
      <protection locked="0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49" fontId="2" fillId="0" borderId="0" xfId="0" applyNumberFormat="1" applyFont="1" applyAlignment="1" applyProtection="1">
      <alignment horizontal="right"/>
      <protection locked="0"/>
    </xf>
    <xf numFmtId="0" fontId="5" fillId="0" borderId="0" xfId="0" applyFont="1" applyAlignment="1">
      <alignment horizontal="left"/>
    </xf>
    <xf numFmtId="49" fontId="0" fillId="0" borderId="0" xfId="0" applyNumberFormat="1" applyProtection="1">
      <protection locked="0"/>
    </xf>
    <xf numFmtId="49" fontId="0" fillId="0" borderId="0" xfId="0" applyNumberFormat="1"/>
    <xf numFmtId="49" fontId="0" fillId="0" borderId="0" xfId="0" applyNumberFormat="1" applyAlignment="1" applyProtection="1">
      <alignment horizontal="right"/>
      <protection locked="0"/>
    </xf>
    <xf numFmtId="49" fontId="3" fillId="0" borderId="0" xfId="0" applyNumberFormat="1" applyFont="1" applyProtection="1">
      <protection locked="0"/>
    </xf>
    <xf numFmtId="49" fontId="9" fillId="0" borderId="0" xfId="0" applyNumberFormat="1" applyFont="1" applyProtection="1">
      <protection locked="0"/>
    </xf>
    <xf numFmtId="0" fontId="9" fillId="0" borderId="0" xfId="0" applyFont="1" applyProtection="1">
      <protection hidden="1"/>
    </xf>
    <xf numFmtId="49" fontId="9" fillId="0" borderId="0" xfId="0" applyNumberFormat="1" applyFont="1" applyAlignment="1" applyProtection="1">
      <alignment horizontal="right"/>
      <protection locked="0"/>
    </xf>
    <xf numFmtId="0" fontId="11" fillId="0" borderId="0" xfId="0" applyFont="1" applyProtection="1">
      <protection locked="0"/>
    </xf>
    <xf numFmtId="49" fontId="11" fillId="0" borderId="0" xfId="0" applyNumberFormat="1" applyFont="1" applyProtection="1">
      <protection locked="0"/>
    </xf>
    <xf numFmtId="0" fontId="12" fillId="0" borderId="0" xfId="0" applyFont="1"/>
    <xf numFmtId="0" fontId="12" fillId="0" borderId="0" xfId="0" applyFont="1" applyAlignment="1">
      <alignment vertical="center" wrapText="1"/>
    </xf>
    <xf numFmtId="49" fontId="13" fillId="0" borderId="0" xfId="0" applyNumberFormat="1" applyFont="1" applyProtection="1">
      <protection locked="0"/>
    </xf>
    <xf numFmtId="49" fontId="13" fillId="0" borderId="0" xfId="0" applyNumberFormat="1" applyFont="1" applyAlignment="1" applyProtection="1">
      <alignment horizontal="right"/>
      <protection locked="0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3" fillId="0" borderId="0" xfId="0" applyFont="1"/>
    <xf numFmtId="47" fontId="13" fillId="0" borderId="0" xfId="0" applyNumberFormat="1" applyFont="1"/>
    <xf numFmtId="0" fontId="13" fillId="0" borderId="0" xfId="0" applyFont="1" applyProtection="1">
      <protection locked="0"/>
    </xf>
    <xf numFmtId="47" fontId="13" fillId="0" borderId="0" xfId="0" applyNumberFormat="1" applyFont="1" applyProtection="1">
      <protection locked="0"/>
    </xf>
    <xf numFmtId="0" fontId="12" fillId="0" borderId="0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164" fontId="12" fillId="0" borderId="0" xfId="1" applyFont="1"/>
    <xf numFmtId="49" fontId="11" fillId="0" borderId="0" xfId="0" applyNumberFormat="1" applyFont="1"/>
    <xf numFmtId="49" fontId="11" fillId="0" borderId="0" xfId="0" applyNumberFormat="1" applyFont="1" applyAlignment="1" applyProtection="1">
      <alignment horizontal="right"/>
      <protection locked="0"/>
    </xf>
  </cellXfs>
  <cellStyles count="2">
    <cellStyle name="Excel Built-in Normal" xfId="1" xr:uid="{82BD72CB-6ECE-4E7C-BE92-5A4E130CD02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tth\Documents\Sussex%20Athletics\leagues\Sussex%20U13%20League\2023\sussexu13LgeEastDiv2023results%20match%201%20btn.xls" TargetMode="External"/><Relationship Id="rId1" Type="http://schemas.openxmlformats.org/officeDocument/2006/relationships/externalLinkPath" Target="sussexu13LgeEastDiv2023results%20match%201%20bt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c"/>
      <sheetName val="Results"/>
      <sheetName val="print"/>
      <sheetName val="nonscoring"/>
      <sheetName val="Sheet1"/>
    </sheetNames>
    <sheetDataSet>
      <sheetData sheetId="0">
        <row r="1">
          <cell r="B1" t="str">
            <v xml:space="preserve">Sussex Under 13 League - East Division </v>
          </cell>
        </row>
        <row r="3">
          <cell r="A3" t="str">
            <v>A</v>
          </cell>
          <cell r="B3" t="str">
            <v>Hastings</v>
          </cell>
          <cell r="D3">
            <v>2</v>
          </cell>
        </row>
        <row r="4">
          <cell r="A4" t="str">
            <v>B</v>
          </cell>
          <cell r="B4" t="str">
            <v>Brighton &amp; Hove</v>
          </cell>
          <cell r="D4">
            <v>3</v>
          </cell>
        </row>
        <row r="5">
          <cell r="A5" t="str">
            <v>E</v>
          </cell>
          <cell r="B5" t="str">
            <v>Eastbourne</v>
          </cell>
          <cell r="D5">
            <v>4</v>
          </cell>
        </row>
        <row r="6">
          <cell r="A6" t="str">
            <v>H</v>
          </cell>
          <cell r="B6" t="str">
            <v>Hy Runners</v>
          </cell>
          <cell r="D6">
            <v>5</v>
          </cell>
        </row>
        <row r="7">
          <cell r="A7" t="str">
            <v>L</v>
          </cell>
          <cell r="B7" t="str">
            <v>Lewes</v>
          </cell>
          <cell r="D7">
            <v>6</v>
          </cell>
        </row>
        <row r="8">
          <cell r="A8" t="str">
            <v>P</v>
          </cell>
          <cell r="B8" t="str">
            <v>Phoenix</v>
          </cell>
          <cell r="D8">
            <v>7</v>
          </cell>
        </row>
        <row r="10">
          <cell r="A10" t="str">
            <v>75</v>
          </cell>
          <cell r="C10" t="str">
            <v>Ethan Tait</v>
          </cell>
          <cell r="D10" t="str">
            <v>Aidan Pringle</v>
          </cell>
          <cell r="F10" t="str">
            <v>Rory Grant</v>
          </cell>
          <cell r="G10" t="str">
            <v>Iestyn Walsh</v>
          </cell>
        </row>
        <row r="11">
          <cell r="A11" t="str">
            <v>150</v>
          </cell>
          <cell r="C11" t="str">
            <v xml:space="preserve">Seb Skinner </v>
          </cell>
          <cell r="D11" t="str">
            <v>Charlie Davey</v>
          </cell>
          <cell r="E11" t="str">
            <v>Aiden Larkin</v>
          </cell>
          <cell r="F11" t="str">
            <v>Louis Lee</v>
          </cell>
          <cell r="G11" t="str">
            <v>Iestyn Walsh</v>
          </cell>
        </row>
        <row r="12">
          <cell r="A12" t="str">
            <v>600</v>
          </cell>
          <cell r="C12" t="str">
            <v>Louis Ashworth</v>
          </cell>
          <cell r="D12" t="str">
            <v>Byron Roberts</v>
          </cell>
          <cell r="E12" t="str">
            <v>Aiden Larkin</v>
          </cell>
          <cell r="F12" t="str">
            <v>Samuel Trotman</v>
          </cell>
          <cell r="G12" t="str">
            <v>Joshua Dewey-Eaves</v>
          </cell>
        </row>
        <row r="13">
          <cell r="A13" t="str">
            <v>1000</v>
          </cell>
          <cell r="D13" t="str">
            <v>Joshua Webster</v>
          </cell>
          <cell r="F13" t="str">
            <v>Thomas Muddle</v>
          </cell>
          <cell r="G13" t="str">
            <v>Jesse Coleman</v>
          </cell>
        </row>
        <row r="14">
          <cell r="A14" t="str">
            <v>75H</v>
          </cell>
          <cell r="C14" t="str">
            <v>Arthur roger</v>
          </cell>
          <cell r="D14" t="str">
            <v>Joshua Webster</v>
          </cell>
          <cell r="F14" t="str">
            <v>Chimde Ike</v>
          </cell>
        </row>
        <row r="15">
          <cell r="A15" t="str">
            <v>HJ</v>
          </cell>
          <cell r="C15" t="str">
            <v>Isaac Machin</v>
          </cell>
          <cell r="D15" t="str">
            <v>Jack Shires</v>
          </cell>
          <cell r="F15" t="str">
            <v>Finnian Morrison</v>
          </cell>
        </row>
        <row r="16">
          <cell r="A16" t="str">
            <v>LJ</v>
          </cell>
          <cell r="C16" t="str">
            <v>Louis Ashworth</v>
          </cell>
          <cell r="D16" t="str">
            <v>Aidan Pringle</v>
          </cell>
          <cell r="F16" t="str">
            <v>Otto De Burca</v>
          </cell>
          <cell r="G16" t="str">
            <v>Joshua Dewey-Eaves</v>
          </cell>
        </row>
        <row r="17">
          <cell r="A17" t="str">
            <v>SP</v>
          </cell>
          <cell r="C17" t="str">
            <v>Matthew Reid</v>
          </cell>
          <cell r="D17" t="str">
            <v>Vinnie Hardy</v>
          </cell>
          <cell r="F17" t="str">
            <v>Gabriel Ramsey-Williams</v>
          </cell>
        </row>
        <row r="18">
          <cell r="A18" t="str">
            <v>DT</v>
          </cell>
          <cell r="C18" t="str">
            <v>James Kane</v>
          </cell>
          <cell r="F18" t="str">
            <v>Roscoe Harris</v>
          </cell>
        </row>
        <row r="19">
          <cell r="A19" t="str">
            <v>JT</v>
          </cell>
          <cell r="C19" t="str">
            <v>Arthur roger</v>
          </cell>
          <cell r="D19" t="str">
            <v>Jack Shires</v>
          </cell>
          <cell r="F19" t="str">
            <v>Roscoe Harris</v>
          </cell>
        </row>
        <row r="20">
          <cell r="A20" t="str">
            <v>4x100</v>
          </cell>
        </row>
        <row r="22">
          <cell r="A22" t="str">
            <v>75</v>
          </cell>
          <cell r="C22" t="str">
            <v>Eddie Sullivan</v>
          </cell>
          <cell r="D22" t="str">
            <v>Vinnie Hardy</v>
          </cell>
          <cell r="F22" t="str">
            <v>Bill Scott</v>
          </cell>
          <cell r="G22" t="str">
            <v>James Oakley</v>
          </cell>
        </row>
        <row r="23">
          <cell r="A23" t="str">
            <v>150</v>
          </cell>
          <cell r="C23" t="str">
            <v>Matthew Reid</v>
          </cell>
          <cell r="D23" t="str">
            <v>Jake Cooper</v>
          </cell>
          <cell r="F23" t="str">
            <v>Otto De Burca</v>
          </cell>
          <cell r="G23" t="str">
            <v>Jesse Coleman</v>
          </cell>
        </row>
        <row r="24">
          <cell r="A24" t="str">
            <v>600</v>
          </cell>
          <cell r="C24" t="str">
            <v>Joaquin  Perez</v>
          </cell>
          <cell r="D24" t="str">
            <v>Fox Andrews</v>
          </cell>
          <cell r="F24" t="str">
            <v>Rory Grant</v>
          </cell>
          <cell r="G24" t="str">
            <v>Douggie Carter</v>
          </cell>
        </row>
        <row r="25">
          <cell r="A25" t="str">
            <v>1000</v>
          </cell>
          <cell r="C25" t="str">
            <v>Taylor Thom Watts</v>
          </cell>
          <cell r="D25" t="str">
            <v>Archie Frankin</v>
          </cell>
          <cell r="F25" t="str">
            <v>Seb Leeming</v>
          </cell>
          <cell r="G25" t="str">
            <v>James Oakley</v>
          </cell>
        </row>
        <row r="26">
          <cell r="A26" t="str">
            <v>75H</v>
          </cell>
          <cell r="C26" t="str">
            <v>Isaac Machin</v>
          </cell>
          <cell r="D26" t="str">
            <v>Charlie Davey</v>
          </cell>
          <cell r="F26" t="str">
            <v>Gabriel Ramsey-Williams</v>
          </cell>
        </row>
        <row r="27">
          <cell r="A27" t="str">
            <v>HJ</v>
          </cell>
          <cell r="C27" t="str">
            <v>Taylor Thom Watts</v>
          </cell>
          <cell r="D27" t="str">
            <v>Fletcher Howcroft</v>
          </cell>
          <cell r="F27" t="str">
            <v>Chimde Ike</v>
          </cell>
        </row>
        <row r="28">
          <cell r="A28" t="str">
            <v>LJ</v>
          </cell>
          <cell r="C28" t="str">
            <v>Ethan Tait</v>
          </cell>
          <cell r="D28" t="str">
            <v>Byron Roberts</v>
          </cell>
          <cell r="F28" t="str">
            <v>Seb Leeming</v>
          </cell>
          <cell r="G28" t="str">
            <v>Douggie Carter</v>
          </cell>
        </row>
        <row r="29">
          <cell r="A29" t="str">
            <v>SP</v>
          </cell>
          <cell r="C29" t="str">
            <v>Elliot James</v>
          </cell>
          <cell r="D29" t="str">
            <v>Fletcher Howcroft</v>
          </cell>
          <cell r="F29" t="str">
            <v>Samuel Trotman</v>
          </cell>
        </row>
        <row r="30">
          <cell r="A30" t="str">
            <v>DT</v>
          </cell>
          <cell r="C30" t="str">
            <v>joaquin  Perez</v>
          </cell>
          <cell r="F30" t="str">
            <v>Bill Scott</v>
          </cell>
        </row>
        <row r="31">
          <cell r="A31" t="str">
            <v>JT</v>
          </cell>
          <cell r="D31" t="str">
            <v>Fox Andrews</v>
          </cell>
          <cell r="F31" t="str">
            <v>Thomas Muddle</v>
          </cell>
        </row>
        <row r="34">
          <cell r="A34" t="str">
            <v>75</v>
          </cell>
          <cell r="B34" t="str">
            <v>Olivia Henham</v>
          </cell>
          <cell r="C34" t="str">
            <v>Beti Nilmadhub</v>
          </cell>
          <cell r="D34" t="str">
            <v>Lily Holmes</v>
          </cell>
          <cell r="E34" t="str">
            <v>Sophie Smith</v>
          </cell>
          <cell r="F34" t="str">
            <v>Isabelle Collett-Ximines</v>
          </cell>
          <cell r="G34" t="str">
            <v>Jenaveve Lee</v>
          </cell>
        </row>
        <row r="35">
          <cell r="A35" t="str">
            <v>150</v>
          </cell>
          <cell r="B35" t="str">
            <v>Olivia Henham</v>
          </cell>
          <cell r="C35" t="str">
            <v>Betty Grice</v>
          </cell>
          <cell r="D35" t="str">
            <v>Kristi Prifiti</v>
          </cell>
          <cell r="E35" t="str">
            <v>Kitty Morgan</v>
          </cell>
          <cell r="F35" t="str">
            <v>Phoebe Green</v>
          </cell>
          <cell r="G35" t="str">
            <v>Amy Berman</v>
          </cell>
        </row>
        <row r="36">
          <cell r="A36" t="str">
            <v>600</v>
          </cell>
          <cell r="C36" t="str">
            <v>Seren Rowe</v>
          </cell>
          <cell r="D36" t="str">
            <v>Ayana Reid</v>
          </cell>
          <cell r="E36" t="str">
            <v>Antalia Cole</v>
          </cell>
          <cell r="F36" t="str">
            <v>Jemima Grimes</v>
          </cell>
          <cell r="G36" t="str">
            <v>Jenaveve Lee</v>
          </cell>
        </row>
        <row r="37">
          <cell r="A37" t="str">
            <v>1000</v>
          </cell>
          <cell r="D37" t="str">
            <v>Elsa Ducat</v>
          </cell>
          <cell r="E37" t="str">
            <v>Isabella Buchanan</v>
          </cell>
          <cell r="F37" t="str">
            <v>Kitty Rowland</v>
          </cell>
          <cell r="G37" t="str">
            <v>Stella Gambie</v>
          </cell>
        </row>
        <row r="38">
          <cell r="A38" t="str">
            <v>70H</v>
          </cell>
          <cell r="C38" t="str">
            <v>Alex Koloutsos</v>
          </cell>
          <cell r="D38" t="str">
            <v>Kristi Prifiti</v>
          </cell>
          <cell r="E38" t="str">
            <v>Ava Morrissy</v>
          </cell>
          <cell r="F38" t="str">
            <v>Fernanda Wolfson</v>
          </cell>
        </row>
        <row r="39">
          <cell r="A39" t="str">
            <v>HJ</v>
          </cell>
          <cell r="C39" t="str">
            <v>Alex Koloutsos</v>
          </cell>
          <cell r="E39" t="str">
            <v>Antalia Cole</v>
          </cell>
          <cell r="F39" t="str">
            <v>Fernanda Wolfson</v>
          </cell>
        </row>
        <row r="40">
          <cell r="A40" t="str">
            <v>LJ</v>
          </cell>
          <cell r="C40" t="str">
            <v>Klara Novak</v>
          </cell>
          <cell r="D40" t="str">
            <v>Chyna Wai</v>
          </cell>
          <cell r="E40" t="str">
            <v xml:space="preserve">Florence Tewkesbury </v>
          </cell>
          <cell r="F40" t="str">
            <v>Jemima Grimes</v>
          </cell>
          <cell r="G40" t="str">
            <v>Imogen Lonsdale</v>
          </cell>
        </row>
        <row r="41">
          <cell r="A41" t="str">
            <v>SP</v>
          </cell>
          <cell r="C41" t="str">
            <v>Gracie Fox</v>
          </cell>
          <cell r="D41" t="str">
            <v>Sophie Homer</v>
          </cell>
          <cell r="E41" t="str">
            <v>Ellen Gates</v>
          </cell>
          <cell r="F41" t="str">
            <v>Isabelle Collett-Ximines</v>
          </cell>
        </row>
        <row r="42">
          <cell r="A42" t="str">
            <v>DT</v>
          </cell>
          <cell r="C42" t="str">
            <v>Lyla Porter</v>
          </cell>
          <cell r="E42" t="str">
            <v>Sophie Smith</v>
          </cell>
          <cell r="F42" t="str">
            <v>Ellie Tennant</v>
          </cell>
        </row>
        <row r="43">
          <cell r="A43" t="str">
            <v>JT</v>
          </cell>
          <cell r="C43" t="str">
            <v>Rosie Austin</v>
          </cell>
          <cell r="D43" t="str">
            <v>Ruby Watkins</v>
          </cell>
          <cell r="E43" t="str">
            <v>Ava Morrissy</v>
          </cell>
          <cell r="F43" t="str">
            <v>Suzie Chadburn</v>
          </cell>
        </row>
        <row r="44">
          <cell r="A44" t="str">
            <v>4x100</v>
          </cell>
        </row>
        <row r="46">
          <cell r="A46" t="str">
            <v>75</v>
          </cell>
          <cell r="C46" t="str">
            <v>Klara Novak</v>
          </cell>
          <cell r="D46" t="str">
            <v>Sophie Cann</v>
          </cell>
          <cell r="E46" t="str">
            <v>Ellen Gates</v>
          </cell>
          <cell r="F46" t="str">
            <v>Betty Barry</v>
          </cell>
          <cell r="G46" t="str">
            <v>Milly Willmott</v>
          </cell>
        </row>
        <row r="47">
          <cell r="A47" t="str">
            <v>150</v>
          </cell>
          <cell r="C47" t="str">
            <v>Cecilia Eke</v>
          </cell>
          <cell r="D47" t="str">
            <v>Ayana Reid</v>
          </cell>
          <cell r="E47" t="str">
            <v>Amelia Skelton</v>
          </cell>
          <cell r="F47" t="str">
            <v>May Smith</v>
          </cell>
          <cell r="G47" t="str">
            <v>Imogen Lonsdale</v>
          </cell>
        </row>
        <row r="48">
          <cell r="A48" t="str">
            <v>600</v>
          </cell>
          <cell r="C48" t="str">
            <v>Florennce Matten</v>
          </cell>
          <cell r="D48" t="str">
            <v>Sophie Homer</v>
          </cell>
          <cell r="E48" t="str">
            <v>Olivia Collins</v>
          </cell>
          <cell r="F48" t="str">
            <v>Ellie Tennant</v>
          </cell>
          <cell r="G48" t="str">
            <v>Milly Willmott</v>
          </cell>
        </row>
        <row r="49">
          <cell r="A49" t="str">
            <v>1000</v>
          </cell>
          <cell r="C49" t="str">
            <v>Gracie Fox</v>
          </cell>
          <cell r="D49" t="str">
            <v>Chyna Wai</v>
          </cell>
          <cell r="E49" t="str">
            <v xml:space="preserve">Florence Tewkesbury </v>
          </cell>
          <cell r="F49" t="str">
            <v>Pippa Reynolds</v>
          </cell>
          <cell r="G49" t="str">
            <v>Ava Pashley</v>
          </cell>
        </row>
        <row r="50">
          <cell r="A50" t="str">
            <v>70H</v>
          </cell>
          <cell r="C50" t="str">
            <v>Rosie Austin</v>
          </cell>
          <cell r="D50" t="str">
            <v>Lily Holmes</v>
          </cell>
          <cell r="E50" t="str">
            <v>Alyssa Cornford</v>
          </cell>
          <cell r="F50" t="str">
            <v>Isla Morton</v>
          </cell>
        </row>
        <row r="51">
          <cell r="A51" t="str">
            <v>HJ</v>
          </cell>
          <cell r="E51" t="str">
            <v xml:space="preserve">Kitty Morgan </v>
          </cell>
          <cell r="F51" t="str">
            <v>Isla Morton</v>
          </cell>
        </row>
        <row r="52">
          <cell r="A52" t="str">
            <v>LJ</v>
          </cell>
          <cell r="C52" t="str">
            <v>Florence Matten</v>
          </cell>
          <cell r="D52" t="str">
            <v>Grace Luford-Brown</v>
          </cell>
          <cell r="E52" t="str">
            <v>Isabella Buchanan</v>
          </cell>
          <cell r="F52" t="str">
            <v>Eliza Barry</v>
          </cell>
          <cell r="G52" t="str">
            <v>Eden D'Souza</v>
          </cell>
        </row>
        <row r="53">
          <cell r="A53" t="str">
            <v>SP</v>
          </cell>
          <cell r="C53" t="str">
            <v>Francesca Crittenden</v>
          </cell>
          <cell r="E53" t="str">
            <v>Alyssa Cornford</v>
          </cell>
          <cell r="F53" t="str">
            <v>Phoebe Green</v>
          </cell>
        </row>
        <row r="54">
          <cell r="A54" t="str">
            <v>DT</v>
          </cell>
          <cell r="C54" t="str">
            <v>Betty Grice</v>
          </cell>
          <cell r="E54" t="str">
            <v>Olivia Collins</v>
          </cell>
        </row>
        <row r="55">
          <cell r="A55" t="str">
            <v>JT</v>
          </cell>
          <cell r="C55" t="str">
            <v>Mia Diacci</v>
          </cell>
          <cell r="D55" t="str">
            <v>Sophie Cann</v>
          </cell>
          <cell r="E55" t="str">
            <v>Amelia Skelton</v>
          </cell>
          <cell r="F55" t="str">
            <v>Betty Barry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BA19D-BAF0-4D69-B7A7-05C45F673C85}">
  <dimension ref="A1:Q415"/>
  <sheetViews>
    <sheetView tabSelected="1" topLeftCell="A378" workbookViewId="0">
      <selection activeCell="A394" sqref="A394:F401"/>
    </sheetView>
  </sheetViews>
  <sheetFormatPr defaultRowHeight="14.4" x14ac:dyDescent="0.3"/>
  <cols>
    <col min="1" max="1" width="6.88671875" style="1" customWidth="1"/>
    <col min="2" max="2" width="3.33203125" style="34" customWidth="1"/>
    <col min="3" max="3" width="30.109375" style="35" customWidth="1"/>
    <col min="4" max="4" width="25.33203125" style="35" customWidth="1"/>
    <col min="5" max="5" width="8.88671875" style="36"/>
    <col min="6" max="6" width="9" style="1" customWidth="1"/>
    <col min="7" max="7" width="5" style="1" bestFit="1" customWidth="1"/>
    <col min="8" max="8" width="8.109375" customWidth="1"/>
    <col min="9" max="9" width="8" hidden="1" customWidth="1"/>
    <col min="249" max="249" width="6.88671875" customWidth="1"/>
    <col min="250" max="250" width="3.33203125" customWidth="1"/>
    <col min="251" max="251" width="30.109375" customWidth="1"/>
    <col min="252" max="252" width="25.33203125" customWidth="1"/>
    <col min="254" max="254" width="4.33203125" customWidth="1"/>
    <col min="255" max="255" width="5" bestFit="1" customWidth="1"/>
    <col min="256" max="261" width="4" customWidth="1"/>
    <col min="262" max="262" width="4.33203125" customWidth="1"/>
    <col min="263" max="263" width="8.6640625" customWidth="1"/>
    <col min="264" max="264" width="8.109375" customWidth="1"/>
    <col min="265" max="265" width="0" hidden="1" customWidth="1"/>
    <col min="505" max="505" width="6.88671875" customWidth="1"/>
    <col min="506" max="506" width="3.33203125" customWidth="1"/>
    <col min="507" max="507" width="30.109375" customWidth="1"/>
    <col min="508" max="508" width="25.33203125" customWidth="1"/>
    <col min="510" max="510" width="4.33203125" customWidth="1"/>
    <col min="511" max="511" width="5" bestFit="1" customWidth="1"/>
    <col min="512" max="517" width="4" customWidth="1"/>
    <col min="518" max="518" width="4.33203125" customWidth="1"/>
    <col min="519" max="519" width="8.6640625" customWidth="1"/>
    <col min="520" max="520" width="8.109375" customWidth="1"/>
    <col min="521" max="521" width="0" hidden="1" customWidth="1"/>
    <col min="761" max="761" width="6.88671875" customWidth="1"/>
    <col min="762" max="762" width="3.33203125" customWidth="1"/>
    <col min="763" max="763" width="30.109375" customWidth="1"/>
    <col min="764" max="764" width="25.33203125" customWidth="1"/>
    <col min="766" max="766" width="4.33203125" customWidth="1"/>
    <col min="767" max="767" width="5" bestFit="1" customWidth="1"/>
    <col min="768" max="773" width="4" customWidth="1"/>
    <col min="774" max="774" width="4.33203125" customWidth="1"/>
    <col min="775" max="775" width="8.6640625" customWidth="1"/>
    <col min="776" max="776" width="8.109375" customWidth="1"/>
    <col min="777" max="777" width="0" hidden="1" customWidth="1"/>
    <col min="1017" max="1017" width="6.88671875" customWidth="1"/>
    <col min="1018" max="1018" width="3.33203125" customWidth="1"/>
    <col min="1019" max="1019" width="30.109375" customWidth="1"/>
    <col min="1020" max="1020" width="25.33203125" customWidth="1"/>
    <col min="1022" max="1022" width="4.33203125" customWidth="1"/>
    <col min="1023" max="1023" width="5" bestFit="1" customWidth="1"/>
    <col min="1024" max="1029" width="4" customWidth="1"/>
    <col min="1030" max="1030" width="4.33203125" customWidth="1"/>
    <col min="1031" max="1031" width="8.6640625" customWidth="1"/>
    <col min="1032" max="1032" width="8.109375" customWidth="1"/>
    <col min="1033" max="1033" width="0" hidden="1" customWidth="1"/>
    <col min="1273" max="1273" width="6.88671875" customWidth="1"/>
    <col min="1274" max="1274" width="3.33203125" customWidth="1"/>
    <col min="1275" max="1275" width="30.109375" customWidth="1"/>
    <col min="1276" max="1276" width="25.33203125" customWidth="1"/>
    <col min="1278" max="1278" width="4.33203125" customWidth="1"/>
    <col min="1279" max="1279" width="5" bestFit="1" customWidth="1"/>
    <col min="1280" max="1285" width="4" customWidth="1"/>
    <col min="1286" max="1286" width="4.33203125" customWidth="1"/>
    <col min="1287" max="1287" width="8.6640625" customWidth="1"/>
    <col min="1288" max="1288" width="8.109375" customWidth="1"/>
    <col min="1289" max="1289" width="0" hidden="1" customWidth="1"/>
    <col min="1529" max="1529" width="6.88671875" customWidth="1"/>
    <col min="1530" max="1530" width="3.33203125" customWidth="1"/>
    <col min="1531" max="1531" width="30.109375" customWidth="1"/>
    <col min="1532" max="1532" width="25.33203125" customWidth="1"/>
    <col min="1534" max="1534" width="4.33203125" customWidth="1"/>
    <col min="1535" max="1535" width="5" bestFit="1" customWidth="1"/>
    <col min="1536" max="1541" width="4" customWidth="1"/>
    <col min="1542" max="1542" width="4.33203125" customWidth="1"/>
    <col min="1543" max="1543" width="8.6640625" customWidth="1"/>
    <col min="1544" max="1544" width="8.109375" customWidth="1"/>
    <col min="1545" max="1545" width="0" hidden="1" customWidth="1"/>
    <col min="1785" max="1785" width="6.88671875" customWidth="1"/>
    <col min="1786" max="1786" width="3.33203125" customWidth="1"/>
    <col min="1787" max="1787" width="30.109375" customWidth="1"/>
    <col min="1788" max="1788" width="25.33203125" customWidth="1"/>
    <col min="1790" max="1790" width="4.33203125" customWidth="1"/>
    <col min="1791" max="1791" width="5" bestFit="1" customWidth="1"/>
    <col min="1792" max="1797" width="4" customWidth="1"/>
    <col min="1798" max="1798" width="4.33203125" customWidth="1"/>
    <col min="1799" max="1799" width="8.6640625" customWidth="1"/>
    <col min="1800" max="1800" width="8.109375" customWidth="1"/>
    <col min="1801" max="1801" width="0" hidden="1" customWidth="1"/>
    <col min="2041" max="2041" width="6.88671875" customWidth="1"/>
    <col min="2042" max="2042" width="3.33203125" customWidth="1"/>
    <col min="2043" max="2043" width="30.109375" customWidth="1"/>
    <col min="2044" max="2044" width="25.33203125" customWidth="1"/>
    <col min="2046" max="2046" width="4.33203125" customWidth="1"/>
    <col min="2047" max="2047" width="5" bestFit="1" customWidth="1"/>
    <col min="2048" max="2053" width="4" customWidth="1"/>
    <col min="2054" max="2054" width="4.33203125" customWidth="1"/>
    <col min="2055" max="2055" width="8.6640625" customWidth="1"/>
    <col min="2056" max="2056" width="8.109375" customWidth="1"/>
    <col min="2057" max="2057" width="0" hidden="1" customWidth="1"/>
    <col min="2297" max="2297" width="6.88671875" customWidth="1"/>
    <col min="2298" max="2298" width="3.33203125" customWidth="1"/>
    <col min="2299" max="2299" width="30.109375" customWidth="1"/>
    <col min="2300" max="2300" width="25.33203125" customWidth="1"/>
    <col min="2302" max="2302" width="4.33203125" customWidth="1"/>
    <col min="2303" max="2303" width="5" bestFit="1" customWidth="1"/>
    <col min="2304" max="2309" width="4" customWidth="1"/>
    <col min="2310" max="2310" width="4.33203125" customWidth="1"/>
    <col min="2311" max="2311" width="8.6640625" customWidth="1"/>
    <col min="2312" max="2312" width="8.109375" customWidth="1"/>
    <col min="2313" max="2313" width="0" hidden="1" customWidth="1"/>
    <col min="2553" max="2553" width="6.88671875" customWidth="1"/>
    <col min="2554" max="2554" width="3.33203125" customWidth="1"/>
    <col min="2555" max="2555" width="30.109375" customWidth="1"/>
    <col min="2556" max="2556" width="25.33203125" customWidth="1"/>
    <col min="2558" max="2558" width="4.33203125" customWidth="1"/>
    <col min="2559" max="2559" width="5" bestFit="1" customWidth="1"/>
    <col min="2560" max="2565" width="4" customWidth="1"/>
    <col min="2566" max="2566" width="4.33203125" customWidth="1"/>
    <col min="2567" max="2567" width="8.6640625" customWidth="1"/>
    <col min="2568" max="2568" width="8.109375" customWidth="1"/>
    <col min="2569" max="2569" width="0" hidden="1" customWidth="1"/>
    <col min="2809" max="2809" width="6.88671875" customWidth="1"/>
    <col min="2810" max="2810" width="3.33203125" customWidth="1"/>
    <col min="2811" max="2811" width="30.109375" customWidth="1"/>
    <col min="2812" max="2812" width="25.33203125" customWidth="1"/>
    <col min="2814" max="2814" width="4.33203125" customWidth="1"/>
    <col min="2815" max="2815" width="5" bestFit="1" customWidth="1"/>
    <col min="2816" max="2821" width="4" customWidth="1"/>
    <col min="2822" max="2822" width="4.33203125" customWidth="1"/>
    <col min="2823" max="2823" width="8.6640625" customWidth="1"/>
    <col min="2824" max="2824" width="8.109375" customWidth="1"/>
    <col min="2825" max="2825" width="0" hidden="1" customWidth="1"/>
    <col min="3065" max="3065" width="6.88671875" customWidth="1"/>
    <col min="3066" max="3066" width="3.33203125" customWidth="1"/>
    <col min="3067" max="3067" width="30.109375" customWidth="1"/>
    <col min="3068" max="3068" width="25.33203125" customWidth="1"/>
    <col min="3070" max="3070" width="4.33203125" customWidth="1"/>
    <col min="3071" max="3071" width="5" bestFit="1" customWidth="1"/>
    <col min="3072" max="3077" width="4" customWidth="1"/>
    <col min="3078" max="3078" width="4.33203125" customWidth="1"/>
    <col min="3079" max="3079" width="8.6640625" customWidth="1"/>
    <col min="3080" max="3080" width="8.109375" customWidth="1"/>
    <col min="3081" max="3081" width="0" hidden="1" customWidth="1"/>
    <col min="3321" max="3321" width="6.88671875" customWidth="1"/>
    <col min="3322" max="3322" width="3.33203125" customWidth="1"/>
    <col min="3323" max="3323" width="30.109375" customWidth="1"/>
    <col min="3324" max="3324" width="25.33203125" customWidth="1"/>
    <col min="3326" max="3326" width="4.33203125" customWidth="1"/>
    <col min="3327" max="3327" width="5" bestFit="1" customWidth="1"/>
    <col min="3328" max="3333" width="4" customWidth="1"/>
    <col min="3334" max="3334" width="4.33203125" customWidth="1"/>
    <col min="3335" max="3335" width="8.6640625" customWidth="1"/>
    <col min="3336" max="3336" width="8.109375" customWidth="1"/>
    <col min="3337" max="3337" width="0" hidden="1" customWidth="1"/>
    <col min="3577" max="3577" width="6.88671875" customWidth="1"/>
    <col min="3578" max="3578" width="3.33203125" customWidth="1"/>
    <col min="3579" max="3579" width="30.109375" customWidth="1"/>
    <col min="3580" max="3580" width="25.33203125" customWidth="1"/>
    <col min="3582" max="3582" width="4.33203125" customWidth="1"/>
    <col min="3583" max="3583" width="5" bestFit="1" customWidth="1"/>
    <col min="3584" max="3589" width="4" customWidth="1"/>
    <col min="3590" max="3590" width="4.33203125" customWidth="1"/>
    <col min="3591" max="3591" width="8.6640625" customWidth="1"/>
    <col min="3592" max="3592" width="8.109375" customWidth="1"/>
    <col min="3593" max="3593" width="0" hidden="1" customWidth="1"/>
    <col min="3833" max="3833" width="6.88671875" customWidth="1"/>
    <col min="3834" max="3834" width="3.33203125" customWidth="1"/>
    <col min="3835" max="3835" width="30.109375" customWidth="1"/>
    <col min="3836" max="3836" width="25.33203125" customWidth="1"/>
    <col min="3838" max="3838" width="4.33203125" customWidth="1"/>
    <col min="3839" max="3839" width="5" bestFit="1" customWidth="1"/>
    <col min="3840" max="3845" width="4" customWidth="1"/>
    <col min="3846" max="3846" width="4.33203125" customWidth="1"/>
    <col min="3847" max="3847" width="8.6640625" customWidth="1"/>
    <col min="3848" max="3848" width="8.109375" customWidth="1"/>
    <col min="3849" max="3849" width="0" hidden="1" customWidth="1"/>
    <col min="4089" max="4089" width="6.88671875" customWidth="1"/>
    <col min="4090" max="4090" width="3.33203125" customWidth="1"/>
    <col min="4091" max="4091" width="30.109375" customWidth="1"/>
    <col min="4092" max="4092" width="25.33203125" customWidth="1"/>
    <col min="4094" max="4094" width="4.33203125" customWidth="1"/>
    <col min="4095" max="4095" width="5" bestFit="1" customWidth="1"/>
    <col min="4096" max="4101" width="4" customWidth="1"/>
    <col min="4102" max="4102" width="4.33203125" customWidth="1"/>
    <col min="4103" max="4103" width="8.6640625" customWidth="1"/>
    <col min="4104" max="4104" width="8.109375" customWidth="1"/>
    <col min="4105" max="4105" width="0" hidden="1" customWidth="1"/>
    <col min="4345" max="4345" width="6.88671875" customWidth="1"/>
    <col min="4346" max="4346" width="3.33203125" customWidth="1"/>
    <col min="4347" max="4347" width="30.109375" customWidth="1"/>
    <col min="4348" max="4348" width="25.33203125" customWidth="1"/>
    <col min="4350" max="4350" width="4.33203125" customWidth="1"/>
    <col min="4351" max="4351" width="5" bestFit="1" customWidth="1"/>
    <col min="4352" max="4357" width="4" customWidth="1"/>
    <col min="4358" max="4358" width="4.33203125" customWidth="1"/>
    <col min="4359" max="4359" width="8.6640625" customWidth="1"/>
    <col min="4360" max="4360" width="8.109375" customWidth="1"/>
    <col min="4361" max="4361" width="0" hidden="1" customWidth="1"/>
    <col min="4601" max="4601" width="6.88671875" customWidth="1"/>
    <col min="4602" max="4602" width="3.33203125" customWidth="1"/>
    <col min="4603" max="4603" width="30.109375" customWidth="1"/>
    <col min="4604" max="4604" width="25.33203125" customWidth="1"/>
    <col min="4606" max="4606" width="4.33203125" customWidth="1"/>
    <col min="4607" max="4607" width="5" bestFit="1" customWidth="1"/>
    <col min="4608" max="4613" width="4" customWidth="1"/>
    <col min="4614" max="4614" width="4.33203125" customWidth="1"/>
    <col min="4615" max="4615" width="8.6640625" customWidth="1"/>
    <col min="4616" max="4616" width="8.109375" customWidth="1"/>
    <col min="4617" max="4617" width="0" hidden="1" customWidth="1"/>
    <col min="4857" max="4857" width="6.88671875" customWidth="1"/>
    <col min="4858" max="4858" width="3.33203125" customWidth="1"/>
    <col min="4859" max="4859" width="30.109375" customWidth="1"/>
    <col min="4860" max="4860" width="25.33203125" customWidth="1"/>
    <col min="4862" max="4862" width="4.33203125" customWidth="1"/>
    <col min="4863" max="4863" width="5" bestFit="1" customWidth="1"/>
    <col min="4864" max="4869" width="4" customWidth="1"/>
    <col min="4870" max="4870" width="4.33203125" customWidth="1"/>
    <col min="4871" max="4871" width="8.6640625" customWidth="1"/>
    <col min="4872" max="4872" width="8.109375" customWidth="1"/>
    <col min="4873" max="4873" width="0" hidden="1" customWidth="1"/>
    <col min="5113" max="5113" width="6.88671875" customWidth="1"/>
    <col min="5114" max="5114" width="3.33203125" customWidth="1"/>
    <col min="5115" max="5115" width="30.109375" customWidth="1"/>
    <col min="5116" max="5116" width="25.33203125" customWidth="1"/>
    <col min="5118" max="5118" width="4.33203125" customWidth="1"/>
    <col min="5119" max="5119" width="5" bestFit="1" customWidth="1"/>
    <col min="5120" max="5125" width="4" customWidth="1"/>
    <col min="5126" max="5126" width="4.33203125" customWidth="1"/>
    <col min="5127" max="5127" width="8.6640625" customWidth="1"/>
    <col min="5128" max="5128" width="8.109375" customWidth="1"/>
    <col min="5129" max="5129" width="0" hidden="1" customWidth="1"/>
    <col min="5369" max="5369" width="6.88671875" customWidth="1"/>
    <col min="5370" max="5370" width="3.33203125" customWidth="1"/>
    <col min="5371" max="5371" width="30.109375" customWidth="1"/>
    <col min="5372" max="5372" width="25.33203125" customWidth="1"/>
    <col min="5374" max="5374" width="4.33203125" customWidth="1"/>
    <col min="5375" max="5375" width="5" bestFit="1" customWidth="1"/>
    <col min="5376" max="5381" width="4" customWidth="1"/>
    <col min="5382" max="5382" width="4.33203125" customWidth="1"/>
    <col min="5383" max="5383" width="8.6640625" customWidth="1"/>
    <col min="5384" max="5384" width="8.109375" customWidth="1"/>
    <col min="5385" max="5385" width="0" hidden="1" customWidth="1"/>
    <col min="5625" max="5625" width="6.88671875" customWidth="1"/>
    <col min="5626" max="5626" width="3.33203125" customWidth="1"/>
    <col min="5627" max="5627" width="30.109375" customWidth="1"/>
    <col min="5628" max="5628" width="25.33203125" customWidth="1"/>
    <col min="5630" max="5630" width="4.33203125" customWidth="1"/>
    <col min="5631" max="5631" width="5" bestFit="1" customWidth="1"/>
    <col min="5632" max="5637" width="4" customWidth="1"/>
    <col min="5638" max="5638" width="4.33203125" customWidth="1"/>
    <col min="5639" max="5639" width="8.6640625" customWidth="1"/>
    <col min="5640" max="5640" width="8.109375" customWidth="1"/>
    <col min="5641" max="5641" width="0" hidden="1" customWidth="1"/>
    <col min="5881" max="5881" width="6.88671875" customWidth="1"/>
    <col min="5882" max="5882" width="3.33203125" customWidth="1"/>
    <col min="5883" max="5883" width="30.109375" customWidth="1"/>
    <col min="5884" max="5884" width="25.33203125" customWidth="1"/>
    <col min="5886" max="5886" width="4.33203125" customWidth="1"/>
    <col min="5887" max="5887" width="5" bestFit="1" customWidth="1"/>
    <col min="5888" max="5893" width="4" customWidth="1"/>
    <col min="5894" max="5894" width="4.33203125" customWidth="1"/>
    <col min="5895" max="5895" width="8.6640625" customWidth="1"/>
    <col min="5896" max="5896" width="8.109375" customWidth="1"/>
    <col min="5897" max="5897" width="0" hidden="1" customWidth="1"/>
    <col min="6137" max="6137" width="6.88671875" customWidth="1"/>
    <col min="6138" max="6138" width="3.33203125" customWidth="1"/>
    <col min="6139" max="6139" width="30.109375" customWidth="1"/>
    <col min="6140" max="6140" width="25.33203125" customWidth="1"/>
    <col min="6142" max="6142" width="4.33203125" customWidth="1"/>
    <col min="6143" max="6143" width="5" bestFit="1" customWidth="1"/>
    <col min="6144" max="6149" width="4" customWidth="1"/>
    <col min="6150" max="6150" width="4.33203125" customWidth="1"/>
    <col min="6151" max="6151" width="8.6640625" customWidth="1"/>
    <col min="6152" max="6152" width="8.109375" customWidth="1"/>
    <col min="6153" max="6153" width="0" hidden="1" customWidth="1"/>
    <col min="6393" max="6393" width="6.88671875" customWidth="1"/>
    <col min="6394" max="6394" width="3.33203125" customWidth="1"/>
    <col min="6395" max="6395" width="30.109375" customWidth="1"/>
    <col min="6396" max="6396" width="25.33203125" customWidth="1"/>
    <col min="6398" max="6398" width="4.33203125" customWidth="1"/>
    <col min="6399" max="6399" width="5" bestFit="1" customWidth="1"/>
    <col min="6400" max="6405" width="4" customWidth="1"/>
    <col min="6406" max="6406" width="4.33203125" customWidth="1"/>
    <col min="6407" max="6407" width="8.6640625" customWidth="1"/>
    <col min="6408" max="6408" width="8.109375" customWidth="1"/>
    <col min="6409" max="6409" width="0" hidden="1" customWidth="1"/>
    <col min="6649" max="6649" width="6.88671875" customWidth="1"/>
    <col min="6650" max="6650" width="3.33203125" customWidth="1"/>
    <col min="6651" max="6651" width="30.109375" customWidth="1"/>
    <col min="6652" max="6652" width="25.33203125" customWidth="1"/>
    <col min="6654" max="6654" width="4.33203125" customWidth="1"/>
    <col min="6655" max="6655" width="5" bestFit="1" customWidth="1"/>
    <col min="6656" max="6661" width="4" customWidth="1"/>
    <col min="6662" max="6662" width="4.33203125" customWidth="1"/>
    <col min="6663" max="6663" width="8.6640625" customWidth="1"/>
    <col min="6664" max="6664" width="8.109375" customWidth="1"/>
    <col min="6665" max="6665" width="0" hidden="1" customWidth="1"/>
    <col min="6905" max="6905" width="6.88671875" customWidth="1"/>
    <col min="6906" max="6906" width="3.33203125" customWidth="1"/>
    <col min="6907" max="6907" width="30.109375" customWidth="1"/>
    <col min="6908" max="6908" width="25.33203125" customWidth="1"/>
    <col min="6910" max="6910" width="4.33203125" customWidth="1"/>
    <col min="6911" max="6911" width="5" bestFit="1" customWidth="1"/>
    <col min="6912" max="6917" width="4" customWidth="1"/>
    <col min="6918" max="6918" width="4.33203125" customWidth="1"/>
    <col min="6919" max="6919" width="8.6640625" customWidth="1"/>
    <col min="6920" max="6920" width="8.109375" customWidth="1"/>
    <col min="6921" max="6921" width="0" hidden="1" customWidth="1"/>
    <col min="7161" max="7161" width="6.88671875" customWidth="1"/>
    <col min="7162" max="7162" width="3.33203125" customWidth="1"/>
    <col min="7163" max="7163" width="30.109375" customWidth="1"/>
    <col min="7164" max="7164" width="25.33203125" customWidth="1"/>
    <col min="7166" max="7166" width="4.33203125" customWidth="1"/>
    <col min="7167" max="7167" width="5" bestFit="1" customWidth="1"/>
    <col min="7168" max="7173" width="4" customWidth="1"/>
    <col min="7174" max="7174" width="4.33203125" customWidth="1"/>
    <col min="7175" max="7175" width="8.6640625" customWidth="1"/>
    <col min="7176" max="7176" width="8.109375" customWidth="1"/>
    <col min="7177" max="7177" width="0" hidden="1" customWidth="1"/>
    <col min="7417" max="7417" width="6.88671875" customWidth="1"/>
    <col min="7418" max="7418" width="3.33203125" customWidth="1"/>
    <col min="7419" max="7419" width="30.109375" customWidth="1"/>
    <col min="7420" max="7420" width="25.33203125" customWidth="1"/>
    <col min="7422" max="7422" width="4.33203125" customWidth="1"/>
    <col min="7423" max="7423" width="5" bestFit="1" customWidth="1"/>
    <col min="7424" max="7429" width="4" customWidth="1"/>
    <col min="7430" max="7430" width="4.33203125" customWidth="1"/>
    <col min="7431" max="7431" width="8.6640625" customWidth="1"/>
    <col min="7432" max="7432" width="8.109375" customWidth="1"/>
    <col min="7433" max="7433" width="0" hidden="1" customWidth="1"/>
    <col min="7673" max="7673" width="6.88671875" customWidth="1"/>
    <col min="7674" max="7674" width="3.33203125" customWidth="1"/>
    <col min="7675" max="7675" width="30.109375" customWidth="1"/>
    <col min="7676" max="7676" width="25.33203125" customWidth="1"/>
    <col min="7678" max="7678" width="4.33203125" customWidth="1"/>
    <col min="7679" max="7679" width="5" bestFit="1" customWidth="1"/>
    <col min="7680" max="7685" width="4" customWidth="1"/>
    <col min="7686" max="7686" width="4.33203125" customWidth="1"/>
    <col min="7687" max="7687" width="8.6640625" customWidth="1"/>
    <col min="7688" max="7688" width="8.109375" customWidth="1"/>
    <col min="7689" max="7689" width="0" hidden="1" customWidth="1"/>
    <col min="7929" max="7929" width="6.88671875" customWidth="1"/>
    <col min="7930" max="7930" width="3.33203125" customWidth="1"/>
    <col min="7931" max="7931" width="30.109375" customWidth="1"/>
    <col min="7932" max="7932" width="25.33203125" customWidth="1"/>
    <col min="7934" max="7934" width="4.33203125" customWidth="1"/>
    <col min="7935" max="7935" width="5" bestFit="1" customWidth="1"/>
    <col min="7936" max="7941" width="4" customWidth="1"/>
    <col min="7942" max="7942" width="4.33203125" customWidth="1"/>
    <col min="7943" max="7943" width="8.6640625" customWidth="1"/>
    <col min="7944" max="7944" width="8.109375" customWidth="1"/>
    <col min="7945" max="7945" width="0" hidden="1" customWidth="1"/>
    <col min="8185" max="8185" width="6.88671875" customWidth="1"/>
    <col min="8186" max="8186" width="3.33203125" customWidth="1"/>
    <col min="8187" max="8187" width="30.109375" customWidth="1"/>
    <col min="8188" max="8188" width="25.33203125" customWidth="1"/>
    <col min="8190" max="8190" width="4.33203125" customWidth="1"/>
    <col min="8191" max="8191" width="5" bestFit="1" customWidth="1"/>
    <col min="8192" max="8197" width="4" customWidth="1"/>
    <col min="8198" max="8198" width="4.33203125" customWidth="1"/>
    <col min="8199" max="8199" width="8.6640625" customWidth="1"/>
    <col min="8200" max="8200" width="8.109375" customWidth="1"/>
    <col min="8201" max="8201" width="0" hidden="1" customWidth="1"/>
    <col min="8441" max="8441" width="6.88671875" customWidth="1"/>
    <col min="8442" max="8442" width="3.33203125" customWidth="1"/>
    <col min="8443" max="8443" width="30.109375" customWidth="1"/>
    <col min="8444" max="8444" width="25.33203125" customWidth="1"/>
    <col min="8446" max="8446" width="4.33203125" customWidth="1"/>
    <col min="8447" max="8447" width="5" bestFit="1" customWidth="1"/>
    <col min="8448" max="8453" width="4" customWidth="1"/>
    <col min="8454" max="8454" width="4.33203125" customWidth="1"/>
    <col min="8455" max="8455" width="8.6640625" customWidth="1"/>
    <col min="8456" max="8456" width="8.109375" customWidth="1"/>
    <col min="8457" max="8457" width="0" hidden="1" customWidth="1"/>
    <col min="8697" max="8697" width="6.88671875" customWidth="1"/>
    <col min="8698" max="8698" width="3.33203125" customWidth="1"/>
    <col min="8699" max="8699" width="30.109375" customWidth="1"/>
    <col min="8700" max="8700" width="25.33203125" customWidth="1"/>
    <col min="8702" max="8702" width="4.33203125" customWidth="1"/>
    <col min="8703" max="8703" width="5" bestFit="1" customWidth="1"/>
    <col min="8704" max="8709" width="4" customWidth="1"/>
    <col min="8710" max="8710" width="4.33203125" customWidth="1"/>
    <col min="8711" max="8711" width="8.6640625" customWidth="1"/>
    <col min="8712" max="8712" width="8.109375" customWidth="1"/>
    <col min="8713" max="8713" width="0" hidden="1" customWidth="1"/>
    <col min="8953" max="8953" width="6.88671875" customWidth="1"/>
    <col min="8954" max="8954" width="3.33203125" customWidth="1"/>
    <col min="8955" max="8955" width="30.109375" customWidth="1"/>
    <col min="8956" max="8956" width="25.33203125" customWidth="1"/>
    <col min="8958" max="8958" width="4.33203125" customWidth="1"/>
    <col min="8959" max="8959" width="5" bestFit="1" customWidth="1"/>
    <col min="8960" max="8965" width="4" customWidth="1"/>
    <col min="8966" max="8966" width="4.33203125" customWidth="1"/>
    <col min="8967" max="8967" width="8.6640625" customWidth="1"/>
    <col min="8968" max="8968" width="8.109375" customWidth="1"/>
    <col min="8969" max="8969" width="0" hidden="1" customWidth="1"/>
    <col min="9209" max="9209" width="6.88671875" customWidth="1"/>
    <col min="9210" max="9210" width="3.33203125" customWidth="1"/>
    <col min="9211" max="9211" width="30.109375" customWidth="1"/>
    <col min="9212" max="9212" width="25.33203125" customWidth="1"/>
    <col min="9214" max="9214" width="4.33203125" customWidth="1"/>
    <col min="9215" max="9215" width="5" bestFit="1" customWidth="1"/>
    <col min="9216" max="9221" width="4" customWidth="1"/>
    <col min="9222" max="9222" width="4.33203125" customWidth="1"/>
    <col min="9223" max="9223" width="8.6640625" customWidth="1"/>
    <col min="9224" max="9224" width="8.109375" customWidth="1"/>
    <col min="9225" max="9225" width="0" hidden="1" customWidth="1"/>
    <col min="9465" max="9465" width="6.88671875" customWidth="1"/>
    <col min="9466" max="9466" width="3.33203125" customWidth="1"/>
    <col min="9467" max="9467" width="30.109375" customWidth="1"/>
    <col min="9468" max="9468" width="25.33203125" customWidth="1"/>
    <col min="9470" max="9470" width="4.33203125" customWidth="1"/>
    <col min="9471" max="9471" width="5" bestFit="1" customWidth="1"/>
    <col min="9472" max="9477" width="4" customWidth="1"/>
    <col min="9478" max="9478" width="4.33203125" customWidth="1"/>
    <col min="9479" max="9479" width="8.6640625" customWidth="1"/>
    <col min="9480" max="9480" width="8.109375" customWidth="1"/>
    <col min="9481" max="9481" width="0" hidden="1" customWidth="1"/>
    <col min="9721" max="9721" width="6.88671875" customWidth="1"/>
    <col min="9722" max="9722" width="3.33203125" customWidth="1"/>
    <col min="9723" max="9723" width="30.109375" customWidth="1"/>
    <col min="9724" max="9724" width="25.33203125" customWidth="1"/>
    <col min="9726" max="9726" width="4.33203125" customWidth="1"/>
    <col min="9727" max="9727" width="5" bestFit="1" customWidth="1"/>
    <col min="9728" max="9733" width="4" customWidth="1"/>
    <col min="9734" max="9734" width="4.33203125" customWidth="1"/>
    <col min="9735" max="9735" width="8.6640625" customWidth="1"/>
    <col min="9736" max="9736" width="8.109375" customWidth="1"/>
    <col min="9737" max="9737" width="0" hidden="1" customWidth="1"/>
    <col min="9977" max="9977" width="6.88671875" customWidth="1"/>
    <col min="9978" max="9978" width="3.33203125" customWidth="1"/>
    <col min="9979" max="9979" width="30.109375" customWidth="1"/>
    <col min="9980" max="9980" width="25.33203125" customWidth="1"/>
    <col min="9982" max="9982" width="4.33203125" customWidth="1"/>
    <col min="9983" max="9983" width="5" bestFit="1" customWidth="1"/>
    <col min="9984" max="9989" width="4" customWidth="1"/>
    <col min="9990" max="9990" width="4.33203125" customWidth="1"/>
    <col min="9991" max="9991" width="8.6640625" customWidth="1"/>
    <col min="9992" max="9992" width="8.109375" customWidth="1"/>
    <col min="9993" max="9993" width="0" hidden="1" customWidth="1"/>
    <col min="10233" max="10233" width="6.88671875" customWidth="1"/>
    <col min="10234" max="10234" width="3.33203125" customWidth="1"/>
    <col min="10235" max="10235" width="30.109375" customWidth="1"/>
    <col min="10236" max="10236" width="25.33203125" customWidth="1"/>
    <col min="10238" max="10238" width="4.33203125" customWidth="1"/>
    <col min="10239" max="10239" width="5" bestFit="1" customWidth="1"/>
    <col min="10240" max="10245" width="4" customWidth="1"/>
    <col min="10246" max="10246" width="4.33203125" customWidth="1"/>
    <col min="10247" max="10247" width="8.6640625" customWidth="1"/>
    <col min="10248" max="10248" width="8.109375" customWidth="1"/>
    <col min="10249" max="10249" width="0" hidden="1" customWidth="1"/>
    <col min="10489" max="10489" width="6.88671875" customWidth="1"/>
    <col min="10490" max="10490" width="3.33203125" customWidth="1"/>
    <col min="10491" max="10491" width="30.109375" customWidth="1"/>
    <col min="10492" max="10492" width="25.33203125" customWidth="1"/>
    <col min="10494" max="10494" width="4.33203125" customWidth="1"/>
    <col min="10495" max="10495" width="5" bestFit="1" customWidth="1"/>
    <col min="10496" max="10501" width="4" customWidth="1"/>
    <col min="10502" max="10502" width="4.33203125" customWidth="1"/>
    <col min="10503" max="10503" width="8.6640625" customWidth="1"/>
    <col min="10504" max="10504" width="8.109375" customWidth="1"/>
    <col min="10505" max="10505" width="0" hidden="1" customWidth="1"/>
    <col min="10745" max="10745" width="6.88671875" customWidth="1"/>
    <col min="10746" max="10746" width="3.33203125" customWidth="1"/>
    <col min="10747" max="10747" width="30.109375" customWidth="1"/>
    <col min="10748" max="10748" width="25.33203125" customWidth="1"/>
    <col min="10750" max="10750" width="4.33203125" customWidth="1"/>
    <col min="10751" max="10751" width="5" bestFit="1" customWidth="1"/>
    <col min="10752" max="10757" width="4" customWidth="1"/>
    <col min="10758" max="10758" width="4.33203125" customWidth="1"/>
    <col min="10759" max="10759" width="8.6640625" customWidth="1"/>
    <col min="10760" max="10760" width="8.109375" customWidth="1"/>
    <col min="10761" max="10761" width="0" hidden="1" customWidth="1"/>
    <col min="11001" max="11001" width="6.88671875" customWidth="1"/>
    <col min="11002" max="11002" width="3.33203125" customWidth="1"/>
    <col min="11003" max="11003" width="30.109375" customWidth="1"/>
    <col min="11004" max="11004" width="25.33203125" customWidth="1"/>
    <col min="11006" max="11006" width="4.33203125" customWidth="1"/>
    <col min="11007" max="11007" width="5" bestFit="1" customWidth="1"/>
    <col min="11008" max="11013" width="4" customWidth="1"/>
    <col min="11014" max="11014" width="4.33203125" customWidth="1"/>
    <col min="11015" max="11015" width="8.6640625" customWidth="1"/>
    <col min="11016" max="11016" width="8.109375" customWidth="1"/>
    <col min="11017" max="11017" width="0" hidden="1" customWidth="1"/>
    <col min="11257" max="11257" width="6.88671875" customWidth="1"/>
    <col min="11258" max="11258" width="3.33203125" customWidth="1"/>
    <col min="11259" max="11259" width="30.109375" customWidth="1"/>
    <col min="11260" max="11260" width="25.33203125" customWidth="1"/>
    <col min="11262" max="11262" width="4.33203125" customWidth="1"/>
    <col min="11263" max="11263" width="5" bestFit="1" customWidth="1"/>
    <col min="11264" max="11269" width="4" customWidth="1"/>
    <col min="11270" max="11270" width="4.33203125" customWidth="1"/>
    <col min="11271" max="11271" width="8.6640625" customWidth="1"/>
    <col min="11272" max="11272" width="8.109375" customWidth="1"/>
    <col min="11273" max="11273" width="0" hidden="1" customWidth="1"/>
    <col min="11513" max="11513" width="6.88671875" customWidth="1"/>
    <col min="11514" max="11514" width="3.33203125" customWidth="1"/>
    <col min="11515" max="11515" width="30.109375" customWidth="1"/>
    <col min="11516" max="11516" width="25.33203125" customWidth="1"/>
    <col min="11518" max="11518" width="4.33203125" customWidth="1"/>
    <col min="11519" max="11519" width="5" bestFit="1" customWidth="1"/>
    <col min="11520" max="11525" width="4" customWidth="1"/>
    <col min="11526" max="11526" width="4.33203125" customWidth="1"/>
    <col min="11527" max="11527" width="8.6640625" customWidth="1"/>
    <col min="11528" max="11528" width="8.109375" customWidth="1"/>
    <col min="11529" max="11529" width="0" hidden="1" customWidth="1"/>
    <col min="11769" max="11769" width="6.88671875" customWidth="1"/>
    <col min="11770" max="11770" width="3.33203125" customWidth="1"/>
    <col min="11771" max="11771" width="30.109375" customWidth="1"/>
    <col min="11772" max="11772" width="25.33203125" customWidth="1"/>
    <col min="11774" max="11774" width="4.33203125" customWidth="1"/>
    <col min="11775" max="11775" width="5" bestFit="1" customWidth="1"/>
    <col min="11776" max="11781" width="4" customWidth="1"/>
    <col min="11782" max="11782" width="4.33203125" customWidth="1"/>
    <col min="11783" max="11783" width="8.6640625" customWidth="1"/>
    <col min="11784" max="11784" width="8.109375" customWidth="1"/>
    <col min="11785" max="11785" width="0" hidden="1" customWidth="1"/>
    <col min="12025" max="12025" width="6.88671875" customWidth="1"/>
    <col min="12026" max="12026" width="3.33203125" customWidth="1"/>
    <col min="12027" max="12027" width="30.109375" customWidth="1"/>
    <col min="12028" max="12028" width="25.33203125" customWidth="1"/>
    <col min="12030" max="12030" width="4.33203125" customWidth="1"/>
    <col min="12031" max="12031" width="5" bestFit="1" customWidth="1"/>
    <col min="12032" max="12037" width="4" customWidth="1"/>
    <col min="12038" max="12038" width="4.33203125" customWidth="1"/>
    <col min="12039" max="12039" width="8.6640625" customWidth="1"/>
    <col min="12040" max="12040" width="8.109375" customWidth="1"/>
    <col min="12041" max="12041" width="0" hidden="1" customWidth="1"/>
    <col min="12281" max="12281" width="6.88671875" customWidth="1"/>
    <col min="12282" max="12282" width="3.33203125" customWidth="1"/>
    <col min="12283" max="12283" width="30.109375" customWidth="1"/>
    <col min="12284" max="12284" width="25.33203125" customWidth="1"/>
    <col min="12286" max="12286" width="4.33203125" customWidth="1"/>
    <col min="12287" max="12287" width="5" bestFit="1" customWidth="1"/>
    <col min="12288" max="12293" width="4" customWidth="1"/>
    <col min="12294" max="12294" width="4.33203125" customWidth="1"/>
    <col min="12295" max="12295" width="8.6640625" customWidth="1"/>
    <col min="12296" max="12296" width="8.109375" customWidth="1"/>
    <col min="12297" max="12297" width="0" hidden="1" customWidth="1"/>
    <col min="12537" max="12537" width="6.88671875" customWidth="1"/>
    <col min="12538" max="12538" width="3.33203125" customWidth="1"/>
    <col min="12539" max="12539" width="30.109375" customWidth="1"/>
    <col min="12540" max="12540" width="25.33203125" customWidth="1"/>
    <col min="12542" max="12542" width="4.33203125" customWidth="1"/>
    <col min="12543" max="12543" width="5" bestFit="1" customWidth="1"/>
    <col min="12544" max="12549" width="4" customWidth="1"/>
    <col min="12550" max="12550" width="4.33203125" customWidth="1"/>
    <col min="12551" max="12551" width="8.6640625" customWidth="1"/>
    <col min="12552" max="12552" width="8.109375" customWidth="1"/>
    <col min="12553" max="12553" width="0" hidden="1" customWidth="1"/>
    <col min="12793" max="12793" width="6.88671875" customWidth="1"/>
    <col min="12794" max="12794" width="3.33203125" customWidth="1"/>
    <col min="12795" max="12795" width="30.109375" customWidth="1"/>
    <col min="12796" max="12796" width="25.33203125" customWidth="1"/>
    <col min="12798" max="12798" width="4.33203125" customWidth="1"/>
    <col min="12799" max="12799" width="5" bestFit="1" customWidth="1"/>
    <col min="12800" max="12805" width="4" customWidth="1"/>
    <col min="12806" max="12806" width="4.33203125" customWidth="1"/>
    <col min="12807" max="12807" width="8.6640625" customWidth="1"/>
    <col min="12808" max="12808" width="8.109375" customWidth="1"/>
    <col min="12809" max="12809" width="0" hidden="1" customWidth="1"/>
    <col min="13049" max="13049" width="6.88671875" customWidth="1"/>
    <col min="13050" max="13050" width="3.33203125" customWidth="1"/>
    <col min="13051" max="13051" width="30.109375" customWidth="1"/>
    <col min="13052" max="13052" width="25.33203125" customWidth="1"/>
    <col min="13054" max="13054" width="4.33203125" customWidth="1"/>
    <col min="13055" max="13055" width="5" bestFit="1" customWidth="1"/>
    <col min="13056" max="13061" width="4" customWidth="1"/>
    <col min="13062" max="13062" width="4.33203125" customWidth="1"/>
    <col min="13063" max="13063" width="8.6640625" customWidth="1"/>
    <col min="13064" max="13064" width="8.109375" customWidth="1"/>
    <col min="13065" max="13065" width="0" hidden="1" customWidth="1"/>
    <col min="13305" max="13305" width="6.88671875" customWidth="1"/>
    <col min="13306" max="13306" width="3.33203125" customWidth="1"/>
    <col min="13307" max="13307" width="30.109375" customWidth="1"/>
    <col min="13308" max="13308" width="25.33203125" customWidth="1"/>
    <col min="13310" max="13310" width="4.33203125" customWidth="1"/>
    <col min="13311" max="13311" width="5" bestFit="1" customWidth="1"/>
    <col min="13312" max="13317" width="4" customWidth="1"/>
    <col min="13318" max="13318" width="4.33203125" customWidth="1"/>
    <col min="13319" max="13319" width="8.6640625" customWidth="1"/>
    <col min="13320" max="13320" width="8.109375" customWidth="1"/>
    <col min="13321" max="13321" width="0" hidden="1" customWidth="1"/>
    <col min="13561" max="13561" width="6.88671875" customWidth="1"/>
    <col min="13562" max="13562" width="3.33203125" customWidth="1"/>
    <col min="13563" max="13563" width="30.109375" customWidth="1"/>
    <col min="13564" max="13564" width="25.33203125" customWidth="1"/>
    <col min="13566" max="13566" width="4.33203125" customWidth="1"/>
    <col min="13567" max="13567" width="5" bestFit="1" customWidth="1"/>
    <col min="13568" max="13573" width="4" customWidth="1"/>
    <col min="13574" max="13574" width="4.33203125" customWidth="1"/>
    <col min="13575" max="13575" width="8.6640625" customWidth="1"/>
    <col min="13576" max="13576" width="8.109375" customWidth="1"/>
    <col min="13577" max="13577" width="0" hidden="1" customWidth="1"/>
    <col min="13817" max="13817" width="6.88671875" customWidth="1"/>
    <col min="13818" max="13818" width="3.33203125" customWidth="1"/>
    <col min="13819" max="13819" width="30.109375" customWidth="1"/>
    <col min="13820" max="13820" width="25.33203125" customWidth="1"/>
    <col min="13822" max="13822" width="4.33203125" customWidth="1"/>
    <col min="13823" max="13823" width="5" bestFit="1" customWidth="1"/>
    <col min="13824" max="13829" width="4" customWidth="1"/>
    <col min="13830" max="13830" width="4.33203125" customWidth="1"/>
    <col min="13831" max="13831" width="8.6640625" customWidth="1"/>
    <col min="13832" max="13832" width="8.109375" customWidth="1"/>
    <col min="13833" max="13833" width="0" hidden="1" customWidth="1"/>
    <col min="14073" max="14073" width="6.88671875" customWidth="1"/>
    <col min="14074" max="14074" width="3.33203125" customWidth="1"/>
    <col min="14075" max="14075" width="30.109375" customWidth="1"/>
    <col min="14076" max="14076" width="25.33203125" customWidth="1"/>
    <col min="14078" max="14078" width="4.33203125" customWidth="1"/>
    <col min="14079" max="14079" width="5" bestFit="1" customWidth="1"/>
    <col min="14080" max="14085" width="4" customWidth="1"/>
    <col min="14086" max="14086" width="4.33203125" customWidth="1"/>
    <col min="14087" max="14087" width="8.6640625" customWidth="1"/>
    <col min="14088" max="14088" width="8.109375" customWidth="1"/>
    <col min="14089" max="14089" width="0" hidden="1" customWidth="1"/>
    <col min="14329" max="14329" width="6.88671875" customWidth="1"/>
    <col min="14330" max="14330" width="3.33203125" customWidth="1"/>
    <col min="14331" max="14331" width="30.109375" customWidth="1"/>
    <col min="14332" max="14332" width="25.33203125" customWidth="1"/>
    <col min="14334" max="14334" width="4.33203125" customWidth="1"/>
    <col min="14335" max="14335" width="5" bestFit="1" customWidth="1"/>
    <col min="14336" max="14341" width="4" customWidth="1"/>
    <col min="14342" max="14342" width="4.33203125" customWidth="1"/>
    <col min="14343" max="14343" width="8.6640625" customWidth="1"/>
    <col min="14344" max="14344" width="8.109375" customWidth="1"/>
    <col min="14345" max="14345" width="0" hidden="1" customWidth="1"/>
    <col min="14585" max="14585" width="6.88671875" customWidth="1"/>
    <col min="14586" max="14586" width="3.33203125" customWidth="1"/>
    <col min="14587" max="14587" width="30.109375" customWidth="1"/>
    <col min="14588" max="14588" width="25.33203125" customWidth="1"/>
    <col min="14590" max="14590" width="4.33203125" customWidth="1"/>
    <col min="14591" max="14591" width="5" bestFit="1" customWidth="1"/>
    <col min="14592" max="14597" width="4" customWidth="1"/>
    <col min="14598" max="14598" width="4.33203125" customWidth="1"/>
    <col min="14599" max="14599" width="8.6640625" customWidth="1"/>
    <col min="14600" max="14600" width="8.109375" customWidth="1"/>
    <col min="14601" max="14601" width="0" hidden="1" customWidth="1"/>
    <col min="14841" max="14841" width="6.88671875" customWidth="1"/>
    <col min="14842" max="14842" width="3.33203125" customWidth="1"/>
    <col min="14843" max="14843" width="30.109375" customWidth="1"/>
    <col min="14844" max="14844" width="25.33203125" customWidth="1"/>
    <col min="14846" max="14846" width="4.33203125" customWidth="1"/>
    <col min="14847" max="14847" width="5" bestFit="1" customWidth="1"/>
    <col min="14848" max="14853" width="4" customWidth="1"/>
    <col min="14854" max="14854" width="4.33203125" customWidth="1"/>
    <col min="14855" max="14855" width="8.6640625" customWidth="1"/>
    <col min="14856" max="14856" width="8.109375" customWidth="1"/>
    <col min="14857" max="14857" width="0" hidden="1" customWidth="1"/>
    <col min="15097" max="15097" width="6.88671875" customWidth="1"/>
    <col min="15098" max="15098" width="3.33203125" customWidth="1"/>
    <col min="15099" max="15099" width="30.109375" customWidth="1"/>
    <col min="15100" max="15100" width="25.33203125" customWidth="1"/>
    <col min="15102" max="15102" width="4.33203125" customWidth="1"/>
    <col min="15103" max="15103" width="5" bestFit="1" customWidth="1"/>
    <col min="15104" max="15109" width="4" customWidth="1"/>
    <col min="15110" max="15110" width="4.33203125" customWidth="1"/>
    <col min="15111" max="15111" width="8.6640625" customWidth="1"/>
    <col min="15112" max="15112" width="8.109375" customWidth="1"/>
    <col min="15113" max="15113" width="0" hidden="1" customWidth="1"/>
    <col min="15353" max="15353" width="6.88671875" customWidth="1"/>
    <col min="15354" max="15354" width="3.33203125" customWidth="1"/>
    <col min="15355" max="15355" width="30.109375" customWidth="1"/>
    <col min="15356" max="15356" width="25.33203125" customWidth="1"/>
    <col min="15358" max="15358" width="4.33203125" customWidth="1"/>
    <col min="15359" max="15359" width="5" bestFit="1" customWidth="1"/>
    <col min="15360" max="15365" width="4" customWidth="1"/>
    <col min="15366" max="15366" width="4.33203125" customWidth="1"/>
    <col min="15367" max="15367" width="8.6640625" customWidth="1"/>
    <col min="15368" max="15368" width="8.109375" customWidth="1"/>
    <col min="15369" max="15369" width="0" hidden="1" customWidth="1"/>
    <col min="15609" max="15609" width="6.88671875" customWidth="1"/>
    <col min="15610" max="15610" width="3.33203125" customWidth="1"/>
    <col min="15611" max="15611" width="30.109375" customWidth="1"/>
    <col min="15612" max="15612" width="25.33203125" customWidth="1"/>
    <col min="15614" max="15614" width="4.33203125" customWidth="1"/>
    <col min="15615" max="15615" width="5" bestFit="1" customWidth="1"/>
    <col min="15616" max="15621" width="4" customWidth="1"/>
    <col min="15622" max="15622" width="4.33203125" customWidth="1"/>
    <col min="15623" max="15623" width="8.6640625" customWidth="1"/>
    <col min="15624" max="15624" width="8.109375" customWidth="1"/>
    <col min="15625" max="15625" width="0" hidden="1" customWidth="1"/>
    <col min="15865" max="15865" width="6.88671875" customWidth="1"/>
    <col min="15866" max="15866" width="3.33203125" customWidth="1"/>
    <col min="15867" max="15867" width="30.109375" customWidth="1"/>
    <col min="15868" max="15868" width="25.33203125" customWidth="1"/>
    <col min="15870" max="15870" width="4.33203125" customWidth="1"/>
    <col min="15871" max="15871" width="5" bestFit="1" customWidth="1"/>
    <col min="15872" max="15877" width="4" customWidth="1"/>
    <col min="15878" max="15878" width="4.33203125" customWidth="1"/>
    <col min="15879" max="15879" width="8.6640625" customWidth="1"/>
    <col min="15880" max="15880" width="8.109375" customWidth="1"/>
    <col min="15881" max="15881" width="0" hidden="1" customWidth="1"/>
    <col min="16121" max="16121" width="6.88671875" customWidth="1"/>
    <col min="16122" max="16122" width="3.33203125" customWidth="1"/>
    <col min="16123" max="16123" width="30.109375" customWidth="1"/>
    <col min="16124" max="16124" width="25.33203125" customWidth="1"/>
    <col min="16126" max="16126" width="4.33203125" customWidth="1"/>
    <col min="16127" max="16127" width="5" bestFit="1" customWidth="1"/>
    <col min="16128" max="16133" width="4" customWidth="1"/>
    <col min="16134" max="16134" width="4.33203125" customWidth="1"/>
    <col min="16135" max="16135" width="8.6640625" customWidth="1"/>
    <col min="16136" max="16136" width="8.109375" customWidth="1"/>
    <col min="16137" max="16137" width="0" hidden="1" customWidth="1"/>
  </cols>
  <sheetData>
    <row r="1" spans="1:9" ht="15.6" x14ac:dyDescent="0.3">
      <c r="B1" s="2" t="str">
        <f>[1]Dec!B1</f>
        <v xml:space="preserve">Sussex Under 13 League - East Division </v>
      </c>
      <c r="C1" s="3"/>
      <c r="D1" s="3"/>
      <c r="E1" s="3"/>
      <c r="F1" s="3"/>
      <c r="G1" s="4"/>
    </row>
    <row r="2" spans="1:9" x14ac:dyDescent="0.3">
      <c r="A2" s="5"/>
      <c r="B2" s="6"/>
      <c r="C2" s="7" t="s">
        <v>0</v>
      </c>
      <c r="D2" s="7" t="s">
        <v>1</v>
      </c>
      <c r="E2" s="8"/>
      <c r="F2" s="9"/>
      <c r="G2" s="10"/>
      <c r="H2" s="11"/>
    </row>
    <row r="3" spans="1:9" x14ac:dyDescent="0.3">
      <c r="A3" s="12"/>
      <c r="B3" s="13" t="s">
        <v>2</v>
      </c>
      <c r="C3" s="14" t="s">
        <v>3</v>
      </c>
      <c r="D3" s="15" t="e">
        <f>#REF!</f>
        <v>#REF!</v>
      </c>
      <c r="E3" s="16" t="s">
        <v>4</v>
      </c>
      <c r="F3" s="9"/>
      <c r="G3" s="10"/>
      <c r="H3" s="11"/>
    </row>
    <row r="4" spans="1:9" x14ac:dyDescent="0.3">
      <c r="A4" s="12"/>
      <c r="B4" s="13" t="s">
        <v>5</v>
      </c>
      <c r="C4" s="14" t="s">
        <v>6</v>
      </c>
      <c r="D4" s="15" t="e">
        <f>#REF!</f>
        <v>#REF!</v>
      </c>
      <c r="E4" s="16" t="s">
        <v>7</v>
      </c>
      <c r="F4" s="9"/>
      <c r="G4" s="10"/>
      <c r="H4" s="11"/>
    </row>
    <row r="5" spans="1:9" x14ac:dyDescent="0.3">
      <c r="A5" s="12"/>
      <c r="B5" s="13" t="s">
        <v>8</v>
      </c>
      <c r="C5" s="14" t="s">
        <v>9</v>
      </c>
      <c r="D5" s="15" t="e">
        <f>#REF!</f>
        <v>#REF!</v>
      </c>
      <c r="E5" s="16" t="s">
        <v>10</v>
      </c>
      <c r="F5" s="9"/>
      <c r="G5" s="10"/>
      <c r="H5" s="11"/>
    </row>
    <row r="6" spans="1:9" x14ac:dyDescent="0.3">
      <c r="A6" s="12"/>
      <c r="B6" s="13" t="s">
        <v>11</v>
      </c>
      <c r="C6" s="14" t="s">
        <v>12</v>
      </c>
      <c r="D6" s="15" t="e">
        <f>#REF!</f>
        <v>#REF!</v>
      </c>
      <c r="E6" s="16" t="s">
        <v>13</v>
      </c>
      <c r="F6" s="9"/>
      <c r="G6" s="10"/>
      <c r="H6" s="11"/>
    </row>
    <row r="7" spans="1:9" x14ac:dyDescent="0.3">
      <c r="A7" s="12"/>
      <c r="B7" s="13" t="s">
        <v>14</v>
      </c>
      <c r="C7" s="14" t="s">
        <v>15</v>
      </c>
      <c r="D7" s="15" t="e">
        <f>#REF!</f>
        <v>#REF!</v>
      </c>
      <c r="E7" s="16" t="s">
        <v>16</v>
      </c>
      <c r="F7" s="9"/>
      <c r="G7" s="10"/>
      <c r="H7" s="11"/>
    </row>
    <row r="8" spans="1:9" x14ac:dyDescent="0.3">
      <c r="A8" s="12"/>
      <c r="B8" s="13" t="s">
        <v>17</v>
      </c>
      <c r="C8" s="14" t="s">
        <v>18</v>
      </c>
      <c r="D8" s="15" t="e">
        <f>#REF!</f>
        <v>#REF!</v>
      </c>
      <c r="E8" s="16" t="s">
        <v>19</v>
      </c>
      <c r="F8" s="9"/>
      <c r="G8" s="10"/>
      <c r="H8" s="11"/>
    </row>
    <row r="9" spans="1:9" ht="35.25" customHeight="1" x14ac:dyDescent="0.75">
      <c r="A9" s="12"/>
      <c r="B9" s="17"/>
      <c r="C9" s="18"/>
      <c r="D9" s="7"/>
      <c r="E9" s="19"/>
      <c r="F9" s="20"/>
      <c r="G9" s="10"/>
      <c r="H9" s="11"/>
    </row>
    <row r="10" spans="1:9" x14ac:dyDescent="0.3">
      <c r="A10" s="21" t="s">
        <v>20</v>
      </c>
      <c r="B10" s="17"/>
      <c r="C10" s="22" t="s">
        <v>21</v>
      </c>
      <c r="D10" s="23"/>
      <c r="E10" s="24"/>
      <c r="F10" s="9"/>
      <c r="G10" s="10"/>
    </row>
    <row r="11" spans="1:9" x14ac:dyDescent="0.3">
      <c r="A11" s="12" t="s">
        <v>10</v>
      </c>
      <c r="B11" s="25">
        <v>1</v>
      </c>
      <c r="C11" s="26" t="str">
        <f>IF(A11="","",VLOOKUP($A10,IF(LEN(A11)=2,MSB,MSA),VLOOKUP(LEFT(A11,1),Teams,4,FALSE),FALSE))</f>
        <v>Aidan Pringle</v>
      </c>
      <c r="D11" s="26" t="str">
        <f t="shared" ref="D11:D16" si="0">IF(A11="","",VLOOKUP(LEFT(A11,1),Teams,2,FALSE))</f>
        <v>Eastbourne</v>
      </c>
      <c r="E11" s="27" t="s">
        <v>22</v>
      </c>
      <c r="F11" s="28">
        <v>6</v>
      </c>
      <c r="G11" s="10"/>
      <c r="I11" t="s">
        <v>23</v>
      </c>
    </row>
    <row r="12" spans="1:9" x14ac:dyDescent="0.3">
      <c r="A12" s="12" t="s">
        <v>7</v>
      </c>
      <c r="B12" s="25">
        <v>2</v>
      </c>
      <c r="C12" s="26" t="str">
        <f>IF(A12="","",VLOOKUP($A10,IF(LEN(A12)=2,MSB,MSA),VLOOKUP(LEFT(A12,1),Teams,4,FALSE),FALSE))</f>
        <v>Ethan Tait</v>
      </c>
      <c r="D12" s="26" t="str">
        <f t="shared" si="0"/>
        <v>Brighton &amp; Hove</v>
      </c>
      <c r="E12" s="27" t="s">
        <v>24</v>
      </c>
      <c r="F12" s="28">
        <v>5</v>
      </c>
      <c r="G12" s="10"/>
      <c r="I12" t="s">
        <v>23</v>
      </c>
    </row>
    <row r="13" spans="1:9" x14ac:dyDescent="0.3">
      <c r="A13" s="12" t="s">
        <v>19</v>
      </c>
      <c r="B13" s="25" t="s">
        <v>8</v>
      </c>
      <c r="C13" s="26" t="str">
        <f>IF(A13="","",VLOOKUP($A10,IF(LEN(A13)=2,MSB,MSA),VLOOKUP(LEFT(A13,1),Teams,4,FALSE),FALSE))</f>
        <v>Iestyn Walsh</v>
      </c>
      <c r="D13" s="26" t="str">
        <f t="shared" si="0"/>
        <v>Phoenix</v>
      </c>
      <c r="E13" s="27" t="s">
        <v>24</v>
      </c>
      <c r="F13" s="28">
        <v>4</v>
      </c>
      <c r="G13" s="10"/>
    </row>
    <row r="14" spans="1:9" x14ac:dyDescent="0.3">
      <c r="A14" s="12" t="s">
        <v>25</v>
      </c>
      <c r="B14" s="25" t="s">
        <v>11</v>
      </c>
      <c r="C14" s="26" t="str">
        <f>IF(A14="","",VLOOKUP($A10,IF(LEN(A14)=2,MSB,MSA),VLOOKUP(LEFT(A14,1),Teams,4,FALSE),FALSE))</f>
        <v>Bill Scott</v>
      </c>
      <c r="D14" s="26" t="str">
        <f t="shared" si="0"/>
        <v>Lewes</v>
      </c>
      <c r="E14" s="27" t="s">
        <v>26</v>
      </c>
      <c r="F14" s="28">
        <v>3</v>
      </c>
      <c r="G14" s="10"/>
      <c r="I14" t="s">
        <v>23</v>
      </c>
    </row>
    <row r="15" spans="1:9" x14ac:dyDescent="0.3">
      <c r="A15" s="12"/>
      <c r="B15" s="25" t="s">
        <v>17</v>
      </c>
      <c r="C15" s="26" t="str">
        <f>IF(A15="","",VLOOKUP($A10,IF(LEN(A15)=2,MSB,MSA),VLOOKUP(LEFT(A15,1),Teams,4,FALSE),FALSE))</f>
        <v/>
      </c>
      <c r="D15" s="26" t="str">
        <f t="shared" si="0"/>
        <v/>
      </c>
      <c r="E15" s="27"/>
      <c r="F15" s="28">
        <v>2</v>
      </c>
      <c r="G15" s="10"/>
    </row>
    <row r="16" spans="1:9" x14ac:dyDescent="0.3">
      <c r="A16" s="12"/>
      <c r="B16" s="25" t="s">
        <v>14</v>
      </c>
      <c r="C16" s="26" t="str">
        <f>IF(A16="","",VLOOKUP($A10,IF(LEN(A16)=2,MSB,MSA),VLOOKUP(LEFT(A16,1),Teams,4,FALSE),FALSE))</f>
        <v/>
      </c>
      <c r="D16" s="26" t="str">
        <f t="shared" si="0"/>
        <v/>
      </c>
      <c r="E16" s="27"/>
      <c r="F16" s="28">
        <v>1</v>
      </c>
      <c r="G16" s="10"/>
      <c r="I16" t="s">
        <v>23</v>
      </c>
    </row>
    <row r="17" spans="1:9" x14ac:dyDescent="0.3">
      <c r="A17" s="21" t="s">
        <v>20</v>
      </c>
      <c r="B17" s="17"/>
      <c r="C17" s="29" t="s">
        <v>27</v>
      </c>
      <c r="D17" s="23"/>
      <c r="E17" s="24"/>
      <c r="F17" s="9"/>
      <c r="G17" s="10"/>
    </row>
    <row r="18" spans="1:9" x14ac:dyDescent="0.3">
      <c r="A18" s="12" t="s">
        <v>28</v>
      </c>
      <c r="B18" s="25">
        <v>1</v>
      </c>
      <c r="C18" s="26" t="str">
        <f>IF(A18="","",VLOOKUP($A17,IF(LEN(A18)=2,MSB,MSA),VLOOKUP(LEFT(A18,1),Teams,4,FALSE),FALSE))</f>
        <v>Eddie Sullivan</v>
      </c>
      <c r="D18" s="26" t="str">
        <f t="shared" ref="D18:D23" si="1">IF(A18="","",VLOOKUP(LEFT(A18,1),Teams,2,FALSE))</f>
        <v>Brighton &amp; Hove</v>
      </c>
      <c r="E18" s="27" t="s">
        <v>29</v>
      </c>
      <c r="F18" s="28">
        <v>6</v>
      </c>
      <c r="G18" s="10"/>
      <c r="I18" t="s">
        <v>23</v>
      </c>
    </row>
    <row r="19" spans="1:9" x14ac:dyDescent="0.3">
      <c r="A19" s="12" t="s">
        <v>30</v>
      </c>
      <c r="B19" s="25">
        <v>2</v>
      </c>
      <c r="C19" s="26" t="str">
        <f>IF(A19="","",VLOOKUP($A17,IF(LEN(A19)=2,MSB,MSA),VLOOKUP(LEFT(A19,1),Teams,4,FALSE),FALSE))</f>
        <v>Bill Scott</v>
      </c>
      <c r="D19" s="26" t="str">
        <f t="shared" si="1"/>
        <v>Lewes</v>
      </c>
      <c r="E19" s="27" t="s">
        <v>31</v>
      </c>
      <c r="F19" s="28">
        <v>5</v>
      </c>
      <c r="G19" s="10"/>
      <c r="I19" t="s">
        <v>23</v>
      </c>
    </row>
    <row r="20" spans="1:9" x14ac:dyDescent="0.3">
      <c r="A20" s="12" t="s">
        <v>32</v>
      </c>
      <c r="B20" s="25" t="s">
        <v>8</v>
      </c>
      <c r="C20" s="26" t="str">
        <f>IF(A20="","",VLOOKUP($A17,IF(LEN(A20)=2,MSB,MSA),VLOOKUP(LEFT(A20,1),Teams,4,FALSE),FALSE))</f>
        <v>James Oakley</v>
      </c>
      <c r="D20" s="26" t="str">
        <f t="shared" si="1"/>
        <v>Phoenix</v>
      </c>
      <c r="E20" s="27" t="s">
        <v>33</v>
      </c>
      <c r="F20" s="28">
        <v>4</v>
      </c>
      <c r="G20" s="10"/>
    </row>
    <row r="21" spans="1:9" x14ac:dyDescent="0.3">
      <c r="A21" s="12" t="s">
        <v>34</v>
      </c>
      <c r="B21" s="25" t="s">
        <v>11</v>
      </c>
      <c r="C21" s="26" t="str">
        <f>IF(A21="","",VLOOKUP($A17,IF(LEN(A21)=2,MSB,MSA),VLOOKUP(LEFT(A21,1),Teams,4,FALSE),FALSE))</f>
        <v>Vinnie Hardy</v>
      </c>
      <c r="D21" s="26" t="str">
        <f t="shared" si="1"/>
        <v>Eastbourne</v>
      </c>
      <c r="E21" s="27" t="s">
        <v>35</v>
      </c>
      <c r="F21" s="28">
        <v>3</v>
      </c>
      <c r="G21" s="10"/>
      <c r="I21" t="s">
        <v>23</v>
      </c>
    </row>
    <row r="22" spans="1:9" x14ac:dyDescent="0.3">
      <c r="A22" s="12"/>
      <c r="B22" s="25" t="s">
        <v>17</v>
      </c>
      <c r="C22" s="26" t="str">
        <f>IF(A22="","",VLOOKUP($A17,IF(LEN(A22)=2,MSB,MSA),VLOOKUP(LEFT(A22,1),Teams,4,FALSE),FALSE))</f>
        <v/>
      </c>
      <c r="D22" s="26" t="str">
        <f t="shared" si="1"/>
        <v/>
      </c>
      <c r="E22" s="27"/>
      <c r="F22" s="28">
        <v>2</v>
      </c>
      <c r="G22" s="10"/>
    </row>
    <row r="23" spans="1:9" x14ac:dyDescent="0.3">
      <c r="A23" s="12"/>
      <c r="B23" s="25" t="s">
        <v>14</v>
      </c>
      <c r="C23" s="26" t="str">
        <f>IF(A23="","",VLOOKUP($A17,IF(LEN(A23)=2,MSB,MSA),VLOOKUP(LEFT(A23,1),Teams,4,FALSE),FALSE))</f>
        <v/>
      </c>
      <c r="D23" s="26" t="str">
        <f t="shared" si="1"/>
        <v/>
      </c>
      <c r="E23" s="27"/>
      <c r="F23" s="28">
        <v>1</v>
      </c>
      <c r="G23" s="10"/>
      <c r="I23" t="s">
        <v>23</v>
      </c>
    </row>
    <row r="24" spans="1:9" x14ac:dyDescent="0.3">
      <c r="A24" s="21" t="s">
        <v>36</v>
      </c>
      <c r="B24" s="17"/>
      <c r="C24" s="22" t="s">
        <v>37</v>
      </c>
      <c r="D24" s="23"/>
      <c r="E24" s="24"/>
      <c r="F24" s="9"/>
      <c r="G24" s="10"/>
    </row>
    <row r="25" spans="1:9" x14ac:dyDescent="0.3">
      <c r="A25" s="12" t="s">
        <v>38</v>
      </c>
      <c r="B25" s="25">
        <v>1</v>
      </c>
      <c r="C25" s="26" t="str">
        <f>IF(A25="","",VLOOKUP($A24,IF(LEN(A25)=2,MSB,MSA),VLOOKUP(LEFT(A25,1),Teams,4,FALSE),FALSE))</f>
        <v>Aiden Larkin</v>
      </c>
      <c r="D25" s="26" t="str">
        <f t="shared" ref="D25:D30" si="2">IF(A25="","",VLOOKUP(LEFT(A25,1),Teams,2,FALSE))</f>
        <v>Hy Runners</v>
      </c>
      <c r="E25" s="27" t="s">
        <v>39</v>
      </c>
      <c r="F25" s="28">
        <v>6</v>
      </c>
      <c r="G25" s="10"/>
      <c r="I25" t="s">
        <v>40</v>
      </c>
    </row>
    <row r="26" spans="1:9" x14ac:dyDescent="0.3">
      <c r="A26" s="12" t="s">
        <v>41</v>
      </c>
      <c r="B26" s="25">
        <v>2</v>
      </c>
      <c r="C26" s="26" t="str">
        <f>IF(A26="","",VLOOKUP($A24,IF(LEN(A26)=2,MSB,MSA),VLOOKUP(LEFT(A26,1),Teams,4,FALSE),FALSE))</f>
        <v>Iestyn Walsh</v>
      </c>
      <c r="D26" s="26" t="str">
        <f t="shared" si="2"/>
        <v>Phoenix</v>
      </c>
      <c r="E26" s="27" t="s">
        <v>42</v>
      </c>
      <c r="F26" s="28">
        <v>5</v>
      </c>
      <c r="G26" s="10"/>
      <c r="I26" t="s">
        <v>40</v>
      </c>
    </row>
    <row r="27" spans="1:9" x14ac:dyDescent="0.3">
      <c r="A27" s="12" t="s">
        <v>43</v>
      </c>
      <c r="B27" s="25" t="s">
        <v>8</v>
      </c>
      <c r="C27" s="26" t="str">
        <f>IF(A27="","",VLOOKUP($A24,IF(LEN(A27)=2,MSB,MSA),VLOOKUP(LEFT(A27,1),Teams,4,FALSE),FALSE))</f>
        <v xml:space="preserve">Seb Skinner </v>
      </c>
      <c r="D27" s="26" t="str">
        <f t="shared" si="2"/>
        <v>Brighton &amp; Hove</v>
      </c>
      <c r="E27" s="27" t="s">
        <v>42</v>
      </c>
      <c r="F27" s="28">
        <v>4</v>
      </c>
      <c r="G27" s="10"/>
    </row>
    <row r="28" spans="1:9" x14ac:dyDescent="0.3">
      <c r="A28" s="12" t="s">
        <v>44</v>
      </c>
      <c r="B28" s="25" t="s">
        <v>11</v>
      </c>
      <c r="C28" s="26" t="str">
        <f>IF(A28="","",VLOOKUP($A24,IF(LEN(A28)=2,MSB,MSA),VLOOKUP(LEFT(A28,1),Teams,4,FALSE),FALSE))</f>
        <v>Charlie Davey</v>
      </c>
      <c r="D28" s="26" t="str">
        <f t="shared" si="2"/>
        <v>Eastbourne</v>
      </c>
      <c r="E28" s="27" t="s">
        <v>42</v>
      </c>
      <c r="F28" s="28">
        <v>3</v>
      </c>
      <c r="G28" s="10"/>
      <c r="I28" t="s">
        <v>40</v>
      </c>
    </row>
    <row r="29" spans="1:9" x14ac:dyDescent="0.3">
      <c r="A29" s="12" t="s">
        <v>45</v>
      </c>
      <c r="B29" s="25" t="s">
        <v>17</v>
      </c>
      <c r="C29" s="26" t="str">
        <f>IF(A29="","",VLOOKUP($A24,IF(LEN(A29)=2,MSB,MSA),VLOOKUP(LEFT(A29,1),Teams,4,FALSE),FALSE))</f>
        <v>Louis Lee</v>
      </c>
      <c r="D29" s="26" t="str">
        <f t="shared" si="2"/>
        <v>Lewes</v>
      </c>
      <c r="E29" s="27" t="s">
        <v>46</v>
      </c>
      <c r="F29" s="28">
        <v>2</v>
      </c>
      <c r="G29" s="10"/>
    </row>
    <row r="30" spans="1:9" x14ac:dyDescent="0.3">
      <c r="A30" s="12"/>
      <c r="B30" s="25" t="s">
        <v>14</v>
      </c>
      <c r="C30" s="26" t="str">
        <f>IF(A30="","",VLOOKUP($A24,IF(LEN(A30)=2,MSB,MSA),VLOOKUP(LEFT(A30,1),Teams,4,FALSE),FALSE))</f>
        <v/>
      </c>
      <c r="D30" s="26" t="str">
        <f t="shared" si="2"/>
        <v/>
      </c>
      <c r="E30" s="27"/>
      <c r="F30" s="28">
        <v>1</v>
      </c>
      <c r="G30" s="10"/>
      <c r="I30" t="s">
        <v>40</v>
      </c>
    </row>
    <row r="31" spans="1:9" x14ac:dyDescent="0.3">
      <c r="A31" s="21" t="s">
        <v>36</v>
      </c>
      <c r="B31" s="17"/>
      <c r="C31" s="29" t="s">
        <v>47</v>
      </c>
      <c r="D31" s="23"/>
      <c r="E31" s="24"/>
      <c r="F31" s="9"/>
      <c r="G31" s="10"/>
    </row>
    <row r="32" spans="1:9" x14ac:dyDescent="0.3">
      <c r="A32" s="12" t="s">
        <v>48</v>
      </c>
      <c r="B32" s="25">
        <v>1</v>
      </c>
      <c r="C32" s="26" t="str">
        <f>IF(A32="","",VLOOKUP($A31,IF(LEN(A32)=2,MSB,MSA),VLOOKUP(LEFT(A32,1),Teams,4,FALSE),FALSE))</f>
        <v>Matthew Reid</v>
      </c>
      <c r="D32" s="26" t="str">
        <f t="shared" ref="D32:D37" si="3">IF(A32="","",VLOOKUP(LEFT(A32,1),Teams,2,FALSE))</f>
        <v>Brighton &amp; Hove</v>
      </c>
      <c r="E32" s="27" t="s">
        <v>49</v>
      </c>
      <c r="F32" s="28">
        <v>6</v>
      </c>
      <c r="G32" s="10"/>
      <c r="I32" t="s">
        <v>40</v>
      </c>
    </row>
    <row r="33" spans="1:9" x14ac:dyDescent="0.3">
      <c r="A33" s="12" t="s">
        <v>50</v>
      </c>
      <c r="B33" s="25">
        <v>2</v>
      </c>
      <c r="C33" s="26" t="str">
        <f>IF(A33="","",VLOOKUP($A31,IF(LEN(A33)=2,MSB,MSA),VLOOKUP(LEFT(A33,1),Teams,4,FALSE),FALSE))</f>
        <v>Otto De Burca</v>
      </c>
      <c r="D33" s="26" t="str">
        <f t="shared" si="3"/>
        <v>Lewes</v>
      </c>
      <c r="E33" s="27" t="s">
        <v>51</v>
      </c>
      <c r="F33" s="28">
        <v>5</v>
      </c>
      <c r="G33" s="10"/>
    </row>
    <row r="34" spans="1:9" x14ac:dyDescent="0.3">
      <c r="A34" s="12" t="s">
        <v>52</v>
      </c>
      <c r="B34" s="25" t="s">
        <v>8</v>
      </c>
      <c r="C34" s="26" t="str">
        <f>IF(A34="","",VLOOKUP($A31,IF(LEN(A34)=2,MSB,MSA),VLOOKUP(LEFT(A34,1),Teams,4,FALSE),FALSE))</f>
        <v>Jesse Coleman</v>
      </c>
      <c r="D34" s="26" t="str">
        <f t="shared" si="3"/>
        <v>Phoenix</v>
      </c>
      <c r="E34" s="27" t="s">
        <v>53</v>
      </c>
      <c r="F34" s="28">
        <v>4</v>
      </c>
      <c r="G34" s="10"/>
      <c r="I34" t="s">
        <v>40</v>
      </c>
    </row>
    <row r="35" spans="1:9" x14ac:dyDescent="0.3">
      <c r="A35" s="12" t="s">
        <v>54</v>
      </c>
      <c r="B35" s="25" t="s">
        <v>11</v>
      </c>
      <c r="C35" s="26" t="str">
        <f>IF(A35="","",VLOOKUP($A31,IF(LEN(A35)=2,MSB,MSA),VLOOKUP(LEFT(A35,1),Teams,4,FALSE),FALSE))</f>
        <v>Jake Cooper</v>
      </c>
      <c r="D35" s="26" t="str">
        <f t="shared" si="3"/>
        <v>Eastbourne</v>
      </c>
      <c r="E35" s="27" t="s">
        <v>55</v>
      </c>
      <c r="F35" s="28">
        <v>3</v>
      </c>
      <c r="G35" s="10"/>
      <c r="I35" t="s">
        <v>40</v>
      </c>
    </row>
    <row r="36" spans="1:9" x14ac:dyDescent="0.3">
      <c r="A36" s="12"/>
      <c r="B36" s="25" t="s">
        <v>17</v>
      </c>
      <c r="C36" s="26" t="str">
        <f>IF(A36="","",VLOOKUP($A31,IF(LEN(A36)=2,MSB,MSA),VLOOKUP(LEFT(A36,1),Teams,4,FALSE),FALSE))</f>
        <v/>
      </c>
      <c r="D36" s="26" t="str">
        <f t="shared" si="3"/>
        <v/>
      </c>
      <c r="E36" s="27"/>
      <c r="F36" s="28">
        <v>2</v>
      </c>
      <c r="G36" s="10"/>
    </row>
    <row r="37" spans="1:9" x14ac:dyDescent="0.3">
      <c r="A37" s="12"/>
      <c r="B37" s="25" t="s">
        <v>14</v>
      </c>
      <c r="C37" s="26" t="str">
        <f>IF(A37="","",VLOOKUP($A31,IF(LEN(A37)=2,MSB,MSA),VLOOKUP(LEFT(A37,1),Teams,4,FALSE),FALSE))</f>
        <v/>
      </c>
      <c r="D37" s="26" t="str">
        <f t="shared" si="3"/>
        <v/>
      </c>
      <c r="E37" s="27"/>
      <c r="F37" s="28">
        <v>1</v>
      </c>
      <c r="G37" s="10"/>
      <c r="I37" t="s">
        <v>40</v>
      </c>
    </row>
    <row r="38" spans="1:9" x14ac:dyDescent="0.3">
      <c r="A38" s="21" t="s">
        <v>56</v>
      </c>
      <c r="B38" s="17"/>
      <c r="C38" s="30" t="s">
        <v>57</v>
      </c>
      <c r="D38" s="31"/>
      <c r="E38" s="24"/>
      <c r="F38" s="9"/>
      <c r="G38" s="10"/>
    </row>
    <row r="39" spans="1:9" x14ac:dyDescent="0.3">
      <c r="A39" s="9" t="s">
        <v>43</v>
      </c>
      <c r="B39" s="25">
        <v>1</v>
      </c>
      <c r="C39" s="26" t="str">
        <f>IF(A39="","",VLOOKUP($A38,IF(LEN(A39)=2,MSB,MSA),VLOOKUP(LEFT(A39,1),Teams,4,FALSE),FALSE))</f>
        <v>Louis Ashworth</v>
      </c>
      <c r="D39" s="26" t="str">
        <f t="shared" ref="D39:D44" si="4">IF(A39="","",VLOOKUP(LEFT(A39,1),Teams,2,FALSE))</f>
        <v>Brighton &amp; Hove</v>
      </c>
      <c r="E39" s="27" t="s">
        <v>58</v>
      </c>
      <c r="F39" s="28">
        <v>6</v>
      </c>
      <c r="G39" s="10"/>
      <c r="I39" t="s">
        <v>59</v>
      </c>
    </row>
    <row r="40" spans="1:9" x14ac:dyDescent="0.3">
      <c r="A40" s="9" t="s">
        <v>44</v>
      </c>
      <c r="B40" s="25">
        <v>2</v>
      </c>
      <c r="C40" s="26" t="str">
        <f>IF(A40="","",VLOOKUP($A38,IF(LEN(A40)=2,MSB,MSA),VLOOKUP(LEFT(A40,1),Teams,4,FALSE),FALSE))</f>
        <v>Byron Roberts</v>
      </c>
      <c r="D40" s="26" t="str">
        <f t="shared" si="4"/>
        <v>Eastbourne</v>
      </c>
      <c r="E40" s="27" t="s">
        <v>60</v>
      </c>
      <c r="F40" s="28">
        <v>5</v>
      </c>
      <c r="G40" s="10"/>
      <c r="I40" t="s">
        <v>59</v>
      </c>
    </row>
    <row r="41" spans="1:9" x14ac:dyDescent="0.3">
      <c r="A41" s="9" t="s">
        <v>38</v>
      </c>
      <c r="B41" s="25" t="s">
        <v>8</v>
      </c>
      <c r="C41" s="26" t="str">
        <f>IF(A41="","",VLOOKUP($A38,IF(LEN(A41)=2,MSB,MSA),VLOOKUP(LEFT(A41,1),Teams,4,FALSE),FALSE))</f>
        <v>Aiden Larkin</v>
      </c>
      <c r="D41" s="26" t="str">
        <f t="shared" si="4"/>
        <v>Hy Runners</v>
      </c>
      <c r="E41" s="27" t="s">
        <v>61</v>
      </c>
      <c r="F41" s="28">
        <v>4</v>
      </c>
      <c r="G41" s="10"/>
    </row>
    <row r="42" spans="1:9" x14ac:dyDescent="0.3">
      <c r="A42" s="9" t="s">
        <v>52</v>
      </c>
      <c r="B42" s="25" t="s">
        <v>11</v>
      </c>
      <c r="C42" s="26" t="str">
        <f>IF(A42="","",VLOOKUP($A38,IF(LEN(A42)=2,MSB,MSA),VLOOKUP(LEFT(A42,1),Teams,4,FALSE),FALSE))</f>
        <v>Douggie Carter</v>
      </c>
      <c r="D42" s="26" t="str">
        <f t="shared" si="4"/>
        <v>Phoenix</v>
      </c>
      <c r="E42" s="27" t="s">
        <v>62</v>
      </c>
      <c r="F42" s="28">
        <v>3</v>
      </c>
      <c r="G42" s="10"/>
      <c r="I42" t="s">
        <v>59</v>
      </c>
    </row>
    <row r="43" spans="1:9" x14ac:dyDescent="0.3">
      <c r="A43" s="9" t="s">
        <v>50</v>
      </c>
      <c r="B43" s="25" t="s">
        <v>17</v>
      </c>
      <c r="C43" s="26" t="str">
        <f>IF(A43="","",VLOOKUP($A38,IF(LEN(A43)=2,MSB,MSA),VLOOKUP(LEFT(A43,1),Teams,4,FALSE),FALSE))</f>
        <v>Rory Grant</v>
      </c>
      <c r="D43" s="26" t="str">
        <f t="shared" si="4"/>
        <v>Lewes</v>
      </c>
      <c r="E43" s="27" t="s">
        <v>63</v>
      </c>
      <c r="F43" s="28">
        <v>2</v>
      </c>
      <c r="G43" s="10"/>
    </row>
    <row r="44" spans="1:9" x14ac:dyDescent="0.3">
      <c r="B44" s="25" t="s">
        <v>14</v>
      </c>
      <c r="C44" s="26" t="str">
        <f>IF(A44="","",VLOOKUP($A38,IF(LEN(A44)=2,MSB,MSA),VLOOKUP(LEFT(A44,1),Teams,4,FALSE),FALSE))</f>
        <v/>
      </c>
      <c r="D44" s="26" t="str">
        <f t="shared" si="4"/>
        <v/>
      </c>
      <c r="E44" s="27"/>
      <c r="F44" s="28">
        <v>1</v>
      </c>
      <c r="G44" s="10"/>
      <c r="I44" t="s">
        <v>59</v>
      </c>
    </row>
    <row r="45" spans="1:9" x14ac:dyDescent="0.3">
      <c r="A45" s="21" t="s">
        <v>56</v>
      </c>
      <c r="B45" s="17"/>
      <c r="C45" s="29" t="s">
        <v>64</v>
      </c>
      <c r="D45" s="31"/>
      <c r="E45" s="24"/>
      <c r="F45" s="9"/>
      <c r="G45" s="10"/>
    </row>
    <row r="46" spans="1:9" x14ac:dyDescent="0.3">
      <c r="A46" s="12" t="s">
        <v>48</v>
      </c>
      <c r="B46" s="25">
        <v>1</v>
      </c>
      <c r="C46" s="26" t="str">
        <f>IF(A46="","",VLOOKUP($A45,IF(LEN(A46)=2,MSB,MSA),VLOOKUP(LEFT(A46,1),Teams,4,FALSE),FALSE))</f>
        <v>Joaquin  Perez</v>
      </c>
      <c r="D46" s="26" t="str">
        <f t="shared" ref="D46:D51" si="5">IF(A46="","",VLOOKUP(LEFT(A46,1),Teams,2,FALSE))</f>
        <v>Brighton &amp; Hove</v>
      </c>
      <c r="E46" s="27" t="s">
        <v>65</v>
      </c>
      <c r="F46" s="28">
        <v>6</v>
      </c>
      <c r="G46" s="10"/>
      <c r="I46" t="s">
        <v>59</v>
      </c>
    </row>
    <row r="47" spans="1:9" x14ac:dyDescent="0.3">
      <c r="A47" s="12" t="s">
        <v>54</v>
      </c>
      <c r="B47" s="25">
        <v>2</v>
      </c>
      <c r="C47" s="26" t="str">
        <f>IF(A47="","",VLOOKUP($A45,IF(LEN(A47)=2,MSB,MSA),VLOOKUP(LEFT(A47,1),Teams,4,FALSE),FALSE))</f>
        <v>Fox Andrews</v>
      </c>
      <c r="D47" s="26" t="str">
        <f t="shared" si="5"/>
        <v>Eastbourne</v>
      </c>
      <c r="E47" s="27" t="s">
        <v>66</v>
      </c>
      <c r="F47" s="28">
        <v>5</v>
      </c>
      <c r="G47" s="10"/>
      <c r="I47" t="s">
        <v>59</v>
      </c>
    </row>
    <row r="48" spans="1:9" x14ac:dyDescent="0.3">
      <c r="A48" s="12" t="s">
        <v>45</v>
      </c>
      <c r="B48" s="25" t="s">
        <v>8</v>
      </c>
      <c r="C48" s="26" t="str">
        <f>IF(A48="","",VLOOKUP($A45,IF(LEN(A48)=2,MSB,MSA),VLOOKUP(LEFT(A48,1),Teams,4,FALSE),FALSE))</f>
        <v>Samuel Trotman</v>
      </c>
      <c r="D48" s="26" t="str">
        <f t="shared" si="5"/>
        <v>Lewes</v>
      </c>
      <c r="E48" s="27" t="s">
        <v>67</v>
      </c>
      <c r="F48" s="28">
        <v>4</v>
      </c>
      <c r="G48" s="10"/>
    </row>
    <row r="49" spans="1:9" x14ac:dyDescent="0.3">
      <c r="A49" s="12" t="s">
        <v>41</v>
      </c>
      <c r="B49" s="25" t="s">
        <v>11</v>
      </c>
      <c r="C49" s="26" t="str">
        <f>IF(A49="","",VLOOKUP($A45,IF(LEN(A49)=2,MSB,MSA),VLOOKUP(LEFT(A49,1),Teams,4,FALSE),FALSE))</f>
        <v>Joshua Dewey-Eaves</v>
      </c>
      <c r="D49" s="26" t="str">
        <f t="shared" si="5"/>
        <v>Phoenix</v>
      </c>
      <c r="E49" s="27" t="s">
        <v>68</v>
      </c>
      <c r="F49" s="28">
        <v>3</v>
      </c>
      <c r="G49" s="10"/>
      <c r="I49" t="s">
        <v>59</v>
      </c>
    </row>
    <row r="50" spans="1:9" x14ac:dyDescent="0.3">
      <c r="A50" s="12"/>
      <c r="B50" s="25" t="s">
        <v>17</v>
      </c>
      <c r="C50" s="26" t="str">
        <f>IF(A50="","",VLOOKUP($A45,IF(LEN(A50)=2,MSB,MSA),VLOOKUP(LEFT(A50,1),Teams,4,FALSE),FALSE))</f>
        <v/>
      </c>
      <c r="D50" s="26" t="str">
        <f t="shared" si="5"/>
        <v/>
      </c>
      <c r="E50" s="27"/>
      <c r="F50" s="28">
        <v>2</v>
      </c>
      <c r="G50" s="10"/>
    </row>
    <row r="51" spans="1:9" x14ac:dyDescent="0.3">
      <c r="A51" s="12"/>
      <c r="B51" s="25" t="s">
        <v>14</v>
      </c>
      <c r="C51" s="26" t="str">
        <f>IF(A51="","",VLOOKUP($A45,IF(LEN(A51)=2,MSB,MSA),VLOOKUP(LEFT(A51,1),Teams,4,FALSE),FALSE))</f>
        <v/>
      </c>
      <c r="D51" s="26" t="str">
        <f t="shared" si="5"/>
        <v/>
      </c>
      <c r="E51" s="27"/>
      <c r="F51" s="28">
        <v>1</v>
      </c>
      <c r="G51" s="10"/>
      <c r="I51" t="s">
        <v>59</v>
      </c>
    </row>
    <row r="52" spans="1:9" x14ac:dyDescent="0.3">
      <c r="A52" s="21" t="s">
        <v>69</v>
      </c>
      <c r="B52" s="17"/>
      <c r="C52" s="30" t="s">
        <v>70</v>
      </c>
      <c r="D52" s="31"/>
      <c r="E52" s="32"/>
      <c r="F52" s="9"/>
      <c r="G52" s="10"/>
    </row>
    <row r="53" spans="1:9" x14ac:dyDescent="0.3">
      <c r="A53" s="12" t="s">
        <v>44</v>
      </c>
      <c r="B53" s="25">
        <v>1</v>
      </c>
      <c r="C53" s="26" t="str">
        <f>IF(A53="","",VLOOKUP($A52,IF(LEN(A53)=2,MSB,MSA),VLOOKUP(LEFT(A53,1),Teams,4,FALSE),FALSE))</f>
        <v>Joshua Webster</v>
      </c>
      <c r="D53" s="26" t="str">
        <f t="shared" ref="D53:D58" si="6">IF(A53="","",VLOOKUP(LEFT(A53,1),Teams,2,FALSE))</f>
        <v>Eastbourne</v>
      </c>
      <c r="E53" s="27" t="s">
        <v>71</v>
      </c>
      <c r="F53" s="28">
        <v>6</v>
      </c>
      <c r="G53" s="10"/>
      <c r="I53" t="s">
        <v>72</v>
      </c>
    </row>
    <row r="54" spans="1:9" x14ac:dyDescent="0.3">
      <c r="A54" s="12" t="s">
        <v>48</v>
      </c>
      <c r="B54" s="25" t="s">
        <v>43</v>
      </c>
      <c r="C54" s="26" t="str">
        <f>IF(A54="","",VLOOKUP($A52,IF(LEN(A54)=2,MSB,MSA),VLOOKUP(LEFT(A54,1),Teams,4,FALSE),FALSE))</f>
        <v>Taylor Thom Watts</v>
      </c>
      <c r="D54" s="26" t="str">
        <f t="shared" si="6"/>
        <v>Brighton &amp; Hove</v>
      </c>
      <c r="E54" s="27" t="s">
        <v>73</v>
      </c>
      <c r="F54" s="28">
        <v>5</v>
      </c>
      <c r="G54" s="10"/>
      <c r="I54" t="s">
        <v>72</v>
      </c>
    </row>
    <row r="55" spans="1:9" x14ac:dyDescent="0.3">
      <c r="A55" s="12" t="s">
        <v>45</v>
      </c>
      <c r="B55" s="25" t="s">
        <v>8</v>
      </c>
      <c r="C55" s="26" t="str">
        <f>IF(A55="","",VLOOKUP($A52,IF(LEN(A55)=2,MSB,MSA),VLOOKUP(LEFT(A55,1),Teams,4,FALSE),FALSE))</f>
        <v>Thomas Muddle</v>
      </c>
      <c r="D55" s="26" t="str">
        <f t="shared" si="6"/>
        <v>Lewes</v>
      </c>
      <c r="E55" s="27" t="s">
        <v>74</v>
      </c>
      <c r="F55" s="28">
        <v>4</v>
      </c>
      <c r="G55" s="10"/>
    </row>
    <row r="56" spans="1:9" x14ac:dyDescent="0.3">
      <c r="A56" s="12" t="s">
        <v>41</v>
      </c>
      <c r="B56" s="25" t="s">
        <v>11</v>
      </c>
      <c r="C56" s="26" t="str">
        <f>IF(A56="","",VLOOKUP($A52,IF(LEN(A56)=2,MSB,MSA),VLOOKUP(LEFT(A56,1),Teams,4,FALSE),FALSE))</f>
        <v>Jesse Coleman</v>
      </c>
      <c r="D56" s="26" t="str">
        <f t="shared" si="6"/>
        <v>Phoenix</v>
      </c>
      <c r="E56" s="27" t="s">
        <v>75</v>
      </c>
      <c r="F56" s="28">
        <v>3</v>
      </c>
      <c r="G56" s="10"/>
      <c r="I56" t="s">
        <v>72</v>
      </c>
    </row>
    <row r="57" spans="1:9" x14ac:dyDescent="0.3">
      <c r="A57" s="12"/>
      <c r="B57" s="25" t="s">
        <v>17</v>
      </c>
      <c r="C57" s="26" t="str">
        <f>IF(A57="","",VLOOKUP($A52,IF(LEN(A57)=2,MSB,MSA),VLOOKUP(LEFT(A57,1),Teams,4,FALSE),FALSE))</f>
        <v/>
      </c>
      <c r="D57" s="26" t="str">
        <f t="shared" si="6"/>
        <v/>
      </c>
      <c r="E57" s="27"/>
      <c r="F57" s="28">
        <v>2</v>
      </c>
      <c r="G57" s="10"/>
    </row>
    <row r="58" spans="1:9" x14ac:dyDescent="0.3">
      <c r="A58" s="12"/>
      <c r="B58" s="25" t="s">
        <v>14</v>
      </c>
      <c r="C58" s="26" t="str">
        <f>IF(A58="","",VLOOKUP($A52,IF(LEN(A58)=2,MSB,MSA),VLOOKUP(LEFT(A58,1),Teams,4,FALSE),FALSE))</f>
        <v/>
      </c>
      <c r="D58" s="26" t="str">
        <f t="shared" si="6"/>
        <v/>
      </c>
      <c r="E58" s="27"/>
      <c r="F58" s="28">
        <v>1</v>
      </c>
      <c r="G58" s="10"/>
      <c r="I58" t="s">
        <v>72</v>
      </c>
    </row>
    <row r="59" spans="1:9" x14ac:dyDescent="0.3">
      <c r="A59" s="21" t="s">
        <v>69</v>
      </c>
      <c r="B59" s="17"/>
      <c r="C59" s="29" t="s">
        <v>76</v>
      </c>
      <c r="D59" s="31"/>
      <c r="E59" s="32"/>
      <c r="F59" s="9"/>
      <c r="G59" s="10"/>
    </row>
    <row r="60" spans="1:9" x14ac:dyDescent="0.3">
      <c r="A60" s="12" t="s">
        <v>52</v>
      </c>
      <c r="B60" s="25">
        <v>1</v>
      </c>
      <c r="C60" s="26" t="str">
        <f>IF(A60="","",VLOOKUP($A59,IF(LEN(A60)=2,MSB,MSA),VLOOKUP(LEFT(A60,1),Teams,4,FALSE),FALSE))</f>
        <v>James Oakley</v>
      </c>
      <c r="D60" s="26" t="str">
        <f t="shared" ref="D60:D65" si="7">IF(A60="","",VLOOKUP(LEFT(A60,1),Teams,2,FALSE))</f>
        <v>Phoenix</v>
      </c>
      <c r="E60" s="27" t="s">
        <v>77</v>
      </c>
      <c r="F60" s="28">
        <v>6</v>
      </c>
      <c r="G60" s="10"/>
      <c r="I60" t="s">
        <v>72</v>
      </c>
    </row>
    <row r="61" spans="1:9" x14ac:dyDescent="0.3">
      <c r="A61" s="12" t="s">
        <v>50</v>
      </c>
      <c r="B61" s="25">
        <v>2</v>
      </c>
      <c r="C61" s="26" t="str">
        <f>IF(A61="","",VLOOKUP($A59,IF(LEN(A61)=2,MSB,MSA),VLOOKUP(LEFT(A61,1),Teams,4,FALSE),FALSE))</f>
        <v>Seb Leeming</v>
      </c>
      <c r="D61" s="26" t="str">
        <f t="shared" si="7"/>
        <v>Lewes</v>
      </c>
      <c r="E61" s="27" t="s">
        <v>78</v>
      </c>
      <c r="F61" s="28">
        <v>5</v>
      </c>
      <c r="G61" s="10"/>
      <c r="I61" t="s">
        <v>72</v>
      </c>
    </row>
    <row r="62" spans="1:9" x14ac:dyDescent="0.3">
      <c r="A62" s="12" t="s">
        <v>54</v>
      </c>
      <c r="B62" s="25" t="s">
        <v>8</v>
      </c>
      <c r="C62" s="26" t="str">
        <f>IF(A62="","",VLOOKUP($A59,IF(LEN(A62)=2,MSB,MSA),VLOOKUP(LEFT(A62,1),Teams,4,FALSE),FALSE))</f>
        <v>Archie Frankin</v>
      </c>
      <c r="D62" s="26" t="str">
        <f t="shared" si="7"/>
        <v>Eastbourne</v>
      </c>
      <c r="E62" s="27" t="s">
        <v>79</v>
      </c>
      <c r="F62" s="28">
        <v>4</v>
      </c>
      <c r="G62" s="10"/>
    </row>
    <row r="63" spans="1:9" x14ac:dyDescent="0.3">
      <c r="A63" s="12"/>
      <c r="B63" s="25" t="s">
        <v>11</v>
      </c>
      <c r="C63" s="26" t="str">
        <f>IF(A63="","",VLOOKUP($A59,IF(LEN(A63)=2,MSB,MSA),VLOOKUP(LEFT(A63,1),Teams,4,FALSE),FALSE))</f>
        <v/>
      </c>
      <c r="D63" s="26" t="str">
        <f t="shared" si="7"/>
        <v/>
      </c>
      <c r="E63" s="27"/>
      <c r="F63" s="28">
        <v>3</v>
      </c>
      <c r="G63" s="10"/>
      <c r="I63" t="s">
        <v>72</v>
      </c>
    </row>
    <row r="64" spans="1:9" x14ac:dyDescent="0.3">
      <c r="A64" s="12"/>
      <c r="B64" s="25" t="s">
        <v>17</v>
      </c>
      <c r="C64" s="26" t="str">
        <f>IF(A64="","",VLOOKUP($A59,IF(LEN(A64)=2,MSB,MSA),VLOOKUP(LEFT(A64,1),Teams,4,FALSE),FALSE))</f>
        <v/>
      </c>
      <c r="D64" s="26" t="str">
        <f t="shared" si="7"/>
        <v/>
      </c>
      <c r="E64" s="27"/>
      <c r="F64" s="28">
        <v>2</v>
      </c>
      <c r="G64" s="10"/>
    </row>
    <row r="65" spans="1:9" x14ac:dyDescent="0.3">
      <c r="A65" s="12"/>
      <c r="B65" s="25" t="s">
        <v>14</v>
      </c>
      <c r="C65" s="26" t="str">
        <f>IF(A65="","",VLOOKUP($A59,IF(LEN(A65)=2,MSB,MSA),VLOOKUP(LEFT(A65,1),Teams,4,FALSE),FALSE))</f>
        <v/>
      </c>
      <c r="D65" s="26" t="str">
        <f t="shared" si="7"/>
        <v/>
      </c>
      <c r="E65" s="27"/>
      <c r="F65" s="28">
        <v>1</v>
      </c>
      <c r="G65" s="10"/>
      <c r="I65" t="s">
        <v>72</v>
      </c>
    </row>
    <row r="66" spans="1:9" x14ac:dyDescent="0.3">
      <c r="A66" s="33" t="s">
        <v>80</v>
      </c>
      <c r="B66" s="17"/>
      <c r="C66" s="29" t="s">
        <v>81</v>
      </c>
      <c r="D66" s="23"/>
      <c r="E66" s="24"/>
      <c r="F66" s="9"/>
      <c r="G66" s="10"/>
    </row>
    <row r="67" spans="1:9" x14ac:dyDescent="0.3">
      <c r="A67" s="12" t="s">
        <v>44</v>
      </c>
      <c r="B67" s="25">
        <v>1</v>
      </c>
      <c r="C67" s="26" t="str">
        <f>IF(A67="","",VLOOKUP($A66,IF(LEN(A67)=2,MSB,MSA),VLOOKUP(LEFT(A67,1),Teams,4,FALSE),FALSE))</f>
        <v>Joshua Webster</v>
      </c>
      <c r="D67" s="26" t="str">
        <f t="shared" ref="D67:D72" si="8">IF(A67="","",VLOOKUP(LEFT(A67,1),Teams,2,FALSE))</f>
        <v>Eastbourne</v>
      </c>
      <c r="E67" s="27" t="s">
        <v>82</v>
      </c>
      <c r="F67" s="28">
        <v>6</v>
      </c>
      <c r="G67" s="10"/>
      <c r="I67" t="s">
        <v>83</v>
      </c>
    </row>
    <row r="68" spans="1:9" x14ac:dyDescent="0.3">
      <c r="A68" s="12" t="s">
        <v>43</v>
      </c>
      <c r="B68" s="25">
        <v>2</v>
      </c>
      <c r="C68" s="26" t="str">
        <f>IF(A68="","",VLOOKUP($A66,IF(LEN(A68)=2,MSB,MSA),VLOOKUP(LEFT(A68,1),Teams,4,FALSE),FALSE))</f>
        <v>Arthur roger</v>
      </c>
      <c r="D68" s="26" t="str">
        <f t="shared" si="8"/>
        <v>Brighton &amp; Hove</v>
      </c>
      <c r="E68" s="27" t="s">
        <v>84</v>
      </c>
      <c r="F68" s="28">
        <v>5</v>
      </c>
      <c r="G68" s="10"/>
      <c r="I68" t="s">
        <v>83</v>
      </c>
    </row>
    <row r="69" spans="1:9" x14ac:dyDescent="0.3">
      <c r="A69" s="12" t="s">
        <v>45</v>
      </c>
      <c r="B69" s="25" t="s">
        <v>8</v>
      </c>
      <c r="C69" s="26" t="str">
        <f>IF(A69="","",VLOOKUP($A66,IF(LEN(A69)=2,MSB,MSA),VLOOKUP(LEFT(A69,1),Teams,4,FALSE),FALSE))</f>
        <v>Chimde Ike</v>
      </c>
      <c r="D69" s="26" t="str">
        <f t="shared" si="8"/>
        <v>Lewes</v>
      </c>
      <c r="E69" s="27" t="s">
        <v>85</v>
      </c>
      <c r="F69" s="28">
        <v>4</v>
      </c>
      <c r="G69" s="10"/>
    </row>
    <row r="70" spans="1:9" x14ac:dyDescent="0.3">
      <c r="A70" s="12"/>
      <c r="B70" s="25" t="s">
        <v>11</v>
      </c>
      <c r="C70" s="26" t="str">
        <f>IF(A70="","",VLOOKUP($A66,IF(LEN(A70)=2,MSB,MSA),VLOOKUP(LEFT(A70,1),Teams,4,FALSE),FALSE))</f>
        <v/>
      </c>
      <c r="D70" s="26" t="str">
        <f t="shared" si="8"/>
        <v/>
      </c>
      <c r="E70" s="27"/>
      <c r="F70" s="28">
        <v>3</v>
      </c>
      <c r="G70" s="10"/>
      <c r="I70" t="s">
        <v>83</v>
      </c>
    </row>
    <row r="71" spans="1:9" x14ac:dyDescent="0.3">
      <c r="A71" s="12"/>
      <c r="B71" s="25" t="s">
        <v>17</v>
      </c>
      <c r="C71" s="26" t="str">
        <f>IF(A71="","",VLOOKUP($A66,IF(LEN(A71)=2,MSB,MSA),VLOOKUP(LEFT(A71,1),Teams,4,FALSE),FALSE))</f>
        <v/>
      </c>
      <c r="D71" s="26" t="str">
        <f t="shared" si="8"/>
        <v/>
      </c>
      <c r="E71" s="27"/>
      <c r="F71" s="28">
        <v>2</v>
      </c>
      <c r="G71" s="10"/>
    </row>
    <row r="72" spans="1:9" x14ac:dyDescent="0.3">
      <c r="A72" s="12"/>
      <c r="B72" s="25" t="s">
        <v>14</v>
      </c>
      <c r="C72" s="26" t="str">
        <f>IF(A72="","",VLOOKUP($A66,IF(LEN(A72)=2,MSB,MSA),VLOOKUP(LEFT(A72,1),Teams,4,FALSE),FALSE))</f>
        <v/>
      </c>
      <c r="D72" s="26" t="str">
        <f t="shared" si="8"/>
        <v/>
      </c>
      <c r="E72" s="27"/>
      <c r="F72" s="28">
        <v>1</v>
      </c>
      <c r="G72" s="10"/>
      <c r="I72" t="s">
        <v>83</v>
      </c>
    </row>
    <row r="73" spans="1:9" x14ac:dyDescent="0.3">
      <c r="A73" s="33" t="s">
        <v>80</v>
      </c>
      <c r="B73" s="17"/>
      <c r="C73" s="29" t="s">
        <v>86</v>
      </c>
      <c r="D73" s="23"/>
      <c r="E73" s="24"/>
      <c r="F73" s="9"/>
      <c r="G73" s="10"/>
    </row>
    <row r="74" spans="1:9" x14ac:dyDescent="0.3">
      <c r="A74" s="12" t="s">
        <v>48</v>
      </c>
      <c r="B74" s="25">
        <v>1</v>
      </c>
      <c r="C74" s="26" t="str">
        <f>IF(A74="","",VLOOKUP($A73,IF(LEN(A74)=2,MSB,MSA),VLOOKUP(LEFT(A74,1),Teams,4,FALSE),FALSE))</f>
        <v>Isaac Machin</v>
      </c>
      <c r="D74" s="26" t="str">
        <f t="shared" ref="D74:D79" si="9">IF(A74="","",VLOOKUP(LEFT(A74,1),Teams,2,FALSE))</f>
        <v>Brighton &amp; Hove</v>
      </c>
      <c r="E74" s="27" t="s">
        <v>87</v>
      </c>
      <c r="F74" s="28">
        <v>6</v>
      </c>
      <c r="G74" s="10"/>
      <c r="I74" t="s">
        <v>83</v>
      </c>
    </row>
    <row r="75" spans="1:9" x14ac:dyDescent="0.3">
      <c r="A75" s="12" t="s">
        <v>54</v>
      </c>
      <c r="B75" s="25">
        <v>2</v>
      </c>
      <c r="C75" s="26" t="str">
        <f>IF(A75="","",VLOOKUP($A73,IF(LEN(A75)=2,MSB,MSA),VLOOKUP(LEFT(A75,1),Teams,4,FALSE),FALSE))</f>
        <v>Charlie Davey</v>
      </c>
      <c r="D75" s="26" t="str">
        <f t="shared" si="9"/>
        <v>Eastbourne</v>
      </c>
      <c r="E75" s="27" t="s">
        <v>88</v>
      </c>
      <c r="F75" s="28">
        <v>5</v>
      </c>
      <c r="G75" s="10"/>
      <c r="I75" t="s">
        <v>83</v>
      </c>
    </row>
    <row r="76" spans="1:9" x14ac:dyDescent="0.3">
      <c r="A76" s="12" t="s">
        <v>50</v>
      </c>
      <c r="B76" s="25" t="s">
        <v>8</v>
      </c>
      <c r="C76" s="26" t="str">
        <f>IF(A76="","",VLOOKUP($A73,IF(LEN(A76)=2,MSB,MSA),VLOOKUP(LEFT(A76,1),Teams,4,FALSE),FALSE))</f>
        <v>Gabriel Ramsey-Williams</v>
      </c>
      <c r="D76" s="26" t="str">
        <f t="shared" si="9"/>
        <v>Lewes</v>
      </c>
      <c r="E76" s="27" t="s">
        <v>88</v>
      </c>
      <c r="F76" s="28">
        <v>4</v>
      </c>
      <c r="G76" s="10"/>
    </row>
    <row r="77" spans="1:9" x14ac:dyDescent="0.3">
      <c r="A77" s="12"/>
      <c r="B77" s="25" t="s">
        <v>11</v>
      </c>
      <c r="C77" s="26" t="str">
        <f>IF(A77="","",VLOOKUP($A73,IF(LEN(A77)=2,MSB,MSA),VLOOKUP(LEFT(A77,1),Teams,4,FALSE),FALSE))</f>
        <v/>
      </c>
      <c r="D77" s="26" t="str">
        <f t="shared" si="9"/>
        <v/>
      </c>
      <c r="E77" s="27"/>
      <c r="F77" s="28">
        <v>3</v>
      </c>
      <c r="G77" s="10"/>
      <c r="I77" t="s">
        <v>83</v>
      </c>
    </row>
    <row r="78" spans="1:9" x14ac:dyDescent="0.3">
      <c r="A78" s="12"/>
      <c r="B78" s="25" t="s">
        <v>17</v>
      </c>
      <c r="C78" s="26" t="str">
        <f>IF(A78="","",VLOOKUP($A73,IF(LEN(A78)=2,MSB,MSA),VLOOKUP(LEFT(A78,1),Teams,4,FALSE),FALSE))</f>
        <v/>
      </c>
      <c r="D78" s="26" t="str">
        <f t="shared" si="9"/>
        <v/>
      </c>
      <c r="E78" s="27"/>
      <c r="F78" s="28">
        <v>2</v>
      </c>
      <c r="G78" s="10"/>
    </row>
    <row r="79" spans="1:9" x14ac:dyDescent="0.3">
      <c r="A79" s="12"/>
      <c r="B79" s="25" t="s">
        <v>14</v>
      </c>
      <c r="C79" s="26" t="str">
        <f>IF(A79="","",VLOOKUP($A73,IF(LEN(A79)=2,MSB,MSA),VLOOKUP(LEFT(A79,1),Teams,4,FALSE),FALSE))</f>
        <v/>
      </c>
      <c r="D79" s="26" t="str">
        <f t="shared" si="9"/>
        <v/>
      </c>
      <c r="E79" s="27"/>
      <c r="F79" s="28">
        <v>1</v>
      </c>
      <c r="G79" s="10"/>
      <c r="I79" t="s">
        <v>83</v>
      </c>
    </row>
    <row r="80" spans="1:9" x14ac:dyDescent="0.3">
      <c r="A80" s="33" t="s">
        <v>89</v>
      </c>
      <c r="B80" s="17"/>
      <c r="C80" s="29" t="s">
        <v>90</v>
      </c>
      <c r="D80" s="31"/>
      <c r="E80" s="32"/>
      <c r="F80" s="9"/>
      <c r="G80" s="10"/>
    </row>
    <row r="81" spans="1:9" x14ac:dyDescent="0.3">
      <c r="A81" s="12" t="s">
        <v>43</v>
      </c>
      <c r="B81" s="25">
        <v>1</v>
      </c>
      <c r="C81" s="26" t="str">
        <f>IF(A81="","",VLOOKUP($A80,IF(LEN(A81)=2,MSB,MSA),VLOOKUP(LEFT(A81,1),Teams,4,FALSE),FALSE))</f>
        <v>Isaac Machin</v>
      </c>
      <c r="D81" s="26" t="str">
        <f t="shared" ref="D81:D86" si="10">IF(A81="","",VLOOKUP(LEFT(A81,1),Teams,2,FALSE))</f>
        <v>Brighton &amp; Hove</v>
      </c>
      <c r="E81" s="27" t="s">
        <v>91</v>
      </c>
      <c r="F81" s="28">
        <v>6</v>
      </c>
      <c r="G81" s="10"/>
      <c r="I81" t="s">
        <v>92</v>
      </c>
    </row>
    <row r="82" spans="1:9" x14ac:dyDescent="0.3">
      <c r="A82" s="12" t="s">
        <v>45</v>
      </c>
      <c r="B82" s="25">
        <v>2</v>
      </c>
      <c r="C82" s="26" t="str">
        <f>IF(A82="","",VLOOKUP($A80,IF(LEN(A82)=2,MSB,MSA),VLOOKUP(LEFT(A82,1),Teams,4,FALSE),FALSE))</f>
        <v>Finnian Morrison</v>
      </c>
      <c r="D82" s="26" t="str">
        <f t="shared" si="10"/>
        <v>Lewes</v>
      </c>
      <c r="E82" s="27" t="s">
        <v>93</v>
      </c>
      <c r="F82" s="28">
        <v>5</v>
      </c>
      <c r="G82" s="10"/>
      <c r="I82" t="s">
        <v>92</v>
      </c>
    </row>
    <row r="83" spans="1:9" x14ac:dyDescent="0.3">
      <c r="A83" s="12" t="s">
        <v>44</v>
      </c>
      <c r="B83" s="25" t="s">
        <v>8</v>
      </c>
      <c r="C83" s="26" t="str">
        <f>IF(A83="","",VLOOKUP($A80,IF(LEN(A83)=2,MSB,MSA),VLOOKUP(LEFT(A83,1),Teams,4,FALSE),FALSE))</f>
        <v>Jack Shires</v>
      </c>
      <c r="D83" s="26" t="str">
        <f t="shared" si="10"/>
        <v>Eastbourne</v>
      </c>
      <c r="E83" s="27" t="s">
        <v>94</v>
      </c>
      <c r="F83" s="28">
        <v>4</v>
      </c>
      <c r="G83" s="10"/>
    </row>
    <row r="84" spans="1:9" x14ac:dyDescent="0.3">
      <c r="A84" s="12"/>
      <c r="B84" s="25" t="s">
        <v>11</v>
      </c>
      <c r="C84" s="26" t="str">
        <f>IF(A84="","",VLOOKUP($A80,IF(LEN(A84)=2,MSB,MSA),VLOOKUP(LEFT(A84,1),Teams,4,FALSE),FALSE))</f>
        <v/>
      </c>
      <c r="D84" s="26" t="str">
        <f t="shared" si="10"/>
        <v/>
      </c>
      <c r="E84" s="27"/>
      <c r="F84" s="28">
        <v>3</v>
      </c>
      <c r="G84" s="10"/>
      <c r="I84" t="s">
        <v>92</v>
      </c>
    </row>
    <row r="85" spans="1:9" x14ac:dyDescent="0.3">
      <c r="A85" s="12"/>
      <c r="B85" s="25" t="s">
        <v>17</v>
      </c>
      <c r="C85" s="26" t="str">
        <f>IF(A85="","",VLOOKUP($A80,IF(LEN(A85)=2,MSB,MSA),VLOOKUP(LEFT(A85,1),Teams,4,FALSE),FALSE))</f>
        <v/>
      </c>
      <c r="D85" s="26" t="str">
        <f t="shared" si="10"/>
        <v/>
      </c>
      <c r="E85" s="27"/>
      <c r="F85" s="28">
        <v>2</v>
      </c>
      <c r="G85" s="10"/>
    </row>
    <row r="86" spans="1:9" x14ac:dyDescent="0.3">
      <c r="A86" s="12"/>
      <c r="B86" s="25" t="s">
        <v>14</v>
      </c>
      <c r="C86" s="26" t="str">
        <f>IF(A86="","",VLOOKUP($A80,IF(LEN(A86)=2,MSB,MSA),VLOOKUP(LEFT(A86,1),Teams,4,FALSE),FALSE))</f>
        <v/>
      </c>
      <c r="D86" s="26" t="str">
        <f t="shared" si="10"/>
        <v/>
      </c>
      <c r="E86" s="27"/>
      <c r="F86" s="28">
        <v>1</v>
      </c>
      <c r="G86" s="10"/>
      <c r="I86" t="s">
        <v>92</v>
      </c>
    </row>
    <row r="87" spans="1:9" x14ac:dyDescent="0.3">
      <c r="A87" s="33" t="s">
        <v>89</v>
      </c>
      <c r="B87" s="17"/>
      <c r="C87" s="29" t="s">
        <v>95</v>
      </c>
      <c r="D87" s="31"/>
      <c r="E87" s="32"/>
      <c r="F87" s="9"/>
      <c r="G87" s="10"/>
    </row>
    <row r="88" spans="1:9" x14ac:dyDescent="0.3">
      <c r="A88" s="12" t="s">
        <v>48</v>
      </c>
      <c r="B88" s="25">
        <v>1</v>
      </c>
      <c r="C88" s="26" t="str">
        <f>IF(A88="","",VLOOKUP($A87,IF(LEN(A88)=2,MSB,MSA),VLOOKUP(LEFT(A88,1),Teams,4,FALSE),FALSE))</f>
        <v>Taylor Thom Watts</v>
      </c>
      <c r="D88" s="26" t="str">
        <f t="shared" ref="D88:D93" si="11">IF(A88="","",VLOOKUP(LEFT(A88,1),Teams,2,FALSE))</f>
        <v>Brighton &amp; Hove</v>
      </c>
      <c r="E88" s="27" t="s">
        <v>91</v>
      </c>
      <c r="F88" s="28">
        <v>6</v>
      </c>
      <c r="G88" s="10"/>
      <c r="I88" t="s">
        <v>92</v>
      </c>
    </row>
    <row r="89" spans="1:9" x14ac:dyDescent="0.3">
      <c r="A89" s="12" t="s">
        <v>54</v>
      </c>
      <c r="B89" s="25">
        <v>2</v>
      </c>
      <c r="C89" s="26" t="str">
        <f>IF(A89="","",VLOOKUP($A87,IF(LEN(A89)=2,MSB,MSA),VLOOKUP(LEFT(A89,1),Teams,4,FALSE),FALSE))</f>
        <v>Fletcher Howcroft</v>
      </c>
      <c r="D89" s="26" t="str">
        <f t="shared" si="11"/>
        <v>Eastbourne</v>
      </c>
      <c r="E89" s="27" t="s">
        <v>96</v>
      </c>
      <c r="F89" s="28">
        <v>5</v>
      </c>
      <c r="G89" s="10"/>
      <c r="I89" t="s">
        <v>92</v>
      </c>
    </row>
    <row r="90" spans="1:9" x14ac:dyDescent="0.3">
      <c r="A90" s="12" t="s">
        <v>50</v>
      </c>
      <c r="B90" s="25" t="s">
        <v>8</v>
      </c>
      <c r="C90" s="26" t="str">
        <f>IF(A90="","",VLOOKUP($A87,IF(LEN(A90)=2,MSB,MSA),VLOOKUP(LEFT(A90,1),Teams,4,FALSE),FALSE))</f>
        <v>Chimde Ike</v>
      </c>
      <c r="D90" s="26" t="str">
        <f t="shared" si="11"/>
        <v>Lewes</v>
      </c>
      <c r="E90" s="27" t="s">
        <v>97</v>
      </c>
      <c r="F90" s="28">
        <v>4</v>
      </c>
      <c r="G90" s="10"/>
    </row>
    <row r="91" spans="1:9" x14ac:dyDescent="0.3">
      <c r="A91" s="12"/>
      <c r="B91" s="25" t="s">
        <v>11</v>
      </c>
      <c r="C91" s="26" t="str">
        <f>IF(A91="","",VLOOKUP($A87,IF(LEN(A91)=2,MSB,MSA),VLOOKUP(LEFT(A91,1),Teams,4,FALSE),FALSE))</f>
        <v/>
      </c>
      <c r="D91" s="26" t="str">
        <f t="shared" si="11"/>
        <v/>
      </c>
      <c r="E91" s="27"/>
      <c r="F91" s="28">
        <v>3</v>
      </c>
      <c r="G91" s="10"/>
      <c r="I91" t="s">
        <v>92</v>
      </c>
    </row>
    <row r="92" spans="1:9" x14ac:dyDescent="0.3">
      <c r="A92" s="12"/>
      <c r="B92" s="25" t="s">
        <v>17</v>
      </c>
      <c r="C92" s="26" t="str">
        <f>IF(A92="","",VLOOKUP($A87,IF(LEN(A92)=2,MSB,MSA),VLOOKUP(LEFT(A92,1),Teams,4,FALSE),FALSE))</f>
        <v/>
      </c>
      <c r="D92" s="26" t="str">
        <f t="shared" si="11"/>
        <v/>
      </c>
      <c r="E92" s="27"/>
      <c r="F92" s="28">
        <v>2</v>
      </c>
      <c r="G92" s="10"/>
    </row>
    <row r="93" spans="1:9" x14ac:dyDescent="0.3">
      <c r="A93" s="12"/>
      <c r="B93" s="25" t="s">
        <v>14</v>
      </c>
      <c r="C93" s="26" t="str">
        <f>IF(A93="","",VLOOKUP($A87,IF(LEN(A93)=2,MSB,MSA),VLOOKUP(LEFT(A93,1),Teams,4,FALSE),FALSE))</f>
        <v/>
      </c>
      <c r="D93" s="26" t="str">
        <f t="shared" si="11"/>
        <v/>
      </c>
      <c r="E93" s="27"/>
      <c r="F93" s="28">
        <v>1</v>
      </c>
      <c r="G93" s="10"/>
      <c r="I93" t="s">
        <v>92</v>
      </c>
    </row>
    <row r="94" spans="1:9" x14ac:dyDescent="0.3">
      <c r="A94" s="33" t="s">
        <v>25</v>
      </c>
      <c r="B94" s="17"/>
      <c r="C94" s="29" t="s">
        <v>98</v>
      </c>
      <c r="D94" s="31"/>
      <c r="E94" s="32"/>
      <c r="F94" s="9"/>
      <c r="G94" s="10"/>
    </row>
    <row r="95" spans="1:9" x14ac:dyDescent="0.3">
      <c r="A95" s="12" t="s">
        <v>43</v>
      </c>
      <c r="B95" s="25">
        <v>1</v>
      </c>
      <c r="C95" s="26" t="str">
        <f>IF(A95="","",VLOOKUP($A94,IF(LEN(A95)=2,MSB,MSA),VLOOKUP(LEFT(A95,1),Teams,4,FALSE),FALSE))</f>
        <v>Louis Ashworth</v>
      </c>
      <c r="D95" s="26" t="str">
        <f t="shared" ref="D95:D100" si="12">IF(A95="","",VLOOKUP(LEFT(A95,1),Teams,2,FALSE))</f>
        <v>Brighton &amp; Hove</v>
      </c>
      <c r="E95" s="27" t="s">
        <v>99</v>
      </c>
      <c r="F95" s="28">
        <v>6</v>
      </c>
      <c r="G95" s="10"/>
      <c r="I95" t="s">
        <v>100</v>
      </c>
    </row>
    <row r="96" spans="1:9" x14ac:dyDescent="0.3">
      <c r="A96" s="12" t="s">
        <v>44</v>
      </c>
      <c r="B96" s="25">
        <v>2</v>
      </c>
      <c r="C96" s="26" t="str">
        <f>IF(A96="","",VLOOKUP($A94,IF(LEN(A96)=2,MSB,MSA),VLOOKUP(LEFT(A96,1),Teams,4,FALSE),FALSE))</f>
        <v>Aidan Pringle</v>
      </c>
      <c r="D96" s="26" t="str">
        <f t="shared" si="12"/>
        <v>Eastbourne</v>
      </c>
      <c r="E96" s="27" t="s">
        <v>101</v>
      </c>
      <c r="F96" s="28">
        <v>5</v>
      </c>
      <c r="G96" s="10"/>
      <c r="I96" t="s">
        <v>100</v>
      </c>
    </row>
    <row r="97" spans="1:9" x14ac:dyDescent="0.3">
      <c r="A97" s="12" t="s">
        <v>45</v>
      </c>
      <c r="B97" s="25" t="s">
        <v>8</v>
      </c>
      <c r="C97" s="26" t="str">
        <f>IF(A97="","",VLOOKUP($A94,IF(LEN(A97)=2,MSB,MSA),VLOOKUP(LEFT(A97,1),Teams,4,FALSE),FALSE))</f>
        <v>Otto De Burca</v>
      </c>
      <c r="D97" s="26" t="str">
        <f t="shared" si="12"/>
        <v>Lewes</v>
      </c>
      <c r="E97" s="27" t="s">
        <v>102</v>
      </c>
      <c r="F97" s="28">
        <v>4</v>
      </c>
      <c r="G97" s="10"/>
    </row>
    <row r="98" spans="1:9" x14ac:dyDescent="0.3">
      <c r="A98" s="12" t="s">
        <v>41</v>
      </c>
      <c r="B98" s="25" t="s">
        <v>11</v>
      </c>
      <c r="C98" s="26" t="str">
        <f>IF(A98="","",VLOOKUP($A94,IF(LEN(A98)=2,MSB,MSA),VLOOKUP(LEFT(A98,1),Teams,4,FALSE),FALSE))</f>
        <v>Joshua Dewey-Eaves</v>
      </c>
      <c r="D98" s="26" t="str">
        <f t="shared" si="12"/>
        <v>Phoenix</v>
      </c>
      <c r="E98" s="27" t="s">
        <v>103</v>
      </c>
      <c r="F98" s="28">
        <v>3</v>
      </c>
      <c r="G98" s="10"/>
      <c r="I98" t="s">
        <v>100</v>
      </c>
    </row>
    <row r="99" spans="1:9" x14ac:dyDescent="0.3">
      <c r="A99" s="12"/>
      <c r="B99" s="25" t="s">
        <v>17</v>
      </c>
      <c r="C99" s="26" t="str">
        <f>IF(A99="","",VLOOKUP($A94,IF(LEN(A99)=2,MSB,MSA),VLOOKUP(LEFT(A99,1),Teams,4,FALSE),FALSE))</f>
        <v/>
      </c>
      <c r="D99" s="26" t="str">
        <f t="shared" si="12"/>
        <v/>
      </c>
      <c r="E99" s="27"/>
      <c r="F99" s="28">
        <v>2</v>
      </c>
      <c r="G99" s="10"/>
    </row>
    <row r="100" spans="1:9" x14ac:dyDescent="0.3">
      <c r="A100" s="12"/>
      <c r="B100" s="25" t="s">
        <v>14</v>
      </c>
      <c r="C100" s="26" t="str">
        <f>IF(A100="","",VLOOKUP($A94,IF(LEN(A100)=2,MSB,MSA),VLOOKUP(LEFT(A100,1),Teams,4,FALSE),FALSE))</f>
        <v/>
      </c>
      <c r="D100" s="26" t="str">
        <f t="shared" si="12"/>
        <v/>
      </c>
      <c r="E100" s="27"/>
      <c r="F100" s="28">
        <v>1</v>
      </c>
      <c r="G100" s="10"/>
      <c r="I100" t="s">
        <v>100</v>
      </c>
    </row>
    <row r="101" spans="1:9" x14ac:dyDescent="0.3">
      <c r="A101" s="33" t="s">
        <v>25</v>
      </c>
      <c r="B101" s="17"/>
      <c r="C101" s="29" t="s">
        <v>104</v>
      </c>
      <c r="D101" s="31"/>
      <c r="E101" s="32"/>
      <c r="F101" s="9"/>
      <c r="G101" s="10"/>
    </row>
    <row r="102" spans="1:9" x14ac:dyDescent="0.3">
      <c r="A102" s="12" t="s">
        <v>48</v>
      </c>
      <c r="B102" s="25">
        <v>1</v>
      </c>
      <c r="C102" s="26" t="str">
        <f>IF(A102="","",VLOOKUP($A101,IF(LEN(A102)=2,MSB,MSA),VLOOKUP(LEFT(A102,1),Teams,4,FALSE),FALSE))</f>
        <v>Ethan Tait</v>
      </c>
      <c r="D102" s="26" t="str">
        <f t="shared" ref="D102:D107" si="13">IF(A102="","",VLOOKUP(LEFT(A102,1),Teams,2,FALSE))</f>
        <v>Brighton &amp; Hove</v>
      </c>
      <c r="E102" s="27" t="s">
        <v>105</v>
      </c>
      <c r="F102" s="28">
        <v>6</v>
      </c>
      <c r="G102" s="10"/>
      <c r="I102" t="s">
        <v>100</v>
      </c>
    </row>
    <row r="103" spans="1:9" x14ac:dyDescent="0.3">
      <c r="A103" s="12" t="s">
        <v>54</v>
      </c>
      <c r="B103" s="25">
        <v>2</v>
      </c>
      <c r="C103" s="26" t="str">
        <f>IF(A103="","",VLOOKUP($A101,IF(LEN(A103)=2,MSB,MSA),VLOOKUP(LEFT(A103,1),Teams,4,FALSE),FALSE))</f>
        <v>Byron Roberts</v>
      </c>
      <c r="D103" s="26" t="str">
        <f t="shared" si="13"/>
        <v>Eastbourne</v>
      </c>
      <c r="E103" s="27" t="s">
        <v>106</v>
      </c>
      <c r="F103" s="28">
        <v>5</v>
      </c>
      <c r="G103" s="10"/>
      <c r="I103" t="s">
        <v>100</v>
      </c>
    </row>
    <row r="104" spans="1:9" x14ac:dyDescent="0.3">
      <c r="A104" s="12" t="s">
        <v>52</v>
      </c>
      <c r="B104" s="25" t="s">
        <v>8</v>
      </c>
      <c r="C104" s="26" t="str">
        <f>IF(A104="","",VLOOKUP($A101,IF(LEN(A104)=2,MSB,MSA),VLOOKUP(LEFT(A104,1),Teams,4,FALSE),FALSE))</f>
        <v>Douggie Carter</v>
      </c>
      <c r="D104" s="26" t="str">
        <f t="shared" si="13"/>
        <v>Phoenix</v>
      </c>
      <c r="E104" s="27" t="s">
        <v>107</v>
      </c>
      <c r="F104" s="28">
        <v>4</v>
      </c>
      <c r="G104" s="10"/>
    </row>
    <row r="105" spans="1:9" x14ac:dyDescent="0.3">
      <c r="A105" s="12" t="s">
        <v>50</v>
      </c>
      <c r="B105" s="25" t="s">
        <v>11</v>
      </c>
      <c r="C105" s="26" t="str">
        <f>IF(A105="","",VLOOKUP($A101,IF(LEN(A105)=2,MSB,MSA),VLOOKUP(LEFT(A105,1),Teams,4,FALSE),FALSE))</f>
        <v>Seb Leeming</v>
      </c>
      <c r="D105" s="26" t="str">
        <f t="shared" si="13"/>
        <v>Lewes</v>
      </c>
      <c r="E105" s="27" t="s">
        <v>108</v>
      </c>
      <c r="F105" s="28">
        <v>3</v>
      </c>
      <c r="G105" s="10"/>
      <c r="I105" t="s">
        <v>100</v>
      </c>
    </row>
    <row r="106" spans="1:9" x14ac:dyDescent="0.3">
      <c r="A106" s="12"/>
      <c r="B106" s="25" t="s">
        <v>17</v>
      </c>
      <c r="C106" s="26" t="str">
        <f>IF(A106="","",VLOOKUP($A101,IF(LEN(A106)=2,MSB,MSA),VLOOKUP(LEFT(A106,1),Teams,4,FALSE),FALSE))</f>
        <v/>
      </c>
      <c r="D106" s="26" t="str">
        <f t="shared" si="13"/>
        <v/>
      </c>
      <c r="E106" s="27"/>
      <c r="F106" s="28">
        <v>2</v>
      </c>
      <c r="G106" s="10"/>
    </row>
    <row r="107" spans="1:9" x14ac:dyDescent="0.3">
      <c r="A107" s="12"/>
      <c r="B107" s="25" t="s">
        <v>14</v>
      </c>
      <c r="C107" s="26" t="str">
        <f>IF(A107="","",VLOOKUP($A101,IF(LEN(A107)=2,MSB,MSA),VLOOKUP(LEFT(A107,1),Teams,4,FALSE),FALSE))</f>
        <v/>
      </c>
      <c r="D107" s="26" t="str">
        <f t="shared" si="13"/>
        <v/>
      </c>
      <c r="E107" s="27"/>
      <c r="F107" s="28">
        <v>1</v>
      </c>
      <c r="G107" s="10"/>
      <c r="I107" t="s">
        <v>100</v>
      </c>
    </row>
    <row r="108" spans="1:9" x14ac:dyDescent="0.3">
      <c r="A108" s="33" t="s">
        <v>109</v>
      </c>
      <c r="B108" s="17"/>
      <c r="C108" s="29" t="s">
        <v>110</v>
      </c>
      <c r="D108" s="31"/>
      <c r="E108" s="32"/>
      <c r="F108" s="9"/>
      <c r="G108" s="10"/>
    </row>
    <row r="109" spans="1:9" x14ac:dyDescent="0.3">
      <c r="A109" s="12" t="s">
        <v>43</v>
      </c>
      <c r="B109" s="25">
        <v>1</v>
      </c>
      <c r="C109" s="26" t="str">
        <f>IF(A109="","",VLOOKUP($A108,IF(LEN(A109)=2,MSB,MSA),VLOOKUP(LEFT(A109,1),Teams,4,FALSE),FALSE))</f>
        <v>Matthew Reid</v>
      </c>
      <c r="D109" s="26" t="str">
        <f t="shared" ref="D109:D114" si="14">IF(A109="","",VLOOKUP(LEFT(A109,1),Teams,2,FALSE))</f>
        <v>Brighton &amp; Hove</v>
      </c>
      <c r="E109" s="27" t="s">
        <v>111</v>
      </c>
      <c r="F109" s="28">
        <v>6</v>
      </c>
      <c r="G109" s="10"/>
      <c r="I109" t="s">
        <v>112</v>
      </c>
    </row>
    <row r="110" spans="1:9" x14ac:dyDescent="0.3">
      <c r="A110" s="12" t="s">
        <v>54</v>
      </c>
      <c r="B110" s="25">
        <v>2</v>
      </c>
      <c r="C110" s="26" t="str">
        <f>IF(A110="","",VLOOKUP($A108,IF(LEN(A110)=2,MSB,MSA),VLOOKUP(LEFT(A110,1),Teams,4,FALSE),FALSE))</f>
        <v>Fletcher Howcroft</v>
      </c>
      <c r="D110" s="26" t="str">
        <f t="shared" si="14"/>
        <v>Eastbourne</v>
      </c>
      <c r="E110" s="27" t="s">
        <v>113</v>
      </c>
      <c r="F110" s="28">
        <v>5</v>
      </c>
      <c r="G110" s="10"/>
      <c r="I110" t="s">
        <v>112</v>
      </c>
    </row>
    <row r="111" spans="1:9" x14ac:dyDescent="0.3">
      <c r="A111" s="12" t="s">
        <v>45</v>
      </c>
      <c r="B111" s="25" t="s">
        <v>8</v>
      </c>
      <c r="C111" s="26" t="str">
        <f>IF(A111="","",VLOOKUP($A108,IF(LEN(A111)=2,MSB,MSA),VLOOKUP(LEFT(A111,1),Teams,4,FALSE),FALSE))</f>
        <v>Gabriel Ramsey-Williams</v>
      </c>
      <c r="D111" s="26" t="str">
        <f t="shared" si="14"/>
        <v>Lewes</v>
      </c>
      <c r="E111" s="27" t="s">
        <v>114</v>
      </c>
      <c r="F111" s="28">
        <v>4</v>
      </c>
      <c r="G111" s="10"/>
    </row>
    <row r="112" spans="1:9" x14ac:dyDescent="0.3">
      <c r="A112" s="12"/>
      <c r="B112" s="25" t="s">
        <v>11</v>
      </c>
      <c r="C112" s="26" t="str">
        <f>IF(A112="","",VLOOKUP($A108,IF(LEN(A112)=2,MSB,MSA),VLOOKUP(LEFT(A112,1),Teams,4,FALSE),FALSE))</f>
        <v/>
      </c>
      <c r="D112" s="26" t="str">
        <f t="shared" si="14"/>
        <v/>
      </c>
      <c r="E112" s="27"/>
      <c r="F112" s="28">
        <v>3</v>
      </c>
      <c r="G112" s="10"/>
      <c r="I112" t="s">
        <v>112</v>
      </c>
    </row>
    <row r="113" spans="1:9" x14ac:dyDescent="0.3">
      <c r="A113" s="12"/>
      <c r="B113" s="25" t="s">
        <v>17</v>
      </c>
      <c r="C113" s="26" t="str">
        <f>IF(A113="","",VLOOKUP($A108,IF(LEN(A113)=2,MSB,MSA),VLOOKUP(LEFT(A113,1),Teams,4,FALSE),FALSE))</f>
        <v/>
      </c>
      <c r="D113" s="26" t="str">
        <f t="shared" si="14"/>
        <v/>
      </c>
      <c r="E113" s="27"/>
      <c r="F113" s="28">
        <v>2</v>
      </c>
      <c r="G113" s="10"/>
    </row>
    <row r="114" spans="1:9" x14ac:dyDescent="0.3">
      <c r="A114" s="12"/>
      <c r="B114" s="25" t="s">
        <v>14</v>
      </c>
      <c r="C114" s="26" t="str">
        <f>IF(A114="","",VLOOKUP($A108,IF(LEN(A114)=2,MSB,MSA),VLOOKUP(LEFT(A114,1),Teams,4,FALSE),FALSE))</f>
        <v/>
      </c>
      <c r="D114" s="26" t="str">
        <f t="shared" si="14"/>
        <v/>
      </c>
      <c r="E114" s="27"/>
      <c r="F114" s="28">
        <v>1</v>
      </c>
      <c r="G114" s="10"/>
      <c r="I114" t="s">
        <v>112</v>
      </c>
    </row>
    <row r="115" spans="1:9" x14ac:dyDescent="0.3">
      <c r="A115" s="33" t="s">
        <v>109</v>
      </c>
      <c r="B115" s="17"/>
      <c r="C115" s="29" t="s">
        <v>115</v>
      </c>
      <c r="D115" s="31"/>
      <c r="E115" s="32"/>
      <c r="F115" s="9"/>
      <c r="G115" s="10"/>
    </row>
    <row r="116" spans="1:9" x14ac:dyDescent="0.3">
      <c r="A116" s="12" t="s">
        <v>48</v>
      </c>
      <c r="B116" s="25">
        <v>1</v>
      </c>
      <c r="C116" s="26" t="str">
        <f>IF(A116="","",VLOOKUP($A115,IF(LEN(A116)=2,MSB,MSA),VLOOKUP(LEFT(A116,1),Teams,4,FALSE),FALSE))</f>
        <v>Elliot James</v>
      </c>
      <c r="D116" s="26" t="str">
        <f t="shared" ref="D116:D121" si="15">IF(A116="","",VLOOKUP(LEFT(A116,1),Teams,2,FALSE))</f>
        <v>Brighton &amp; Hove</v>
      </c>
      <c r="E116" s="27" t="s">
        <v>116</v>
      </c>
      <c r="F116" s="28">
        <v>6</v>
      </c>
      <c r="G116" s="10"/>
      <c r="I116" t="s">
        <v>112</v>
      </c>
    </row>
    <row r="117" spans="1:9" x14ac:dyDescent="0.3">
      <c r="A117" s="12" t="s">
        <v>50</v>
      </c>
      <c r="B117" s="25">
        <v>2</v>
      </c>
      <c r="C117" s="26" t="str">
        <f>IF(A117="","",VLOOKUP($A115,IF(LEN(A117)=2,MSB,MSA),VLOOKUP(LEFT(A117,1),Teams,4,FALSE),FALSE))</f>
        <v>Samuel Trotman</v>
      </c>
      <c r="D117" s="26" t="str">
        <f t="shared" si="15"/>
        <v>Lewes</v>
      </c>
      <c r="E117" s="27" t="s">
        <v>117</v>
      </c>
      <c r="F117" s="28">
        <v>5</v>
      </c>
      <c r="G117" s="10"/>
      <c r="I117" t="s">
        <v>112</v>
      </c>
    </row>
    <row r="118" spans="1:9" x14ac:dyDescent="0.3">
      <c r="A118" s="12" t="s">
        <v>44</v>
      </c>
      <c r="B118" s="25" t="s">
        <v>8</v>
      </c>
      <c r="C118" s="26" t="str">
        <f>IF(A118="","",VLOOKUP($A115,IF(LEN(A118)=2,MSB,MSA),VLOOKUP(LEFT(A118,1),Teams,4,FALSE),FALSE))</f>
        <v>Vinnie Hardy</v>
      </c>
      <c r="D118" s="26" t="str">
        <f t="shared" si="15"/>
        <v>Eastbourne</v>
      </c>
      <c r="E118" s="27" t="s">
        <v>118</v>
      </c>
      <c r="F118" s="28">
        <v>4</v>
      </c>
      <c r="G118" s="10"/>
    </row>
    <row r="119" spans="1:9" x14ac:dyDescent="0.3">
      <c r="A119" s="12"/>
      <c r="B119" s="25" t="s">
        <v>11</v>
      </c>
      <c r="C119" s="26" t="str">
        <f>IF(A119="","",VLOOKUP($A115,IF(LEN(A119)=2,MSB,MSA),VLOOKUP(LEFT(A119,1),Teams,4,FALSE),FALSE))</f>
        <v/>
      </c>
      <c r="D119" s="26" t="str">
        <f t="shared" si="15"/>
        <v/>
      </c>
      <c r="E119" s="27"/>
      <c r="F119" s="28">
        <v>3</v>
      </c>
      <c r="G119" s="10"/>
      <c r="I119" t="s">
        <v>112</v>
      </c>
    </row>
    <row r="120" spans="1:9" x14ac:dyDescent="0.3">
      <c r="A120" s="12"/>
      <c r="B120" s="25" t="s">
        <v>17</v>
      </c>
      <c r="C120" s="26" t="str">
        <f>IF(A120="","",VLOOKUP($A115,IF(LEN(A120)=2,MSB,MSA),VLOOKUP(LEFT(A120,1),Teams,4,FALSE),FALSE))</f>
        <v/>
      </c>
      <c r="D120" s="26" t="str">
        <f t="shared" si="15"/>
        <v/>
      </c>
      <c r="E120" s="27"/>
      <c r="F120" s="28">
        <v>2</v>
      </c>
      <c r="G120" s="10"/>
    </row>
    <row r="121" spans="1:9" x14ac:dyDescent="0.3">
      <c r="A121" s="12"/>
      <c r="B121" s="25" t="s">
        <v>14</v>
      </c>
      <c r="C121" s="26" t="str">
        <f>IF(A121="","",VLOOKUP($A115,IF(LEN(A121)=2,MSB,MSA),VLOOKUP(LEFT(A121,1),Teams,4,FALSE),FALSE))</f>
        <v/>
      </c>
      <c r="D121" s="26" t="str">
        <f t="shared" si="15"/>
        <v/>
      </c>
      <c r="E121" s="27"/>
      <c r="F121" s="28">
        <v>1</v>
      </c>
      <c r="G121" s="10"/>
      <c r="I121" t="s">
        <v>112</v>
      </c>
    </row>
    <row r="122" spans="1:9" x14ac:dyDescent="0.3">
      <c r="A122" s="33" t="s">
        <v>119</v>
      </c>
      <c r="B122" s="17"/>
      <c r="C122" s="29" t="s">
        <v>120</v>
      </c>
      <c r="D122" s="31"/>
      <c r="E122" s="32"/>
      <c r="F122" s="9"/>
      <c r="G122" s="10"/>
    </row>
    <row r="123" spans="1:9" x14ac:dyDescent="0.3">
      <c r="A123" s="12" t="s">
        <v>7</v>
      </c>
      <c r="B123" s="25" t="s">
        <v>2</v>
      </c>
      <c r="C123" s="26" t="str">
        <f>IF(A123="","",VLOOKUP($A122,IF(LEN(A123)=2,MSB,MSA),VLOOKUP(LEFT(A123,1),Teams,4,FALSE),FALSE))</f>
        <v>James Kane</v>
      </c>
      <c r="D123" s="26" t="str">
        <f t="shared" ref="D123:D128" si="16">IF(A123="","",VLOOKUP(LEFT(A123,1),Teams,2,FALSE))</f>
        <v>Brighton &amp; Hove</v>
      </c>
      <c r="E123" s="27" t="s">
        <v>121</v>
      </c>
      <c r="F123" s="28">
        <v>6</v>
      </c>
      <c r="G123" s="10"/>
      <c r="I123" t="s">
        <v>122</v>
      </c>
    </row>
    <row r="124" spans="1:9" x14ac:dyDescent="0.3">
      <c r="A124" s="12" t="s">
        <v>30</v>
      </c>
      <c r="B124" s="25" t="s">
        <v>5</v>
      </c>
      <c r="C124" s="26" t="str">
        <f>IF(A124="","",VLOOKUP($A122,IF(LEN(A124)=2,MSB,MSA),VLOOKUP(LEFT(A124,1),Teams,4,FALSE),FALSE))</f>
        <v>Bill Scott</v>
      </c>
      <c r="D124" s="26" t="str">
        <f t="shared" si="16"/>
        <v>Lewes</v>
      </c>
      <c r="E124" s="27" t="s">
        <v>123</v>
      </c>
      <c r="F124" s="28">
        <v>5</v>
      </c>
      <c r="G124" s="10"/>
      <c r="I124" t="s">
        <v>122</v>
      </c>
    </row>
    <row r="125" spans="1:9" x14ac:dyDescent="0.3">
      <c r="A125" s="12"/>
      <c r="B125" s="25" t="s">
        <v>8</v>
      </c>
      <c r="C125" s="26" t="str">
        <f>IF(A125="","",VLOOKUP($A122,IF(LEN(A125)=2,MSB,MSA),VLOOKUP(LEFT(A125,1),Teams,4,FALSE),FALSE))</f>
        <v/>
      </c>
      <c r="D125" s="26" t="str">
        <f t="shared" si="16"/>
        <v/>
      </c>
      <c r="E125" s="27"/>
      <c r="F125" s="28">
        <v>4</v>
      </c>
      <c r="G125" s="10"/>
    </row>
    <row r="126" spans="1:9" x14ac:dyDescent="0.3">
      <c r="A126" s="12"/>
      <c r="B126" s="25" t="s">
        <v>11</v>
      </c>
      <c r="C126" s="26" t="str">
        <f>IF(A126="","",VLOOKUP($A122,IF(LEN(A126)=2,MSB,MSA),VLOOKUP(LEFT(A126,1),Teams,4,FALSE),FALSE))</f>
        <v/>
      </c>
      <c r="D126" s="26" t="str">
        <f t="shared" si="16"/>
        <v/>
      </c>
      <c r="E126" s="27"/>
      <c r="F126" s="28">
        <v>3</v>
      </c>
      <c r="G126" s="10"/>
      <c r="I126" t="s">
        <v>122</v>
      </c>
    </row>
    <row r="127" spans="1:9" x14ac:dyDescent="0.3">
      <c r="A127" s="12"/>
      <c r="B127" s="25" t="s">
        <v>17</v>
      </c>
      <c r="C127" s="26" t="str">
        <f>IF(A127="","",VLOOKUP($A122,IF(LEN(A127)=2,MSB,MSA),VLOOKUP(LEFT(A127,1),Teams,4,FALSE),FALSE))</f>
        <v/>
      </c>
      <c r="D127" s="26" t="str">
        <f t="shared" si="16"/>
        <v/>
      </c>
      <c r="E127" s="27"/>
      <c r="F127" s="28">
        <v>2</v>
      </c>
      <c r="G127" s="10"/>
    </row>
    <row r="128" spans="1:9" x14ac:dyDescent="0.3">
      <c r="A128" s="12"/>
      <c r="B128" s="25" t="s">
        <v>14</v>
      </c>
      <c r="C128" s="26" t="str">
        <f>IF(A128="","",VLOOKUP($A122,IF(LEN(A128)=2,MSB,MSA),VLOOKUP(LEFT(A128,1),Teams,4,FALSE),FALSE))</f>
        <v/>
      </c>
      <c r="D128" s="26" t="str">
        <f t="shared" si="16"/>
        <v/>
      </c>
      <c r="E128" s="27"/>
      <c r="F128" s="28">
        <v>1</v>
      </c>
      <c r="G128" s="10"/>
      <c r="I128" t="s">
        <v>122</v>
      </c>
    </row>
    <row r="129" spans="1:9" x14ac:dyDescent="0.3">
      <c r="A129" s="33" t="s">
        <v>119</v>
      </c>
      <c r="B129" s="17"/>
      <c r="C129" s="29" t="s">
        <v>124</v>
      </c>
      <c r="D129" s="31"/>
      <c r="E129" s="32"/>
      <c r="F129" s="9"/>
      <c r="G129" s="10"/>
    </row>
    <row r="130" spans="1:9" x14ac:dyDescent="0.3">
      <c r="A130" s="12" t="s">
        <v>28</v>
      </c>
      <c r="B130" s="25" t="s">
        <v>2</v>
      </c>
      <c r="C130" s="26" t="str">
        <f>IF(A130="","",VLOOKUP($A129,IF(LEN(A130)=2,MSB,MSA),VLOOKUP(LEFT(A130,1),Teams,4,FALSE),FALSE))</f>
        <v>joaquin  Perez</v>
      </c>
      <c r="D130" s="26" t="str">
        <f t="shared" ref="D130:D135" si="17">IF(A130="","",VLOOKUP(LEFT(A130,1),Teams,2,FALSE))</f>
        <v>Brighton &amp; Hove</v>
      </c>
      <c r="E130" s="27" t="s">
        <v>125</v>
      </c>
      <c r="F130" s="28">
        <v>6</v>
      </c>
      <c r="G130" s="10"/>
      <c r="I130" t="s">
        <v>122</v>
      </c>
    </row>
    <row r="131" spans="1:9" x14ac:dyDescent="0.3">
      <c r="A131" s="12" t="s">
        <v>45</v>
      </c>
      <c r="B131" s="25" t="s">
        <v>5</v>
      </c>
      <c r="C131" s="26" t="str">
        <f>IF(A131="","",VLOOKUP($A129,IF(LEN(A131)=2,MSB,MSA),VLOOKUP(LEFT(A131,1),Teams,4,FALSE),FALSE))</f>
        <v>Roscoe Harris</v>
      </c>
      <c r="D131" s="26" t="str">
        <f t="shared" si="17"/>
        <v>Lewes</v>
      </c>
      <c r="E131" s="27" t="s">
        <v>126</v>
      </c>
      <c r="F131" s="28">
        <v>5</v>
      </c>
      <c r="G131" s="10"/>
      <c r="I131" t="s">
        <v>122</v>
      </c>
    </row>
    <row r="132" spans="1:9" x14ac:dyDescent="0.3">
      <c r="A132" s="12"/>
      <c r="B132" s="25" t="s">
        <v>8</v>
      </c>
      <c r="C132" s="26" t="str">
        <f>IF(A132="","",VLOOKUP($A129,IF(LEN(A132)=2,MSB,MSA),VLOOKUP(LEFT(A132,1),Teams,4,FALSE),FALSE))</f>
        <v/>
      </c>
      <c r="D132" s="26" t="str">
        <f t="shared" si="17"/>
        <v/>
      </c>
      <c r="E132" s="27"/>
      <c r="F132" s="28">
        <v>4</v>
      </c>
      <c r="G132" s="10"/>
    </row>
    <row r="133" spans="1:9" x14ac:dyDescent="0.3">
      <c r="A133" s="12"/>
      <c r="B133" s="25" t="s">
        <v>11</v>
      </c>
      <c r="C133" s="26" t="str">
        <f>IF(A133="","",VLOOKUP($A129,IF(LEN(A133)=2,MSB,MSA),VLOOKUP(LEFT(A133,1),Teams,4,FALSE),FALSE))</f>
        <v/>
      </c>
      <c r="D133" s="26" t="str">
        <f t="shared" si="17"/>
        <v/>
      </c>
      <c r="E133" s="27"/>
      <c r="F133" s="28">
        <v>3</v>
      </c>
      <c r="G133" s="10"/>
      <c r="I133" t="s">
        <v>122</v>
      </c>
    </row>
    <row r="134" spans="1:9" x14ac:dyDescent="0.3">
      <c r="A134" s="12"/>
      <c r="B134" s="25" t="s">
        <v>17</v>
      </c>
      <c r="C134" s="26" t="str">
        <f>IF(A134="","",VLOOKUP($A129,IF(LEN(A134)=2,MSB,MSA),VLOOKUP(LEFT(A134,1),Teams,4,FALSE),FALSE))</f>
        <v/>
      </c>
      <c r="D134" s="26" t="str">
        <f t="shared" si="17"/>
        <v/>
      </c>
      <c r="E134" s="27"/>
      <c r="F134" s="28">
        <v>2</v>
      </c>
      <c r="G134" s="10"/>
    </row>
    <row r="135" spans="1:9" x14ac:dyDescent="0.3">
      <c r="A135" s="12"/>
      <c r="B135" s="25" t="s">
        <v>14</v>
      </c>
      <c r="C135" s="26" t="str">
        <f>IF(A135="","",VLOOKUP($A129,IF(LEN(A135)=2,MSB,MSA),VLOOKUP(LEFT(A135,1),Teams,4,FALSE),FALSE))</f>
        <v/>
      </c>
      <c r="D135" s="26" t="str">
        <f t="shared" si="17"/>
        <v/>
      </c>
      <c r="E135" s="27"/>
      <c r="F135" s="28">
        <v>1</v>
      </c>
      <c r="G135" s="10"/>
      <c r="I135" t="s">
        <v>122</v>
      </c>
    </row>
    <row r="136" spans="1:9" x14ac:dyDescent="0.3">
      <c r="A136" s="33" t="s">
        <v>127</v>
      </c>
      <c r="B136" s="17"/>
      <c r="C136" s="29" t="s">
        <v>128</v>
      </c>
      <c r="D136" s="31"/>
      <c r="E136" s="32"/>
      <c r="F136" s="9"/>
      <c r="G136" s="10"/>
    </row>
    <row r="137" spans="1:9" x14ac:dyDescent="0.3">
      <c r="A137" s="12" t="s">
        <v>43</v>
      </c>
      <c r="B137" s="25">
        <v>1</v>
      </c>
      <c r="C137" s="26" t="str">
        <f>IF(A137="","",VLOOKUP($A136,IF(LEN(A137)=2,MSB,MSA),VLOOKUP(LEFT(A137,1),Teams,4,FALSE),FALSE))</f>
        <v>Arthur roger</v>
      </c>
      <c r="D137" s="26" t="str">
        <f t="shared" ref="D137:D142" si="18">IF(A137="","",VLOOKUP(LEFT(A137,1),Teams,2,FALSE))</f>
        <v>Brighton &amp; Hove</v>
      </c>
      <c r="E137" s="27" t="s">
        <v>129</v>
      </c>
      <c r="F137" s="28">
        <v>6</v>
      </c>
      <c r="G137" s="10"/>
      <c r="I137" t="s">
        <v>130</v>
      </c>
    </row>
    <row r="138" spans="1:9" x14ac:dyDescent="0.3">
      <c r="A138" s="12" t="s">
        <v>44</v>
      </c>
      <c r="B138" s="25">
        <v>2</v>
      </c>
      <c r="C138" s="26" t="str">
        <f>IF(A138="","",VLOOKUP($A136,IF(LEN(A138)=2,MSB,MSA),VLOOKUP(LEFT(A138,1),Teams,4,FALSE),FALSE))</f>
        <v>Jack Shires</v>
      </c>
      <c r="D138" s="26" t="str">
        <f t="shared" si="18"/>
        <v>Eastbourne</v>
      </c>
      <c r="E138" s="27" t="s">
        <v>131</v>
      </c>
      <c r="F138" s="28">
        <v>5</v>
      </c>
      <c r="G138" s="10"/>
      <c r="I138" t="s">
        <v>130</v>
      </c>
    </row>
    <row r="139" spans="1:9" x14ac:dyDescent="0.3">
      <c r="A139" s="12" t="s">
        <v>45</v>
      </c>
      <c r="B139" s="25" t="s">
        <v>8</v>
      </c>
      <c r="C139" s="26" t="str">
        <f>IF(A139="","",VLOOKUP($A136,IF(LEN(A139)=2,MSB,MSA),VLOOKUP(LEFT(A139,1),Teams,4,FALSE),FALSE))</f>
        <v>Roscoe Harris</v>
      </c>
      <c r="D139" s="26" t="str">
        <f t="shared" si="18"/>
        <v>Lewes</v>
      </c>
      <c r="E139" s="27" t="s">
        <v>132</v>
      </c>
      <c r="F139" s="28">
        <v>4</v>
      </c>
      <c r="G139" s="10"/>
    </row>
    <row r="140" spans="1:9" x14ac:dyDescent="0.3">
      <c r="A140" s="12"/>
      <c r="B140" s="25" t="s">
        <v>11</v>
      </c>
      <c r="C140" s="26" t="str">
        <f>IF(A140="","",VLOOKUP($A136,IF(LEN(A140)=2,MSB,MSA),VLOOKUP(LEFT(A140,1),Teams,4,FALSE),FALSE))</f>
        <v/>
      </c>
      <c r="D140" s="26" t="str">
        <f t="shared" si="18"/>
        <v/>
      </c>
      <c r="E140" s="27"/>
      <c r="F140" s="28">
        <v>3</v>
      </c>
      <c r="G140" s="10"/>
      <c r="I140" t="s">
        <v>130</v>
      </c>
    </row>
    <row r="141" spans="1:9" x14ac:dyDescent="0.3">
      <c r="A141" s="12"/>
      <c r="B141" s="25" t="s">
        <v>17</v>
      </c>
      <c r="C141" s="26" t="str">
        <f>IF(A141="","",VLOOKUP($A136,IF(LEN(A141)=2,MSB,MSA),VLOOKUP(LEFT(A141,1),Teams,4,FALSE),FALSE))</f>
        <v/>
      </c>
      <c r="D141" s="26" t="str">
        <f t="shared" si="18"/>
        <v/>
      </c>
      <c r="E141" s="27"/>
      <c r="F141" s="28">
        <v>2</v>
      </c>
      <c r="G141" s="10"/>
    </row>
    <row r="142" spans="1:9" x14ac:dyDescent="0.3">
      <c r="A142" s="12"/>
      <c r="B142" s="25" t="s">
        <v>14</v>
      </c>
      <c r="C142" s="26" t="str">
        <f>IF(A142="","",VLOOKUP($A136,IF(LEN(A142)=2,MSB,MSA),VLOOKUP(LEFT(A142,1),Teams,4,FALSE),FALSE))</f>
        <v/>
      </c>
      <c r="D142" s="26" t="str">
        <f t="shared" si="18"/>
        <v/>
      </c>
      <c r="E142" s="27"/>
      <c r="F142" s="28">
        <v>1</v>
      </c>
      <c r="G142" s="10"/>
      <c r="I142" t="s">
        <v>130</v>
      </c>
    </row>
    <row r="143" spans="1:9" x14ac:dyDescent="0.3">
      <c r="A143" s="33" t="s">
        <v>127</v>
      </c>
      <c r="B143" s="17"/>
      <c r="C143" s="29" t="s">
        <v>133</v>
      </c>
      <c r="D143" s="31"/>
      <c r="E143" s="32"/>
      <c r="F143" s="9"/>
      <c r="G143" s="10"/>
    </row>
    <row r="144" spans="1:9" x14ac:dyDescent="0.3">
      <c r="A144" s="12" t="s">
        <v>54</v>
      </c>
      <c r="B144" s="25">
        <v>1</v>
      </c>
      <c r="C144" s="26" t="str">
        <f>IF(A144="","",VLOOKUP($A143,IF(LEN(A144)=2,MSB,MSA),VLOOKUP(LEFT(A144,1),Teams,4,FALSE),FALSE))</f>
        <v>Fox Andrews</v>
      </c>
      <c r="D144" s="26" t="str">
        <f t="shared" ref="D144:D149" si="19">IF(A144="","",VLOOKUP(LEFT(A144,1),Teams,2,FALSE))</f>
        <v>Eastbourne</v>
      </c>
      <c r="E144" s="27" t="s">
        <v>134</v>
      </c>
      <c r="F144" s="28">
        <v>6</v>
      </c>
      <c r="G144" s="10"/>
      <c r="I144" t="s">
        <v>130</v>
      </c>
    </row>
    <row r="145" spans="1:9" x14ac:dyDescent="0.3">
      <c r="A145" s="12" t="s">
        <v>50</v>
      </c>
      <c r="B145" s="25">
        <v>2</v>
      </c>
      <c r="C145" s="26" t="str">
        <f>IF(A145="","",VLOOKUP($A143,IF(LEN(A145)=2,MSB,MSA),VLOOKUP(LEFT(A145,1),Teams,4,FALSE),FALSE))</f>
        <v>Thomas Muddle</v>
      </c>
      <c r="D145" s="26" t="str">
        <f t="shared" si="19"/>
        <v>Lewes</v>
      </c>
      <c r="E145" s="27" t="s">
        <v>135</v>
      </c>
      <c r="F145" s="28">
        <v>5</v>
      </c>
      <c r="G145" s="10"/>
      <c r="I145" t="s">
        <v>130</v>
      </c>
    </row>
    <row r="146" spans="1:9" x14ac:dyDescent="0.3">
      <c r="A146" s="12"/>
      <c r="B146" s="25" t="s">
        <v>8</v>
      </c>
      <c r="C146" s="26" t="str">
        <f>IF(A146="","",VLOOKUP($A143,IF(LEN(A146)=2,MSB,MSA),VLOOKUP(LEFT(A146,1),Teams,4,FALSE),FALSE))</f>
        <v/>
      </c>
      <c r="D146" s="26" t="str">
        <f t="shared" si="19"/>
        <v/>
      </c>
      <c r="E146" s="27"/>
      <c r="F146" s="28">
        <v>4</v>
      </c>
      <c r="G146" s="10"/>
    </row>
    <row r="147" spans="1:9" x14ac:dyDescent="0.3">
      <c r="A147" s="12"/>
      <c r="B147" s="25" t="s">
        <v>11</v>
      </c>
      <c r="C147" s="26" t="str">
        <f>IF(A147="","",VLOOKUP($A143,IF(LEN(A147)=2,MSB,MSA),VLOOKUP(LEFT(A147,1),Teams,4,FALSE),FALSE))</f>
        <v/>
      </c>
      <c r="D147" s="26" t="str">
        <f t="shared" si="19"/>
        <v/>
      </c>
      <c r="E147" s="27"/>
      <c r="F147" s="28">
        <v>3</v>
      </c>
      <c r="G147" s="10"/>
      <c r="I147" t="s">
        <v>130</v>
      </c>
    </row>
    <row r="148" spans="1:9" x14ac:dyDescent="0.3">
      <c r="A148" s="12"/>
      <c r="B148" s="25" t="s">
        <v>17</v>
      </c>
      <c r="C148" s="26" t="str">
        <f>IF(A148="","",VLOOKUP($A143,IF(LEN(A148)=2,MSB,MSA),VLOOKUP(LEFT(A148,1),Teams,4,FALSE),FALSE))</f>
        <v/>
      </c>
      <c r="D148" s="26" t="str">
        <f t="shared" si="19"/>
        <v/>
      </c>
      <c r="E148" s="27"/>
      <c r="F148" s="28">
        <v>2</v>
      </c>
      <c r="G148" s="10"/>
    </row>
    <row r="149" spans="1:9" x14ac:dyDescent="0.3">
      <c r="A149" s="12"/>
      <c r="B149" s="25" t="s">
        <v>14</v>
      </c>
      <c r="C149" s="26" t="str">
        <f>IF(A149="","",VLOOKUP($A143,IF(LEN(A149)=2,MSB,MSA),VLOOKUP(LEFT(A149,1),Teams,4,FALSE),FALSE))</f>
        <v/>
      </c>
      <c r="D149" s="26" t="str">
        <f t="shared" si="19"/>
        <v/>
      </c>
      <c r="E149" s="27"/>
      <c r="F149" s="28">
        <v>1</v>
      </c>
      <c r="G149" s="10"/>
      <c r="I149" t="s">
        <v>130</v>
      </c>
    </row>
    <row r="150" spans="1:9" x14ac:dyDescent="0.3">
      <c r="A150" s="33" t="s">
        <v>136</v>
      </c>
      <c r="B150" s="17"/>
      <c r="C150" s="29" t="s">
        <v>137</v>
      </c>
      <c r="D150" s="31"/>
      <c r="E150" s="32"/>
      <c r="F150" s="9"/>
      <c r="G150" s="10"/>
    </row>
    <row r="151" spans="1:9" x14ac:dyDescent="0.3">
      <c r="A151" s="12" t="s">
        <v>43</v>
      </c>
      <c r="B151" s="25">
        <v>1</v>
      </c>
      <c r="C151" s="26">
        <f>IF(A151="","",VLOOKUP($A150,IF(LEN(A151)=2,MSB,MSA),VLOOKUP(LEFT(A151,1),Teams,4,FALSE),FALSE))</f>
        <v>0</v>
      </c>
      <c r="D151" s="26" t="str">
        <f t="shared" ref="D151:D156" si="20">IF(A151="","",VLOOKUP(LEFT(A151,1),Teams,2,FALSE))</f>
        <v>Brighton &amp; Hove</v>
      </c>
      <c r="E151" s="27" t="s">
        <v>138</v>
      </c>
      <c r="F151" s="28">
        <v>6</v>
      </c>
      <c r="G151" s="10"/>
      <c r="I151" t="s">
        <v>139</v>
      </c>
    </row>
    <row r="152" spans="1:9" x14ac:dyDescent="0.3">
      <c r="A152" s="12" t="s">
        <v>44</v>
      </c>
      <c r="B152" s="25">
        <v>2</v>
      </c>
      <c r="C152" s="26">
        <f>IF(A152="","",VLOOKUP($A150,IF(LEN(A152)=2,MSB,MSA),VLOOKUP(LEFT(A152,1),Teams,4,FALSE),FALSE))</f>
        <v>0</v>
      </c>
      <c r="D152" s="26" t="str">
        <f t="shared" si="20"/>
        <v>Eastbourne</v>
      </c>
      <c r="E152" s="27" t="s">
        <v>140</v>
      </c>
      <c r="F152" s="28">
        <v>5</v>
      </c>
      <c r="G152" s="10"/>
      <c r="I152" t="s">
        <v>139</v>
      </c>
    </row>
    <row r="153" spans="1:9" x14ac:dyDescent="0.3">
      <c r="A153" s="12" t="s">
        <v>45</v>
      </c>
      <c r="B153" s="25" t="s">
        <v>45</v>
      </c>
      <c r="C153" s="26">
        <f>IF(A153="","",VLOOKUP($A150,IF(LEN(A153)=2,MSB,MSA),VLOOKUP(LEFT(A153,1),Teams,4,FALSE),FALSE))</f>
        <v>0</v>
      </c>
      <c r="D153" s="26" t="str">
        <f t="shared" si="20"/>
        <v>Lewes</v>
      </c>
      <c r="E153" s="27" t="s">
        <v>141</v>
      </c>
      <c r="F153" s="28">
        <v>4</v>
      </c>
      <c r="G153" s="10"/>
    </row>
    <row r="154" spans="1:9" x14ac:dyDescent="0.3">
      <c r="A154" s="12" t="s">
        <v>41</v>
      </c>
      <c r="B154" s="25" t="s">
        <v>11</v>
      </c>
      <c r="C154" s="26">
        <f>IF(A154="","",VLOOKUP($A150,IF(LEN(A154)=2,MSB,MSA),VLOOKUP(LEFT(A154,1),Teams,4,FALSE),FALSE))</f>
        <v>0</v>
      </c>
      <c r="D154" s="26" t="str">
        <f t="shared" si="20"/>
        <v>Phoenix</v>
      </c>
      <c r="E154" s="27" t="s">
        <v>142</v>
      </c>
      <c r="F154" s="28">
        <v>3</v>
      </c>
      <c r="G154" s="10"/>
      <c r="I154" t="s">
        <v>139</v>
      </c>
    </row>
    <row r="155" spans="1:9" x14ac:dyDescent="0.3">
      <c r="A155" s="12"/>
      <c r="B155" s="25" t="s">
        <v>17</v>
      </c>
      <c r="C155" s="26" t="str">
        <f>IF(A155="","",VLOOKUP($A150,IF(LEN(A155)=2,MSB,MSA),VLOOKUP(LEFT(A155,1),Teams,4,FALSE),FALSE))</f>
        <v/>
      </c>
      <c r="D155" s="26" t="str">
        <f t="shared" si="20"/>
        <v/>
      </c>
      <c r="E155" s="27"/>
      <c r="F155" s="28">
        <v>2</v>
      </c>
      <c r="G155" s="10"/>
    </row>
    <row r="156" spans="1:9" x14ac:dyDescent="0.3">
      <c r="A156" s="12"/>
      <c r="B156" s="25" t="s">
        <v>14</v>
      </c>
      <c r="C156" s="26" t="str">
        <f>IF(A156="","",VLOOKUP($A150,IF(LEN(A156)=2,MSB,MSA),VLOOKUP(LEFT(A156,1),Teams,4,FALSE),FALSE))</f>
        <v/>
      </c>
      <c r="D156" s="26" t="str">
        <f t="shared" si="20"/>
        <v/>
      </c>
      <c r="E156" s="27"/>
      <c r="F156" s="28">
        <v>1</v>
      </c>
      <c r="G156" s="10"/>
      <c r="I156" t="s">
        <v>139</v>
      </c>
    </row>
    <row r="157" spans="1:9" x14ac:dyDescent="0.3">
      <c r="A157" s="21" t="s">
        <v>20</v>
      </c>
      <c r="B157" s="17"/>
      <c r="C157" s="22" t="s">
        <v>143</v>
      </c>
      <c r="D157" s="23"/>
      <c r="E157" s="24"/>
      <c r="F157" s="9"/>
      <c r="G157" s="10"/>
    </row>
    <row r="158" spans="1:9" x14ac:dyDescent="0.3">
      <c r="A158" s="12" t="s">
        <v>4</v>
      </c>
      <c r="B158" s="25">
        <v>1</v>
      </c>
      <c r="C158" s="26" t="str">
        <f>IF(A158="","",VLOOKUP($A157,IF(LEN(A158)=2,WSB,WSA),VLOOKUP(LEFT(A158,1),Teams,4,FALSE),FALSE))</f>
        <v>Olivia Henham</v>
      </c>
      <c r="D158" s="26" t="str">
        <f t="shared" ref="D158:D163" si="21">IF(A158="","",VLOOKUP(LEFT(A158,1),Teams,2,FALSE))</f>
        <v>Hastings</v>
      </c>
      <c r="E158" s="27" t="s">
        <v>22</v>
      </c>
      <c r="F158" s="28">
        <v>6</v>
      </c>
      <c r="G158" s="10"/>
      <c r="I158" t="s">
        <v>23</v>
      </c>
    </row>
    <row r="159" spans="1:9" x14ac:dyDescent="0.3">
      <c r="A159" s="12" t="s">
        <v>7</v>
      </c>
      <c r="B159" s="25">
        <v>2</v>
      </c>
      <c r="C159" s="26" t="str">
        <f>IF(A159="","",VLOOKUP($A157,IF(LEN(A159)=2,WSB,WSA),VLOOKUP(LEFT(A159,1),Teams,4,FALSE),FALSE))</f>
        <v>Beti Nilmadhub</v>
      </c>
      <c r="D159" s="26" t="str">
        <f t="shared" si="21"/>
        <v>Brighton &amp; Hove</v>
      </c>
      <c r="E159" s="27" t="s">
        <v>144</v>
      </c>
      <c r="F159" s="28">
        <v>5</v>
      </c>
      <c r="G159" s="10"/>
      <c r="I159" t="s">
        <v>23</v>
      </c>
    </row>
    <row r="160" spans="1:9" x14ac:dyDescent="0.3">
      <c r="A160" s="12" t="s">
        <v>10</v>
      </c>
      <c r="B160" s="25" t="s">
        <v>8</v>
      </c>
      <c r="C160" s="26" t="str">
        <f>IF(A160="","",VLOOKUP($A157,IF(LEN(A160)=2,WSB,WSA),VLOOKUP(LEFT(A160,1),Teams,4,FALSE),FALSE))</f>
        <v>Lily Holmes</v>
      </c>
      <c r="D160" s="26" t="str">
        <f t="shared" si="21"/>
        <v>Eastbourne</v>
      </c>
      <c r="E160" s="27" t="s">
        <v>24</v>
      </c>
      <c r="F160" s="28">
        <v>4</v>
      </c>
      <c r="G160" s="10"/>
    </row>
    <row r="161" spans="1:9" x14ac:dyDescent="0.3">
      <c r="A161" s="12" t="s">
        <v>13</v>
      </c>
      <c r="B161" s="25" t="s">
        <v>11</v>
      </c>
      <c r="C161" s="26" t="str">
        <f>IF(A161="","",VLOOKUP($A157,IF(LEN(A161)=2,WSB,WSA),VLOOKUP(LEFT(A161,1),Teams,4,FALSE),FALSE))</f>
        <v>Sophie Smith</v>
      </c>
      <c r="D161" s="26" t="str">
        <f t="shared" si="21"/>
        <v>Hy Runners</v>
      </c>
      <c r="E161" s="27" t="s">
        <v>145</v>
      </c>
      <c r="F161" s="28">
        <v>3</v>
      </c>
      <c r="G161" s="10"/>
      <c r="I161" t="s">
        <v>23</v>
      </c>
    </row>
    <row r="162" spans="1:9" x14ac:dyDescent="0.3">
      <c r="A162" s="12" t="s">
        <v>19</v>
      </c>
      <c r="B162" s="25" t="s">
        <v>17</v>
      </c>
      <c r="C162" s="26" t="str">
        <f>IF(A162="","",VLOOKUP($A157,IF(LEN(A162)=2,WSB,WSA),VLOOKUP(LEFT(A162,1),Teams,4,FALSE),FALSE))</f>
        <v>Jenaveve Lee</v>
      </c>
      <c r="D162" s="26" t="str">
        <f t="shared" si="21"/>
        <v>Phoenix</v>
      </c>
      <c r="E162" s="27" t="s">
        <v>145</v>
      </c>
      <c r="F162" s="28">
        <v>2</v>
      </c>
      <c r="G162" s="10"/>
    </row>
    <row r="163" spans="1:9" x14ac:dyDescent="0.3">
      <c r="A163" s="12" t="s">
        <v>16</v>
      </c>
      <c r="B163" s="25" t="s">
        <v>14</v>
      </c>
      <c r="C163" s="26" t="str">
        <f>IF(A163="","",VLOOKUP($A157,IF(LEN(A163)=2,WSB,WSA),VLOOKUP(LEFT(A163,1),Teams,4,FALSE),FALSE))</f>
        <v>Isabelle Collett-Ximines</v>
      </c>
      <c r="D163" s="26" t="str">
        <f t="shared" si="21"/>
        <v>Lewes</v>
      </c>
      <c r="E163" s="27" t="s">
        <v>146</v>
      </c>
      <c r="F163" s="28">
        <v>1</v>
      </c>
      <c r="G163" s="10"/>
      <c r="I163" t="s">
        <v>23</v>
      </c>
    </row>
    <row r="164" spans="1:9" x14ac:dyDescent="0.3">
      <c r="A164" s="21" t="s">
        <v>20</v>
      </c>
      <c r="B164" s="17"/>
      <c r="C164" s="29" t="s">
        <v>147</v>
      </c>
      <c r="D164" s="23"/>
      <c r="E164" s="24"/>
      <c r="F164" s="9"/>
      <c r="G164" s="10"/>
    </row>
    <row r="165" spans="1:9" x14ac:dyDescent="0.3">
      <c r="A165" s="12" t="s">
        <v>28</v>
      </c>
      <c r="B165" s="25">
        <v>1</v>
      </c>
      <c r="C165" s="26" t="str">
        <f>IF(A165="","",VLOOKUP($A164,IF(LEN(A165)=2,WSB,WSA),VLOOKUP(LEFT(A165,1),Teams,4,FALSE),FALSE))</f>
        <v>Klara Novak</v>
      </c>
      <c r="D165" s="26" t="str">
        <f t="shared" ref="D165:D170" si="22">IF(A165="","",VLOOKUP(LEFT(A165,1),Teams,2,FALSE))</f>
        <v>Brighton &amp; Hove</v>
      </c>
      <c r="E165" s="27" t="s">
        <v>145</v>
      </c>
      <c r="F165" s="28">
        <v>6</v>
      </c>
      <c r="G165" s="10"/>
      <c r="I165" t="s">
        <v>23</v>
      </c>
    </row>
    <row r="166" spans="1:9" x14ac:dyDescent="0.3">
      <c r="A166" s="12" t="s">
        <v>32</v>
      </c>
      <c r="B166" s="25">
        <v>2</v>
      </c>
      <c r="C166" s="26" t="str">
        <f>IF(A166="","",VLOOKUP($A164,IF(LEN(A166)=2,WSB,WSA),VLOOKUP(LEFT(A166,1),Teams,4,FALSE),FALSE))</f>
        <v>Milly Willmott</v>
      </c>
      <c r="D166" s="26" t="str">
        <f t="shared" si="22"/>
        <v>Phoenix</v>
      </c>
      <c r="E166" s="27" t="s">
        <v>31</v>
      </c>
      <c r="F166" s="28">
        <v>5</v>
      </c>
      <c r="G166" s="10"/>
      <c r="I166" t="s">
        <v>23</v>
      </c>
    </row>
    <row r="167" spans="1:9" x14ac:dyDescent="0.3">
      <c r="A167" s="12" t="s">
        <v>30</v>
      </c>
      <c r="B167" s="25" t="s">
        <v>8</v>
      </c>
      <c r="C167" s="26" t="str">
        <f>IF(A167="","",VLOOKUP($A164,IF(LEN(A167)=2,WSB,WSA),VLOOKUP(LEFT(A167,1),Teams,4,FALSE),FALSE))</f>
        <v>Betty Barry</v>
      </c>
      <c r="D167" s="26" t="str">
        <f t="shared" si="22"/>
        <v>Lewes</v>
      </c>
      <c r="E167" s="27" t="s">
        <v>148</v>
      </c>
      <c r="F167" s="28">
        <v>4</v>
      </c>
      <c r="G167" s="10"/>
    </row>
    <row r="168" spans="1:9" x14ac:dyDescent="0.3">
      <c r="A168" s="12" t="s">
        <v>34</v>
      </c>
      <c r="B168" s="25" t="s">
        <v>11</v>
      </c>
      <c r="C168" s="26" t="str">
        <f>IF(A168="","",VLOOKUP($A164,IF(LEN(A168)=2,WSB,WSA),VLOOKUP(LEFT(A168,1),Teams,4,FALSE),FALSE))</f>
        <v>Sophie Cann</v>
      </c>
      <c r="D168" s="26" t="str">
        <f t="shared" si="22"/>
        <v>Eastbourne</v>
      </c>
      <c r="E168" s="27" t="s">
        <v>33</v>
      </c>
      <c r="F168" s="28">
        <v>3</v>
      </c>
      <c r="G168" s="10"/>
      <c r="I168" t="s">
        <v>23</v>
      </c>
    </row>
    <row r="169" spans="1:9" x14ac:dyDescent="0.3">
      <c r="A169" s="12" t="s">
        <v>149</v>
      </c>
      <c r="B169" s="25" t="s">
        <v>17</v>
      </c>
      <c r="C169" s="26" t="str">
        <f>IF(A169="","",VLOOKUP($A164,IF(LEN(A169)=2,WSB,WSA),VLOOKUP(LEFT(A169,1),Teams,4,FALSE),FALSE))</f>
        <v>Ellen Gates</v>
      </c>
      <c r="D169" s="26" t="str">
        <f t="shared" si="22"/>
        <v>Hy Runners</v>
      </c>
      <c r="E169" s="27" t="s">
        <v>146</v>
      </c>
      <c r="F169" s="28">
        <v>2</v>
      </c>
      <c r="G169" s="10"/>
    </row>
    <row r="170" spans="1:9" x14ac:dyDescent="0.3">
      <c r="A170" s="12"/>
      <c r="B170" s="25" t="s">
        <v>14</v>
      </c>
      <c r="C170" s="26" t="str">
        <f>IF(A170="","",VLOOKUP($A164,IF(LEN(A170)=2,WSB,WSA),VLOOKUP(LEFT(A170,1),Teams,4,FALSE),FALSE))</f>
        <v/>
      </c>
      <c r="D170" s="26" t="str">
        <f t="shared" si="22"/>
        <v/>
      </c>
      <c r="E170" s="27"/>
      <c r="F170" s="28">
        <v>1</v>
      </c>
      <c r="G170" s="10"/>
      <c r="I170" t="s">
        <v>23</v>
      </c>
    </row>
    <row r="171" spans="1:9" x14ac:dyDescent="0.3">
      <c r="A171" s="21" t="s">
        <v>36</v>
      </c>
      <c r="B171" s="17"/>
      <c r="C171" s="30" t="s">
        <v>150</v>
      </c>
      <c r="D171" s="23"/>
      <c r="E171" s="24"/>
      <c r="F171" s="9"/>
      <c r="G171" s="10"/>
    </row>
    <row r="172" spans="1:9" x14ac:dyDescent="0.3">
      <c r="A172" s="12" t="s">
        <v>44</v>
      </c>
      <c r="B172" s="25">
        <v>1</v>
      </c>
      <c r="C172" s="26" t="str">
        <f>IF(A172="","",VLOOKUP($A171,IF(LEN(A172)=2,WSB,WSA),VLOOKUP(LEFT(A172,1),Teams,4,FALSE),FALSE))</f>
        <v>Kristi Prifiti</v>
      </c>
      <c r="D172" s="26" t="str">
        <f t="shared" ref="D172:D177" si="23">IF(A172="","",VLOOKUP(LEFT(A172,1),Teams,2,FALSE))</f>
        <v>Eastbourne</v>
      </c>
      <c r="E172" s="27" t="s">
        <v>151</v>
      </c>
      <c r="F172" s="28">
        <v>6</v>
      </c>
      <c r="G172" s="10"/>
      <c r="I172" t="s">
        <v>40</v>
      </c>
    </row>
    <row r="173" spans="1:9" x14ac:dyDescent="0.3">
      <c r="A173" s="12" t="s">
        <v>152</v>
      </c>
      <c r="B173" s="25">
        <v>2</v>
      </c>
      <c r="C173" s="26" t="str">
        <f>IF(A173="","",VLOOKUP($A171,IF(LEN(A173)=2,WSB,WSA),VLOOKUP(LEFT(A173,1),Teams,4,FALSE),FALSE))</f>
        <v>Olivia Henham</v>
      </c>
      <c r="D173" s="26" t="str">
        <f t="shared" si="23"/>
        <v>Hastings</v>
      </c>
      <c r="E173" s="27" t="s">
        <v>153</v>
      </c>
      <c r="F173" s="28">
        <v>5</v>
      </c>
      <c r="G173" s="10"/>
      <c r="I173" t="s">
        <v>40</v>
      </c>
    </row>
    <row r="174" spans="1:9" x14ac:dyDescent="0.3">
      <c r="A174" s="12" t="s">
        <v>43</v>
      </c>
      <c r="B174" s="25" t="s">
        <v>8</v>
      </c>
      <c r="C174" s="26" t="str">
        <f>IF(A174="","",VLOOKUP($A171,IF(LEN(A174)=2,WSB,WSA),VLOOKUP(LEFT(A174,1),Teams,4,FALSE),FALSE))</f>
        <v>Betty Grice</v>
      </c>
      <c r="D174" s="26" t="str">
        <f t="shared" si="23"/>
        <v>Brighton &amp; Hove</v>
      </c>
      <c r="E174" s="27" t="s">
        <v>154</v>
      </c>
      <c r="F174" s="28">
        <v>4</v>
      </c>
      <c r="G174" s="10"/>
    </row>
    <row r="175" spans="1:9" x14ac:dyDescent="0.3">
      <c r="A175" s="12" t="s">
        <v>41</v>
      </c>
      <c r="B175" s="25" t="s">
        <v>11</v>
      </c>
      <c r="C175" s="26" t="str">
        <f>IF(A175="","",VLOOKUP($A171,IF(LEN(A175)=2,WSB,WSA),VLOOKUP(LEFT(A175,1),Teams,4,FALSE),FALSE))</f>
        <v>Amy Berman</v>
      </c>
      <c r="D175" s="26" t="str">
        <f t="shared" si="23"/>
        <v>Phoenix</v>
      </c>
      <c r="E175" s="27" t="s">
        <v>155</v>
      </c>
      <c r="F175" s="28">
        <v>3</v>
      </c>
      <c r="G175" s="10"/>
      <c r="I175" t="s">
        <v>40</v>
      </c>
    </row>
    <row r="176" spans="1:9" x14ac:dyDescent="0.3">
      <c r="A176" s="12" t="s">
        <v>38</v>
      </c>
      <c r="B176" s="25" t="s">
        <v>17</v>
      </c>
      <c r="C176" s="26" t="str">
        <f>IF(A176="","",VLOOKUP($A171,IF(LEN(A176)=2,WSB,WSA),VLOOKUP(LEFT(A176,1),Teams,4,FALSE),FALSE))</f>
        <v>Kitty Morgan</v>
      </c>
      <c r="D176" s="26" t="str">
        <f t="shared" si="23"/>
        <v>Hy Runners</v>
      </c>
      <c r="E176" s="27" t="s">
        <v>156</v>
      </c>
      <c r="F176" s="28">
        <v>2</v>
      </c>
      <c r="G176" s="10"/>
    </row>
    <row r="177" spans="1:9" x14ac:dyDescent="0.3">
      <c r="A177" s="12" t="s">
        <v>45</v>
      </c>
      <c r="B177" s="25" t="s">
        <v>14</v>
      </c>
      <c r="C177" s="26" t="str">
        <f>IF(A177="","",VLOOKUP($A171,IF(LEN(A177)=2,WSB,WSA),VLOOKUP(LEFT(A177,1),Teams,4,FALSE),FALSE))</f>
        <v>Phoebe Green</v>
      </c>
      <c r="D177" s="26" t="str">
        <f t="shared" si="23"/>
        <v>Lewes</v>
      </c>
      <c r="E177" s="27" t="s">
        <v>157</v>
      </c>
      <c r="F177" s="28">
        <v>1</v>
      </c>
      <c r="G177" s="10"/>
      <c r="I177" t="s">
        <v>40</v>
      </c>
    </row>
    <row r="178" spans="1:9" x14ac:dyDescent="0.3">
      <c r="A178" s="21" t="s">
        <v>36</v>
      </c>
      <c r="B178" s="17"/>
      <c r="C178" s="29" t="s">
        <v>158</v>
      </c>
      <c r="D178" s="23"/>
      <c r="E178" s="24"/>
      <c r="F178" s="9"/>
      <c r="G178" s="10"/>
    </row>
    <row r="179" spans="1:9" x14ac:dyDescent="0.3">
      <c r="A179" s="12" t="s">
        <v>48</v>
      </c>
      <c r="B179" s="25">
        <v>1</v>
      </c>
      <c r="C179" s="26" t="str">
        <f>IF(A179="","",VLOOKUP($A178,IF(LEN(A179)=2,WSB,WSA),VLOOKUP(LEFT(A179,1),Teams,4,FALSE),FALSE))</f>
        <v>Cecilia Eke</v>
      </c>
      <c r="D179" s="26" t="str">
        <f t="shared" ref="D179:D184" si="24">IF(A179="","",VLOOKUP(LEFT(A179,1),Teams,2,FALSE))</f>
        <v>Brighton &amp; Hove</v>
      </c>
      <c r="E179" s="27" t="s">
        <v>154</v>
      </c>
      <c r="F179" s="28">
        <v>6</v>
      </c>
      <c r="G179" s="10"/>
      <c r="I179" t="s">
        <v>40</v>
      </c>
    </row>
    <row r="180" spans="1:9" x14ac:dyDescent="0.3">
      <c r="A180" s="12" t="s">
        <v>54</v>
      </c>
      <c r="B180" s="25">
        <v>2</v>
      </c>
      <c r="C180" s="26" t="str">
        <f>IF(A180="","",VLOOKUP($A178,IF(LEN(A180)=2,WSB,WSA),VLOOKUP(LEFT(A180,1),Teams,4,FALSE),FALSE))</f>
        <v>Ayana Reid</v>
      </c>
      <c r="D180" s="26" t="str">
        <f t="shared" si="24"/>
        <v>Eastbourne</v>
      </c>
      <c r="E180" s="27" t="s">
        <v>159</v>
      </c>
      <c r="F180" s="28">
        <v>5</v>
      </c>
      <c r="G180" s="10"/>
      <c r="I180" t="s">
        <v>40</v>
      </c>
    </row>
    <row r="181" spans="1:9" x14ac:dyDescent="0.3">
      <c r="A181" s="12" t="s">
        <v>52</v>
      </c>
      <c r="B181" s="25" t="s">
        <v>8</v>
      </c>
      <c r="C181" s="26" t="str">
        <f>IF(A181="","",VLOOKUP($A178,IF(LEN(A181)=2,WSB,WSA),VLOOKUP(LEFT(A181,1),Teams,4,FALSE),FALSE))</f>
        <v>Imogen Lonsdale</v>
      </c>
      <c r="D181" s="26" t="str">
        <f t="shared" si="24"/>
        <v>Phoenix</v>
      </c>
      <c r="E181" s="27" t="s">
        <v>160</v>
      </c>
      <c r="F181" s="28">
        <v>4</v>
      </c>
      <c r="G181" s="10"/>
    </row>
    <row r="182" spans="1:9" x14ac:dyDescent="0.3">
      <c r="A182" s="12" t="s">
        <v>50</v>
      </c>
      <c r="B182" s="25" t="s">
        <v>11</v>
      </c>
      <c r="C182" s="26" t="str">
        <f>IF(A182="","",VLOOKUP($A178,IF(LEN(A182)=2,WSB,WSA),VLOOKUP(LEFT(A182,1),Teams,4,FALSE),FALSE))</f>
        <v>May Smith</v>
      </c>
      <c r="D182" s="26" t="str">
        <f t="shared" si="24"/>
        <v>Lewes</v>
      </c>
      <c r="E182" s="27" t="s">
        <v>161</v>
      </c>
      <c r="F182" s="28">
        <v>3</v>
      </c>
      <c r="G182" s="10"/>
      <c r="I182" t="s">
        <v>40</v>
      </c>
    </row>
    <row r="183" spans="1:9" x14ac:dyDescent="0.3">
      <c r="A183" s="12" t="s">
        <v>162</v>
      </c>
      <c r="B183" s="25" t="s">
        <v>17</v>
      </c>
      <c r="C183" s="26" t="str">
        <f>IF(A183="","",VLOOKUP($A178,IF(LEN(A183)=2,WSB,WSA),VLOOKUP(LEFT(A183,1),Teams,4,FALSE),FALSE))</f>
        <v>Amelia Skelton</v>
      </c>
      <c r="D183" s="26" t="str">
        <f t="shared" si="24"/>
        <v>Hy Runners</v>
      </c>
      <c r="E183" s="27" t="s">
        <v>163</v>
      </c>
      <c r="F183" s="28">
        <v>2</v>
      </c>
      <c r="G183" s="10"/>
    </row>
    <row r="184" spans="1:9" x14ac:dyDescent="0.3">
      <c r="A184" s="12"/>
      <c r="B184" s="25" t="s">
        <v>14</v>
      </c>
      <c r="C184" s="26" t="str">
        <f>IF(A184="","",VLOOKUP($A178,IF(LEN(A184)=2,WSB,WSA),VLOOKUP(LEFT(A184,1),Teams,4,FALSE),FALSE))</f>
        <v/>
      </c>
      <c r="D184" s="26" t="str">
        <f t="shared" si="24"/>
        <v/>
      </c>
      <c r="E184" s="27"/>
      <c r="F184" s="28">
        <v>1</v>
      </c>
      <c r="G184" s="10"/>
      <c r="I184" t="s">
        <v>40</v>
      </c>
    </row>
    <row r="185" spans="1:9" x14ac:dyDescent="0.3">
      <c r="A185" s="21" t="s">
        <v>56</v>
      </c>
      <c r="B185" s="17"/>
      <c r="C185" s="30" t="s">
        <v>164</v>
      </c>
      <c r="D185" s="31"/>
      <c r="E185" s="24"/>
      <c r="F185" s="9"/>
      <c r="G185" s="10"/>
    </row>
    <row r="186" spans="1:9" x14ac:dyDescent="0.3">
      <c r="A186" s="9" t="s">
        <v>43</v>
      </c>
      <c r="B186" s="25">
        <v>1</v>
      </c>
      <c r="C186" s="26" t="str">
        <f>IF(A186="","",VLOOKUP($A185,IF(LEN(A186)=2,WSB,WSA),VLOOKUP(LEFT(A186,1),Teams,4,FALSE),FALSE))</f>
        <v>Seren Rowe</v>
      </c>
      <c r="D186" s="26" t="str">
        <f t="shared" ref="D186:D191" si="25">IF(A186="","",VLOOKUP(LEFT(A186,1),Teams,2,FALSE))</f>
        <v>Brighton &amp; Hove</v>
      </c>
      <c r="E186" s="27" t="s">
        <v>165</v>
      </c>
      <c r="F186" s="28">
        <v>6</v>
      </c>
      <c r="G186" s="10"/>
      <c r="I186" t="s">
        <v>59</v>
      </c>
    </row>
    <row r="187" spans="1:9" x14ac:dyDescent="0.3">
      <c r="A187" s="9" t="s">
        <v>38</v>
      </c>
      <c r="B187" s="25">
        <v>2</v>
      </c>
      <c r="C187" s="26" t="str">
        <f>IF(A187="","",VLOOKUP($A185,IF(LEN(A187)=2,WSB,WSA),VLOOKUP(LEFT(A187,1),Teams,4,FALSE),FALSE))</f>
        <v>Antalia Cole</v>
      </c>
      <c r="D187" s="26" t="str">
        <f t="shared" si="25"/>
        <v>Hy Runners</v>
      </c>
      <c r="E187" s="27" t="s">
        <v>166</v>
      </c>
      <c r="F187" s="28">
        <v>5</v>
      </c>
      <c r="G187" s="10"/>
      <c r="I187" t="s">
        <v>59</v>
      </c>
    </row>
    <row r="188" spans="1:9" x14ac:dyDescent="0.3">
      <c r="A188" s="9" t="s">
        <v>44</v>
      </c>
      <c r="B188" s="25" t="s">
        <v>8</v>
      </c>
      <c r="C188" s="26" t="str">
        <f>IF(A188="","",VLOOKUP($A185,IF(LEN(A188)=2,WSB,WSA),VLOOKUP(LEFT(A188,1),Teams,4,FALSE),FALSE))</f>
        <v>Ayana Reid</v>
      </c>
      <c r="D188" s="26" t="str">
        <f t="shared" si="25"/>
        <v>Eastbourne</v>
      </c>
      <c r="E188" s="27" t="s">
        <v>167</v>
      </c>
      <c r="F188" s="28">
        <v>4</v>
      </c>
      <c r="G188" s="10"/>
    </row>
    <row r="189" spans="1:9" x14ac:dyDescent="0.3">
      <c r="A189" s="9" t="s">
        <v>41</v>
      </c>
      <c r="B189" s="25" t="s">
        <v>11</v>
      </c>
      <c r="C189" s="26" t="str">
        <f>IF(A189="","",VLOOKUP($A185,IF(LEN(A189)=2,WSB,WSA),VLOOKUP(LEFT(A189,1),Teams,4,FALSE),FALSE))</f>
        <v>Jenaveve Lee</v>
      </c>
      <c r="D189" s="26" t="str">
        <f t="shared" si="25"/>
        <v>Phoenix</v>
      </c>
      <c r="E189" s="27" t="s">
        <v>168</v>
      </c>
      <c r="F189" s="28">
        <v>3</v>
      </c>
      <c r="G189" s="10"/>
      <c r="I189" t="s">
        <v>59</v>
      </c>
    </row>
    <row r="190" spans="1:9" x14ac:dyDescent="0.3">
      <c r="A190" s="9" t="s">
        <v>50</v>
      </c>
      <c r="B190" s="25" t="s">
        <v>17</v>
      </c>
      <c r="C190" s="26" t="str">
        <f>IF(A190="","",VLOOKUP($A185,IF(LEN(A190)=2,WSB,WSA),VLOOKUP(LEFT(A190,1),Teams,4,FALSE),FALSE))</f>
        <v>Ellie Tennant</v>
      </c>
      <c r="D190" s="26" t="str">
        <f t="shared" si="25"/>
        <v>Lewes</v>
      </c>
      <c r="E190" s="32" t="s">
        <v>169</v>
      </c>
      <c r="F190" s="28">
        <v>2</v>
      </c>
      <c r="G190" s="10"/>
    </row>
    <row r="191" spans="1:9" x14ac:dyDescent="0.3">
      <c r="B191" s="25" t="s">
        <v>14</v>
      </c>
      <c r="C191" s="26" t="str">
        <f>IF(A191="","",VLOOKUP($A185,IF(LEN(A191)=2,WSB,WSA),VLOOKUP(LEFT(A191,1),Teams,4,FALSE),FALSE))</f>
        <v/>
      </c>
      <c r="D191" s="26" t="str">
        <f t="shared" si="25"/>
        <v/>
      </c>
      <c r="E191" s="27"/>
      <c r="F191" s="28">
        <v>1</v>
      </c>
      <c r="G191" s="10"/>
      <c r="I191" t="s">
        <v>59</v>
      </c>
    </row>
    <row r="192" spans="1:9" x14ac:dyDescent="0.3">
      <c r="A192" s="21" t="s">
        <v>56</v>
      </c>
      <c r="B192" s="17"/>
      <c r="C192" s="29" t="s">
        <v>170</v>
      </c>
      <c r="D192" s="31"/>
      <c r="E192" s="24"/>
      <c r="F192" s="9"/>
      <c r="G192" s="10"/>
    </row>
    <row r="193" spans="1:9" x14ac:dyDescent="0.3">
      <c r="A193" s="12" t="s">
        <v>48</v>
      </c>
      <c r="B193" s="25">
        <v>1</v>
      </c>
      <c r="C193" s="26" t="str">
        <f>IF(A193="","",VLOOKUP($A192,IF(LEN(A193)=2,WSB,WSA),VLOOKUP(LEFT(A193,1),Teams,4,FALSE),FALSE))</f>
        <v>Florennce Matten</v>
      </c>
      <c r="D193" s="26" t="str">
        <f t="shared" ref="D193:D198" si="26">IF(A193="","",VLOOKUP(LEFT(A193,1),Teams,2,FALSE))</f>
        <v>Brighton &amp; Hove</v>
      </c>
      <c r="E193" s="27" t="s">
        <v>171</v>
      </c>
      <c r="F193" s="28">
        <v>6</v>
      </c>
      <c r="G193" s="10"/>
      <c r="I193" t="s">
        <v>59</v>
      </c>
    </row>
    <row r="194" spans="1:9" x14ac:dyDescent="0.3">
      <c r="A194" s="12" t="s">
        <v>52</v>
      </c>
      <c r="B194" s="25">
        <v>2</v>
      </c>
      <c r="C194" s="26" t="str">
        <f>IF(A194="","",VLOOKUP($A192,IF(LEN(A194)=2,WSB,WSA),VLOOKUP(LEFT(A194,1),Teams,4,FALSE),FALSE))</f>
        <v>Milly Willmott</v>
      </c>
      <c r="D194" s="26" t="str">
        <f t="shared" si="26"/>
        <v>Phoenix</v>
      </c>
      <c r="E194" s="27" t="s">
        <v>172</v>
      </c>
      <c r="F194" s="28">
        <v>5</v>
      </c>
      <c r="G194" s="10"/>
      <c r="I194" t="s">
        <v>59</v>
      </c>
    </row>
    <row r="195" spans="1:9" x14ac:dyDescent="0.3">
      <c r="A195" s="12" t="s">
        <v>54</v>
      </c>
      <c r="B195" s="25" t="s">
        <v>8</v>
      </c>
      <c r="C195" s="26" t="str">
        <f>IF(A195="","",VLOOKUP($A192,IF(LEN(A195)=2,WSB,WSA),VLOOKUP(LEFT(A195,1),Teams,4,FALSE),FALSE))</f>
        <v>Sophie Homer</v>
      </c>
      <c r="D195" s="26" t="str">
        <f t="shared" si="26"/>
        <v>Eastbourne</v>
      </c>
      <c r="E195" s="27" t="s">
        <v>173</v>
      </c>
      <c r="F195" s="28">
        <v>4</v>
      </c>
      <c r="G195" s="10"/>
    </row>
    <row r="196" spans="1:9" x14ac:dyDescent="0.3">
      <c r="A196" s="12" t="s">
        <v>162</v>
      </c>
      <c r="B196" s="25" t="s">
        <v>11</v>
      </c>
      <c r="C196" s="26" t="str">
        <f>IF(A196="","",VLOOKUP($A192,IF(LEN(A196)=2,WSB,WSA),VLOOKUP(LEFT(A196,1),Teams,4,FALSE),FALSE))</f>
        <v>Olivia Collins</v>
      </c>
      <c r="D196" s="26" t="str">
        <f t="shared" si="26"/>
        <v>Hy Runners</v>
      </c>
      <c r="E196" s="27" t="s">
        <v>174</v>
      </c>
      <c r="F196" s="28">
        <v>3</v>
      </c>
      <c r="G196" s="10"/>
      <c r="I196" t="s">
        <v>59</v>
      </c>
    </row>
    <row r="197" spans="1:9" x14ac:dyDescent="0.3">
      <c r="A197" s="12" t="s">
        <v>45</v>
      </c>
      <c r="B197" s="25" t="s">
        <v>17</v>
      </c>
      <c r="C197" s="26" t="str">
        <f>IF(A197="","",VLOOKUP($A192,IF(LEN(A197)=2,WSB,WSA),VLOOKUP(LEFT(A197,1),Teams,4,FALSE),FALSE))</f>
        <v>Jemima Grimes</v>
      </c>
      <c r="D197" s="26" t="str">
        <f t="shared" si="26"/>
        <v>Lewes</v>
      </c>
      <c r="E197" s="27" t="s">
        <v>175</v>
      </c>
      <c r="F197" s="28">
        <v>2</v>
      </c>
      <c r="G197" s="10"/>
    </row>
    <row r="198" spans="1:9" x14ac:dyDescent="0.3">
      <c r="A198" s="12"/>
      <c r="B198" s="25" t="s">
        <v>14</v>
      </c>
      <c r="C198" s="26" t="str">
        <f>IF(A198="","",VLOOKUP($A192,IF(LEN(A198)=2,WSB,WSA),VLOOKUP(LEFT(A198,1),Teams,4,FALSE),FALSE))</f>
        <v/>
      </c>
      <c r="D198" s="26" t="str">
        <f t="shared" si="26"/>
        <v/>
      </c>
      <c r="E198" s="27"/>
      <c r="F198" s="28">
        <v>1</v>
      </c>
      <c r="G198" s="10"/>
      <c r="I198" t="s">
        <v>59</v>
      </c>
    </row>
    <row r="199" spans="1:9" x14ac:dyDescent="0.3">
      <c r="A199" s="21" t="s">
        <v>69</v>
      </c>
      <c r="B199" s="17"/>
      <c r="C199" s="30" t="s">
        <v>176</v>
      </c>
      <c r="D199" s="31"/>
      <c r="E199" s="32"/>
      <c r="F199" s="9"/>
      <c r="G199" s="10"/>
    </row>
    <row r="200" spans="1:9" x14ac:dyDescent="0.3">
      <c r="A200" s="12" t="s">
        <v>38</v>
      </c>
      <c r="B200" s="25">
        <v>1</v>
      </c>
      <c r="C200" s="26" t="str">
        <f>IF(A200="","",VLOOKUP($A199,IF(LEN(A200)=2,WSB,WSA),VLOOKUP(LEFT(A200,1),Teams,4,FALSE),FALSE))</f>
        <v>Isabella Buchanan</v>
      </c>
      <c r="D200" s="26" t="str">
        <f t="shared" ref="D200:D205" si="27">IF(A200="","",VLOOKUP(LEFT(A200,1),Teams,2,FALSE))</f>
        <v>Hy Runners</v>
      </c>
      <c r="E200" s="27" t="s">
        <v>177</v>
      </c>
      <c r="F200" s="28">
        <v>6</v>
      </c>
      <c r="G200" s="10"/>
      <c r="I200" t="s">
        <v>72</v>
      </c>
    </row>
    <row r="201" spans="1:9" x14ac:dyDescent="0.3">
      <c r="A201" s="12" t="s">
        <v>48</v>
      </c>
      <c r="B201" s="25">
        <v>2</v>
      </c>
      <c r="C201" s="26" t="str">
        <f>IF(A201="","",VLOOKUP($A199,IF(LEN(A201)=2,WSB,WSA),VLOOKUP(LEFT(A201,1),Teams,4,FALSE),FALSE))</f>
        <v>Gracie Fox</v>
      </c>
      <c r="D201" s="26" t="str">
        <f t="shared" si="27"/>
        <v>Brighton &amp; Hove</v>
      </c>
      <c r="E201" s="27" t="s">
        <v>178</v>
      </c>
      <c r="F201" s="28">
        <v>5</v>
      </c>
      <c r="G201" s="10"/>
      <c r="I201" t="s">
        <v>72</v>
      </c>
    </row>
    <row r="202" spans="1:9" x14ac:dyDescent="0.3">
      <c r="A202" s="12" t="s">
        <v>41</v>
      </c>
      <c r="B202" s="25" t="s">
        <v>8</v>
      </c>
      <c r="C202" s="26" t="str">
        <f>IF(A202="","",VLOOKUP($A199,IF(LEN(A202)=2,WSB,WSA),VLOOKUP(LEFT(A202,1),Teams,4,FALSE),FALSE))</f>
        <v>Stella Gambie</v>
      </c>
      <c r="D202" s="26" t="str">
        <f t="shared" si="27"/>
        <v>Phoenix</v>
      </c>
      <c r="E202" s="27" t="s">
        <v>179</v>
      </c>
      <c r="F202" s="28">
        <v>4</v>
      </c>
      <c r="G202" s="10"/>
    </row>
    <row r="203" spans="1:9" x14ac:dyDescent="0.3">
      <c r="A203" s="12" t="s">
        <v>44</v>
      </c>
      <c r="B203" s="25" t="s">
        <v>11</v>
      </c>
      <c r="C203" s="26" t="str">
        <f>IF(A203="","",VLOOKUP($A199,IF(LEN(A203)=2,WSB,WSA),VLOOKUP(LEFT(A203,1),Teams,4,FALSE),FALSE))</f>
        <v>Elsa Ducat</v>
      </c>
      <c r="D203" s="26" t="str">
        <f t="shared" si="27"/>
        <v>Eastbourne</v>
      </c>
      <c r="E203" s="27" t="s">
        <v>180</v>
      </c>
      <c r="F203" s="28">
        <v>3</v>
      </c>
      <c r="G203" s="10"/>
      <c r="I203" t="s">
        <v>72</v>
      </c>
    </row>
    <row r="204" spans="1:9" x14ac:dyDescent="0.3">
      <c r="A204" s="12" t="s">
        <v>50</v>
      </c>
      <c r="B204" s="25" t="s">
        <v>17</v>
      </c>
      <c r="C204" s="26" t="str">
        <f>IF(A204="","",VLOOKUP($A199,IF(LEN(A204)=2,WSB,WSA),VLOOKUP(LEFT(A204,1),Teams,4,FALSE),FALSE))</f>
        <v>Pippa Reynolds</v>
      </c>
      <c r="D204" s="26" t="str">
        <f t="shared" si="27"/>
        <v>Lewes</v>
      </c>
      <c r="E204" s="32" t="s">
        <v>181</v>
      </c>
      <c r="F204" s="28">
        <v>2</v>
      </c>
      <c r="G204" s="10"/>
    </row>
    <row r="205" spans="1:9" x14ac:dyDescent="0.3">
      <c r="A205" s="12"/>
      <c r="B205" s="25" t="s">
        <v>14</v>
      </c>
      <c r="C205" s="26" t="str">
        <f>IF(A205="","",VLOOKUP($A199,IF(LEN(A205)=2,WSB,WSA),VLOOKUP(LEFT(A205,1),Teams,4,FALSE),FALSE))</f>
        <v/>
      </c>
      <c r="D205" s="26" t="str">
        <f t="shared" si="27"/>
        <v/>
      </c>
      <c r="E205" s="27"/>
      <c r="F205" s="28">
        <v>1</v>
      </c>
      <c r="G205" s="10"/>
      <c r="I205" t="s">
        <v>72</v>
      </c>
    </row>
    <row r="206" spans="1:9" x14ac:dyDescent="0.3">
      <c r="A206" s="21" t="s">
        <v>69</v>
      </c>
      <c r="B206" s="17"/>
      <c r="C206" s="29" t="s">
        <v>182</v>
      </c>
      <c r="D206" s="31"/>
      <c r="E206" s="32"/>
      <c r="F206" s="9"/>
      <c r="G206" s="10"/>
    </row>
    <row r="207" spans="1:9" x14ac:dyDescent="0.3">
      <c r="A207" s="12" t="s">
        <v>162</v>
      </c>
      <c r="B207" s="25">
        <v>1</v>
      </c>
      <c r="C207" s="26" t="str">
        <f>IF(A207="","",VLOOKUP($A206,IF(LEN(A207)=2,WSB,WSA),VLOOKUP(LEFT(A207,1),Teams,4,FALSE),FALSE))</f>
        <v xml:space="preserve">Florence Tewkesbury </v>
      </c>
      <c r="D207" s="26" t="str">
        <f t="shared" ref="D207:D212" si="28">IF(A207="","",VLOOKUP(LEFT(A207,1),Teams,2,FALSE))</f>
        <v>Hy Runners</v>
      </c>
      <c r="E207" s="27" t="s">
        <v>183</v>
      </c>
      <c r="F207" s="28">
        <v>6</v>
      </c>
      <c r="G207" s="10"/>
      <c r="I207" t="s">
        <v>72</v>
      </c>
    </row>
    <row r="208" spans="1:9" x14ac:dyDescent="0.3">
      <c r="A208" s="12" t="s">
        <v>54</v>
      </c>
      <c r="B208" s="25">
        <v>2</v>
      </c>
      <c r="C208" s="26" t="str">
        <f>IF(A208="","",VLOOKUP($A206,IF(LEN(A208)=2,WSB,WSA),VLOOKUP(LEFT(A208,1),Teams,4,FALSE),FALSE))</f>
        <v>Chyna Wai</v>
      </c>
      <c r="D208" s="26" t="str">
        <f t="shared" si="28"/>
        <v>Eastbourne</v>
      </c>
      <c r="E208" s="27" t="s">
        <v>184</v>
      </c>
      <c r="F208" s="28">
        <v>5</v>
      </c>
      <c r="G208" s="10"/>
      <c r="I208" t="s">
        <v>72</v>
      </c>
    </row>
    <row r="209" spans="1:9" x14ac:dyDescent="0.3">
      <c r="A209" s="12" t="s">
        <v>52</v>
      </c>
      <c r="B209" s="25" t="s">
        <v>8</v>
      </c>
      <c r="C209" s="26" t="str">
        <f>IF(A209="","",VLOOKUP($A206,IF(LEN(A209)=2,WSB,WSA),VLOOKUP(LEFT(A209,1),Teams,4,FALSE),FALSE))</f>
        <v>Ava Pashley</v>
      </c>
      <c r="D209" s="26" t="str">
        <f t="shared" si="28"/>
        <v>Phoenix</v>
      </c>
      <c r="E209" s="27" t="s">
        <v>185</v>
      </c>
      <c r="F209" s="28">
        <v>4</v>
      </c>
      <c r="G209" s="10"/>
    </row>
    <row r="210" spans="1:9" x14ac:dyDescent="0.3">
      <c r="A210" s="12" t="s">
        <v>45</v>
      </c>
      <c r="B210" s="25" t="s">
        <v>11</v>
      </c>
      <c r="C210" s="26" t="str">
        <f>IF(A210="","",VLOOKUP($A206,IF(LEN(A210)=2,WSB,WSA),VLOOKUP(LEFT(A210,1),Teams,4,FALSE),FALSE))</f>
        <v>Kitty Rowland</v>
      </c>
      <c r="D210" s="26" t="str">
        <f t="shared" si="28"/>
        <v>Lewes</v>
      </c>
      <c r="E210" s="32" t="s">
        <v>186</v>
      </c>
      <c r="F210" s="28">
        <v>3</v>
      </c>
      <c r="G210" s="10"/>
      <c r="I210" t="s">
        <v>72</v>
      </c>
    </row>
    <row r="211" spans="1:9" x14ac:dyDescent="0.3">
      <c r="A211" s="12"/>
      <c r="B211" s="25" t="s">
        <v>17</v>
      </c>
      <c r="C211" s="26" t="str">
        <f>IF(A211="","",VLOOKUP($A206,IF(LEN(A211)=2,WSB,WSA),VLOOKUP(LEFT(A211,1),Teams,4,FALSE),FALSE))</f>
        <v/>
      </c>
      <c r="D211" s="26" t="str">
        <f t="shared" si="28"/>
        <v/>
      </c>
      <c r="E211" s="27"/>
      <c r="F211" s="28">
        <v>2</v>
      </c>
      <c r="G211" s="10"/>
    </row>
    <row r="212" spans="1:9" x14ac:dyDescent="0.3">
      <c r="A212" s="12"/>
      <c r="B212" s="25" t="s">
        <v>14</v>
      </c>
      <c r="C212" s="26" t="str">
        <f>IF(A212="","",VLOOKUP($A206,IF(LEN(A212)=2,WSB,WSA),VLOOKUP(LEFT(A212,1),Teams,4,FALSE),FALSE))</f>
        <v/>
      </c>
      <c r="D212" s="26" t="str">
        <f t="shared" si="28"/>
        <v/>
      </c>
      <c r="E212" s="27"/>
      <c r="F212" s="28">
        <v>1</v>
      </c>
      <c r="G212" s="10"/>
      <c r="I212" t="s">
        <v>72</v>
      </c>
    </row>
    <row r="213" spans="1:9" x14ac:dyDescent="0.3">
      <c r="A213" s="33" t="s">
        <v>187</v>
      </c>
      <c r="B213" s="17"/>
      <c r="C213" s="29" t="s">
        <v>188</v>
      </c>
      <c r="D213" s="23"/>
      <c r="E213" s="24"/>
      <c r="F213" s="9"/>
      <c r="G213" s="10"/>
    </row>
    <row r="214" spans="1:9" x14ac:dyDescent="0.3">
      <c r="A214" s="12" t="s">
        <v>44</v>
      </c>
      <c r="B214" s="25">
        <v>1</v>
      </c>
      <c r="C214" s="26" t="str">
        <f>IF(A214="","",VLOOKUP($A213,IF(LEN(A214)=2,WSB,WSA),VLOOKUP(LEFT(A214,1),Teams,4,FALSE),FALSE))</f>
        <v>Kristi Prifiti</v>
      </c>
      <c r="D214" s="26" t="str">
        <f t="shared" ref="D214:D219" si="29">IF(A214="","",VLOOKUP(LEFT(A214,1),Teams,2,FALSE))</f>
        <v>Eastbourne</v>
      </c>
      <c r="E214" s="27" t="s">
        <v>189</v>
      </c>
      <c r="F214" s="28">
        <v>6</v>
      </c>
      <c r="G214" s="10"/>
      <c r="I214" t="s">
        <v>190</v>
      </c>
    </row>
    <row r="215" spans="1:9" x14ac:dyDescent="0.3">
      <c r="A215" s="12" t="s">
        <v>43</v>
      </c>
      <c r="B215" s="25" t="s">
        <v>43</v>
      </c>
      <c r="C215" s="26" t="str">
        <f>IF(A215="","",VLOOKUP($A213,IF(LEN(A215)=2,WSB,WSA),VLOOKUP(LEFT(A215,1),Teams,4,FALSE),FALSE))</f>
        <v>Alex Koloutsos</v>
      </c>
      <c r="D215" s="26" t="str">
        <f t="shared" si="29"/>
        <v>Brighton &amp; Hove</v>
      </c>
      <c r="E215" s="27" t="s">
        <v>189</v>
      </c>
      <c r="F215" s="28">
        <v>5</v>
      </c>
      <c r="G215" s="10"/>
      <c r="I215" t="s">
        <v>190</v>
      </c>
    </row>
    <row r="216" spans="1:9" x14ac:dyDescent="0.3">
      <c r="A216" s="12" t="s">
        <v>45</v>
      </c>
      <c r="B216" s="25" t="s">
        <v>8</v>
      </c>
      <c r="C216" s="26" t="str">
        <f>IF(A216="","",VLOOKUP($A213,IF(LEN(A216)=2,WSB,WSA),VLOOKUP(LEFT(A216,1),Teams,4,FALSE),FALSE))</f>
        <v>Fernanda Wolfson</v>
      </c>
      <c r="D216" s="26" t="str">
        <f t="shared" si="29"/>
        <v>Lewes</v>
      </c>
      <c r="E216" s="27" t="s">
        <v>191</v>
      </c>
      <c r="F216" s="28">
        <v>4</v>
      </c>
      <c r="G216" s="10"/>
    </row>
    <row r="217" spans="1:9" x14ac:dyDescent="0.3">
      <c r="A217" s="12" t="s">
        <v>38</v>
      </c>
      <c r="B217" s="25" t="s">
        <v>11</v>
      </c>
      <c r="C217" s="26" t="str">
        <f>IF(A217="","",VLOOKUP($A213,IF(LEN(A217)=2,WSB,WSA),VLOOKUP(LEFT(A217,1),Teams,4,FALSE),FALSE))</f>
        <v>Ava Morrissy</v>
      </c>
      <c r="D217" s="26" t="str">
        <f t="shared" si="29"/>
        <v>Hy Runners</v>
      </c>
      <c r="E217" s="27" t="s">
        <v>192</v>
      </c>
      <c r="F217" s="28">
        <v>3</v>
      </c>
      <c r="G217" s="10"/>
      <c r="I217" t="s">
        <v>190</v>
      </c>
    </row>
    <row r="218" spans="1:9" x14ac:dyDescent="0.3">
      <c r="A218" s="12"/>
      <c r="B218" s="25" t="s">
        <v>17</v>
      </c>
      <c r="C218" s="26" t="str">
        <f>IF(A218="","",VLOOKUP($A213,IF(LEN(A218)=2,WSB,WSA),VLOOKUP(LEFT(A218,1),Teams,4,FALSE),FALSE))</f>
        <v/>
      </c>
      <c r="D218" s="26" t="str">
        <f t="shared" si="29"/>
        <v/>
      </c>
      <c r="E218" s="27"/>
      <c r="F218" s="28">
        <v>2</v>
      </c>
      <c r="G218" s="10"/>
    </row>
    <row r="219" spans="1:9" x14ac:dyDescent="0.3">
      <c r="A219" s="12"/>
      <c r="B219" s="25" t="s">
        <v>14</v>
      </c>
      <c r="C219" s="26" t="str">
        <f>IF(A219="","",VLOOKUP($A213,IF(LEN(A219)=2,WSB,WSA),VLOOKUP(LEFT(A219,1),Teams,4,FALSE),FALSE))</f>
        <v/>
      </c>
      <c r="D219" s="26" t="str">
        <f t="shared" si="29"/>
        <v/>
      </c>
      <c r="E219" s="27"/>
      <c r="F219" s="28">
        <v>1</v>
      </c>
      <c r="G219" s="10"/>
      <c r="I219" t="s">
        <v>190</v>
      </c>
    </row>
    <row r="220" spans="1:9" x14ac:dyDescent="0.3">
      <c r="A220" s="33" t="s">
        <v>187</v>
      </c>
      <c r="B220" s="17"/>
      <c r="C220" s="29" t="s">
        <v>193</v>
      </c>
      <c r="D220" s="23"/>
      <c r="E220" s="24"/>
      <c r="F220" s="9"/>
      <c r="G220" s="10"/>
    </row>
    <row r="221" spans="1:9" x14ac:dyDescent="0.3">
      <c r="A221" s="12" t="s">
        <v>54</v>
      </c>
      <c r="B221" s="25">
        <v>1</v>
      </c>
      <c r="C221" s="26" t="str">
        <f>IF(A221="","",VLOOKUP($A220,IF(LEN(A221)=2,WSB,WSA),VLOOKUP(LEFT(A221,1),Teams,4,FALSE),FALSE))</f>
        <v>Lily Holmes</v>
      </c>
      <c r="D221" s="26" t="str">
        <f t="shared" ref="D221:D226" si="30">IF(A221="","",VLOOKUP(LEFT(A221,1),Teams,2,FALSE))</f>
        <v>Eastbourne</v>
      </c>
      <c r="E221" s="27" t="s">
        <v>82</v>
      </c>
      <c r="F221" s="28">
        <v>6</v>
      </c>
      <c r="G221" s="10"/>
      <c r="I221" t="s">
        <v>190</v>
      </c>
    </row>
    <row r="222" spans="1:9" x14ac:dyDescent="0.3">
      <c r="A222" s="12" t="s">
        <v>48</v>
      </c>
      <c r="B222" s="25">
        <v>2</v>
      </c>
      <c r="C222" s="26" t="str">
        <f>IF(A222="","",VLOOKUP($A220,IF(LEN(A222)=2,WSB,WSA),VLOOKUP(LEFT(A222,1),Teams,4,FALSE),FALSE))</f>
        <v>Rosie Austin</v>
      </c>
      <c r="D222" s="26" t="str">
        <f t="shared" si="30"/>
        <v>Brighton &amp; Hove</v>
      </c>
      <c r="E222" s="27" t="s">
        <v>194</v>
      </c>
      <c r="F222" s="28">
        <v>5</v>
      </c>
      <c r="G222" s="10"/>
      <c r="I222" t="s">
        <v>190</v>
      </c>
    </row>
    <row r="223" spans="1:9" x14ac:dyDescent="0.3">
      <c r="A223" s="12" t="s">
        <v>50</v>
      </c>
      <c r="B223" s="25" t="s">
        <v>8</v>
      </c>
      <c r="C223" s="26" t="str">
        <f>IF(A223="","",VLOOKUP($A220,IF(LEN(A223)=2,WSB,WSA),VLOOKUP(LEFT(A223,1),Teams,4,FALSE),FALSE))</f>
        <v>Isla Morton</v>
      </c>
      <c r="D223" s="26" t="str">
        <f t="shared" si="30"/>
        <v>Lewes</v>
      </c>
      <c r="E223" s="27" t="s">
        <v>195</v>
      </c>
      <c r="F223" s="28">
        <v>4</v>
      </c>
      <c r="G223" s="10"/>
    </row>
    <row r="224" spans="1:9" x14ac:dyDescent="0.3">
      <c r="A224" s="12" t="s">
        <v>162</v>
      </c>
      <c r="B224" s="25" t="s">
        <v>11</v>
      </c>
      <c r="C224" s="26" t="str">
        <f>IF(A224="","",VLOOKUP($A220,IF(LEN(A224)=2,WSB,WSA),VLOOKUP(LEFT(A224,1),Teams,4,FALSE),FALSE))</f>
        <v>Alyssa Cornford</v>
      </c>
      <c r="D224" s="26" t="str">
        <f t="shared" si="30"/>
        <v>Hy Runners</v>
      </c>
      <c r="E224" s="27" t="s">
        <v>196</v>
      </c>
      <c r="F224" s="28">
        <v>3</v>
      </c>
      <c r="G224" s="10"/>
      <c r="I224" t="s">
        <v>190</v>
      </c>
    </row>
    <row r="225" spans="1:9" x14ac:dyDescent="0.3">
      <c r="A225" s="12"/>
      <c r="B225" s="25" t="s">
        <v>17</v>
      </c>
      <c r="C225" s="26" t="str">
        <f>IF(A225="","",VLOOKUP($A220,IF(LEN(A225)=2,WSB,WSA),VLOOKUP(LEFT(A225,1),Teams,4,FALSE),FALSE))</f>
        <v/>
      </c>
      <c r="D225" s="26" t="str">
        <f t="shared" si="30"/>
        <v/>
      </c>
      <c r="E225" s="27"/>
      <c r="F225" s="28">
        <v>2</v>
      </c>
      <c r="G225" s="10"/>
    </row>
    <row r="226" spans="1:9" x14ac:dyDescent="0.3">
      <c r="A226" s="12"/>
      <c r="B226" s="25" t="s">
        <v>14</v>
      </c>
      <c r="C226" s="26" t="str">
        <f>IF(A226="","",VLOOKUP($A220,IF(LEN(A226)=2,WSB,WSA),VLOOKUP(LEFT(A226,1),Teams,4,FALSE),FALSE))</f>
        <v/>
      </c>
      <c r="D226" s="26" t="str">
        <f t="shared" si="30"/>
        <v/>
      </c>
      <c r="E226" s="27"/>
      <c r="F226" s="28">
        <v>1</v>
      </c>
      <c r="G226" s="10"/>
      <c r="I226" t="s">
        <v>190</v>
      </c>
    </row>
    <row r="227" spans="1:9" x14ac:dyDescent="0.3">
      <c r="A227" s="33" t="s">
        <v>89</v>
      </c>
      <c r="B227" s="17"/>
      <c r="C227" s="29" t="s">
        <v>197</v>
      </c>
      <c r="D227" s="31"/>
      <c r="E227" s="32"/>
      <c r="F227" s="9"/>
      <c r="G227" s="10"/>
    </row>
    <row r="228" spans="1:9" x14ac:dyDescent="0.3">
      <c r="A228" s="12" t="s">
        <v>43</v>
      </c>
      <c r="B228" s="25">
        <v>1</v>
      </c>
      <c r="C228" s="26" t="str">
        <f>IF(A228="","",VLOOKUP($A227,IF(LEN(A228)=2,WSB,WSA),VLOOKUP(LEFT(A228,1),Teams,4,FALSE),FALSE))</f>
        <v>Alex Koloutsos</v>
      </c>
      <c r="D228" s="26" t="str">
        <f t="shared" ref="D228:D233" si="31">IF(A228="","",VLOOKUP(LEFT(A228,1),Teams,2,FALSE))</f>
        <v>Brighton &amp; Hove</v>
      </c>
      <c r="E228" s="27" t="s">
        <v>198</v>
      </c>
      <c r="F228" s="28">
        <v>6</v>
      </c>
      <c r="G228" s="10"/>
      <c r="I228" t="s">
        <v>92</v>
      </c>
    </row>
    <row r="229" spans="1:9" x14ac:dyDescent="0.3">
      <c r="A229" s="12" t="s">
        <v>38</v>
      </c>
      <c r="B229" s="25">
        <v>2</v>
      </c>
      <c r="C229" s="26" t="str">
        <f>IF(A229="","",VLOOKUP($A227,IF(LEN(A229)=2,WSB,WSA),VLOOKUP(LEFT(A229,1),Teams,4,FALSE),FALSE))</f>
        <v>Antalia Cole</v>
      </c>
      <c r="D229" s="26" t="str">
        <f t="shared" si="31"/>
        <v>Hy Runners</v>
      </c>
      <c r="E229" s="27" t="s">
        <v>94</v>
      </c>
      <c r="F229" s="28">
        <v>5</v>
      </c>
      <c r="G229" s="10"/>
      <c r="I229" t="s">
        <v>92</v>
      </c>
    </row>
    <row r="230" spans="1:9" x14ac:dyDescent="0.3">
      <c r="A230" s="12" t="s">
        <v>45</v>
      </c>
      <c r="B230" s="25" t="s">
        <v>8</v>
      </c>
      <c r="C230" s="26" t="str">
        <f>IF(A230="","",VLOOKUP($A227,IF(LEN(A230)=2,WSB,WSA),VLOOKUP(LEFT(A230,1),Teams,4,FALSE),FALSE))</f>
        <v>Fernanda Wolfson</v>
      </c>
      <c r="D230" s="26" t="str">
        <f t="shared" si="31"/>
        <v>Lewes</v>
      </c>
      <c r="E230" s="27" t="s">
        <v>199</v>
      </c>
      <c r="F230" s="28">
        <v>4</v>
      </c>
      <c r="G230" s="10"/>
    </row>
    <row r="231" spans="1:9" x14ac:dyDescent="0.3">
      <c r="A231" s="12"/>
      <c r="B231" s="25" t="s">
        <v>11</v>
      </c>
      <c r="C231" s="26" t="str">
        <f>IF(A231="","",VLOOKUP($A227,IF(LEN(A231)=2,WSB,WSA),VLOOKUP(LEFT(A231,1),Teams,4,FALSE),FALSE))</f>
        <v/>
      </c>
      <c r="D231" s="26" t="str">
        <f t="shared" si="31"/>
        <v/>
      </c>
      <c r="E231" s="27"/>
      <c r="F231" s="28">
        <v>3</v>
      </c>
      <c r="G231" s="10"/>
      <c r="I231" t="s">
        <v>92</v>
      </c>
    </row>
    <row r="232" spans="1:9" x14ac:dyDescent="0.3">
      <c r="A232" s="12"/>
      <c r="B232" s="25" t="s">
        <v>17</v>
      </c>
      <c r="C232" s="26" t="str">
        <f>IF(A232="","",VLOOKUP($A227,IF(LEN(A232)=2,WSB,WSA),VLOOKUP(LEFT(A232,1),Teams,4,FALSE),FALSE))</f>
        <v/>
      </c>
      <c r="D232" s="26" t="str">
        <f t="shared" si="31"/>
        <v/>
      </c>
      <c r="E232" s="27"/>
      <c r="F232" s="28">
        <v>2</v>
      </c>
      <c r="G232" s="10"/>
    </row>
    <row r="233" spans="1:9" x14ac:dyDescent="0.3">
      <c r="A233" s="12"/>
      <c r="B233" s="25" t="s">
        <v>14</v>
      </c>
      <c r="C233" s="26" t="str">
        <f>IF(A233="","",VLOOKUP($A227,IF(LEN(A233)=2,WSB,WSA),VLOOKUP(LEFT(A233,1),Teams,4,FALSE),FALSE))</f>
        <v/>
      </c>
      <c r="D233" s="26" t="str">
        <f t="shared" si="31"/>
        <v/>
      </c>
      <c r="E233" s="27"/>
      <c r="F233" s="28">
        <v>1</v>
      </c>
      <c r="G233" s="10"/>
      <c r="I233" t="s">
        <v>92</v>
      </c>
    </row>
    <row r="234" spans="1:9" x14ac:dyDescent="0.3">
      <c r="A234" s="33" t="s">
        <v>89</v>
      </c>
      <c r="B234" s="17"/>
      <c r="C234" s="29" t="s">
        <v>200</v>
      </c>
      <c r="D234" s="31"/>
      <c r="E234" s="32"/>
      <c r="F234" s="9"/>
      <c r="G234" s="10"/>
    </row>
    <row r="235" spans="1:9" x14ac:dyDescent="0.3">
      <c r="A235" s="12" t="s">
        <v>162</v>
      </c>
      <c r="B235" s="25">
        <v>1</v>
      </c>
      <c r="C235" s="26" t="str">
        <f>IF(A235="","",VLOOKUP($A234,IF(LEN(A235)=2,WSB,WSA),VLOOKUP(LEFT(A235,1),Teams,4,FALSE),FALSE))</f>
        <v xml:space="preserve">Kitty Morgan </v>
      </c>
      <c r="D235" s="26" t="str">
        <f t="shared" ref="D235:D240" si="32">IF(A235="","",VLOOKUP(LEFT(A235,1),Teams,2,FALSE))</f>
        <v>Hy Runners</v>
      </c>
      <c r="E235" s="27" t="s">
        <v>96</v>
      </c>
      <c r="F235" s="28">
        <v>6</v>
      </c>
      <c r="G235" s="10"/>
      <c r="I235" t="s">
        <v>92</v>
      </c>
    </row>
    <row r="236" spans="1:9" x14ac:dyDescent="0.3">
      <c r="A236" s="12" t="s">
        <v>50</v>
      </c>
      <c r="B236" s="25">
        <v>2</v>
      </c>
      <c r="C236" s="26" t="str">
        <f>IF(A236="","",VLOOKUP($A234,IF(LEN(A236)=2,WSB,WSA),VLOOKUP(LEFT(A236,1),Teams,4,FALSE),FALSE))</f>
        <v>Isla Morton</v>
      </c>
      <c r="D236" s="26" t="str">
        <f t="shared" si="32"/>
        <v>Lewes</v>
      </c>
      <c r="E236" s="27" t="s">
        <v>201</v>
      </c>
      <c r="F236" s="28">
        <v>5</v>
      </c>
      <c r="G236" s="10"/>
      <c r="I236" t="s">
        <v>92</v>
      </c>
    </row>
    <row r="237" spans="1:9" x14ac:dyDescent="0.3">
      <c r="A237" s="12"/>
      <c r="B237" s="25" t="s">
        <v>8</v>
      </c>
      <c r="C237" s="26" t="str">
        <f>IF(A237="","",VLOOKUP($A234,IF(LEN(A237)=2,WSB,WSA),VLOOKUP(LEFT(A237,1),Teams,4,FALSE),FALSE))</f>
        <v/>
      </c>
      <c r="D237" s="26" t="str">
        <f t="shared" si="32"/>
        <v/>
      </c>
      <c r="E237" s="27"/>
      <c r="F237" s="28">
        <v>4</v>
      </c>
      <c r="G237" s="10"/>
    </row>
    <row r="238" spans="1:9" x14ac:dyDescent="0.3">
      <c r="A238" s="12"/>
      <c r="B238" s="25" t="s">
        <v>11</v>
      </c>
      <c r="C238" s="26" t="str">
        <f>IF(A238="","",VLOOKUP($A234,IF(LEN(A238)=2,WSB,WSA),VLOOKUP(LEFT(A238,1),Teams,4,FALSE),FALSE))</f>
        <v/>
      </c>
      <c r="D238" s="26" t="str">
        <f t="shared" si="32"/>
        <v/>
      </c>
      <c r="E238" s="27"/>
      <c r="F238" s="28">
        <v>3</v>
      </c>
      <c r="G238" s="10"/>
      <c r="I238" t="s">
        <v>92</v>
      </c>
    </row>
    <row r="239" spans="1:9" x14ac:dyDescent="0.3">
      <c r="A239" s="12"/>
      <c r="B239" s="25" t="s">
        <v>17</v>
      </c>
      <c r="C239" s="26" t="str">
        <f>IF(A239="","",VLOOKUP($A234,IF(LEN(A239)=2,WSB,WSA),VLOOKUP(LEFT(A239,1),Teams,4,FALSE),FALSE))</f>
        <v/>
      </c>
      <c r="D239" s="26" t="str">
        <f t="shared" si="32"/>
        <v/>
      </c>
      <c r="E239" s="27"/>
      <c r="F239" s="28">
        <v>2</v>
      </c>
      <c r="G239" s="10"/>
    </row>
    <row r="240" spans="1:9" x14ac:dyDescent="0.3">
      <c r="A240" s="12"/>
      <c r="B240" s="25" t="s">
        <v>14</v>
      </c>
      <c r="C240" s="26" t="str">
        <f>IF(A240="","",VLOOKUP($A234,IF(LEN(A240)=2,WSB,WSA),VLOOKUP(LEFT(A240,1),Teams,4,FALSE),FALSE))</f>
        <v/>
      </c>
      <c r="D240" s="26" t="str">
        <f t="shared" si="32"/>
        <v/>
      </c>
      <c r="E240" s="27"/>
      <c r="F240" s="28">
        <v>1</v>
      </c>
      <c r="G240" s="10"/>
      <c r="I240" t="s">
        <v>92</v>
      </c>
    </row>
    <row r="241" spans="1:9" x14ac:dyDescent="0.3">
      <c r="A241" s="33" t="s">
        <v>25</v>
      </c>
      <c r="B241" s="17"/>
      <c r="C241" s="29" t="s">
        <v>202</v>
      </c>
      <c r="D241" s="31"/>
      <c r="E241" s="32"/>
      <c r="F241" s="9"/>
      <c r="G241" s="10"/>
    </row>
    <row r="242" spans="1:9" x14ac:dyDescent="0.3">
      <c r="A242" s="12" t="s">
        <v>162</v>
      </c>
      <c r="B242" s="25">
        <v>1</v>
      </c>
      <c r="C242" s="26" t="str">
        <f>IF(A242="","",VLOOKUP($A241,IF(LEN(A242)=2,WSB,WSA),VLOOKUP(LEFT(A242,1),Teams,4,FALSE),FALSE))</f>
        <v>Isabella Buchanan</v>
      </c>
      <c r="D242" s="26" t="str">
        <f t="shared" ref="D242:D247" si="33">IF(A242="","",VLOOKUP(LEFT(A242,1),Teams,2,FALSE))</f>
        <v>Hy Runners</v>
      </c>
      <c r="E242" s="27" t="s">
        <v>203</v>
      </c>
      <c r="F242" s="28">
        <v>6</v>
      </c>
      <c r="G242" s="10"/>
      <c r="I242" t="s">
        <v>100</v>
      </c>
    </row>
    <row r="243" spans="1:9" x14ac:dyDescent="0.3">
      <c r="A243" s="12" t="s">
        <v>43</v>
      </c>
      <c r="B243" s="25">
        <v>2</v>
      </c>
      <c r="C243" s="26" t="str">
        <f>IF(A243="","",VLOOKUP($A241,IF(LEN(A243)=2,WSB,WSA),VLOOKUP(LEFT(A243,1),Teams,4,FALSE),FALSE))</f>
        <v>Klara Novak</v>
      </c>
      <c r="D243" s="26" t="str">
        <f t="shared" si="33"/>
        <v>Brighton &amp; Hove</v>
      </c>
      <c r="E243" s="27" t="s">
        <v>105</v>
      </c>
      <c r="F243" s="28">
        <v>5</v>
      </c>
      <c r="G243" s="10"/>
      <c r="I243" t="s">
        <v>100</v>
      </c>
    </row>
    <row r="244" spans="1:9" x14ac:dyDescent="0.3">
      <c r="A244" s="12" t="s">
        <v>52</v>
      </c>
      <c r="B244" s="25" t="s">
        <v>8</v>
      </c>
      <c r="C244" s="26" t="str">
        <f>IF(A244="","",VLOOKUP($A241,IF(LEN(A244)=2,WSB,WSA),VLOOKUP(LEFT(A244,1),Teams,4,FALSE),FALSE))</f>
        <v>Eden D'Souza</v>
      </c>
      <c r="D244" s="26" t="str">
        <f t="shared" si="33"/>
        <v>Phoenix</v>
      </c>
      <c r="E244" s="27" t="s">
        <v>204</v>
      </c>
      <c r="F244" s="28">
        <v>4</v>
      </c>
      <c r="G244" s="10"/>
    </row>
    <row r="245" spans="1:9" x14ac:dyDescent="0.3">
      <c r="A245" s="12" t="s">
        <v>50</v>
      </c>
      <c r="B245" s="25" t="s">
        <v>11</v>
      </c>
      <c r="C245" s="26" t="str">
        <f>IF(A245="","",VLOOKUP($A241,IF(LEN(A245)=2,WSB,WSA),VLOOKUP(LEFT(A245,1),Teams,4,FALSE),FALSE))</f>
        <v>Eliza Barry</v>
      </c>
      <c r="D245" s="26" t="str">
        <f t="shared" si="33"/>
        <v>Lewes</v>
      </c>
      <c r="E245" s="27" t="s">
        <v>205</v>
      </c>
      <c r="F245" s="28">
        <v>3</v>
      </c>
      <c r="G245" s="10"/>
      <c r="I245" t="s">
        <v>100</v>
      </c>
    </row>
    <row r="246" spans="1:9" x14ac:dyDescent="0.3">
      <c r="A246" s="12" t="s">
        <v>44</v>
      </c>
      <c r="B246" s="25" t="s">
        <v>17</v>
      </c>
      <c r="C246" s="26" t="str">
        <f>IF(A246="","",VLOOKUP($A241,IF(LEN(A246)=2,WSB,WSA),VLOOKUP(LEFT(A246,1),Teams,4,FALSE),FALSE))</f>
        <v>Chyna Wai</v>
      </c>
      <c r="D246" s="26" t="str">
        <f t="shared" si="33"/>
        <v>Eastbourne</v>
      </c>
      <c r="E246" s="27" t="s">
        <v>206</v>
      </c>
      <c r="F246" s="28">
        <v>2</v>
      </c>
      <c r="G246" s="10"/>
    </row>
    <row r="247" spans="1:9" x14ac:dyDescent="0.3">
      <c r="A247" s="12"/>
      <c r="B247" s="25" t="s">
        <v>14</v>
      </c>
      <c r="C247" s="26" t="str">
        <f>IF(A247="","",VLOOKUP($A241,IF(LEN(A247)=2,WSB,WSA),VLOOKUP(LEFT(A247,1),Teams,4,FALSE),FALSE))</f>
        <v/>
      </c>
      <c r="D247" s="26" t="str">
        <f t="shared" si="33"/>
        <v/>
      </c>
      <c r="E247" s="27"/>
      <c r="F247" s="28">
        <v>1</v>
      </c>
      <c r="G247" s="10"/>
      <c r="I247" t="s">
        <v>100</v>
      </c>
    </row>
    <row r="248" spans="1:9" x14ac:dyDescent="0.3">
      <c r="A248" s="33" t="s">
        <v>25</v>
      </c>
      <c r="B248" s="17"/>
      <c r="C248" s="29" t="s">
        <v>207</v>
      </c>
      <c r="D248" s="31"/>
      <c r="E248" s="32"/>
      <c r="F248" s="9"/>
      <c r="G248" s="10"/>
    </row>
    <row r="249" spans="1:9" x14ac:dyDescent="0.3">
      <c r="A249" s="12" t="s">
        <v>48</v>
      </c>
      <c r="B249" s="25">
        <v>1</v>
      </c>
      <c r="C249" s="26" t="str">
        <f>IF(A249="","",VLOOKUP($A248,IF(LEN(A249)=2,WSB,WSA),VLOOKUP(LEFT(A249,1),Teams,4,FALSE),FALSE))</f>
        <v>Florence Matten</v>
      </c>
      <c r="D249" s="26" t="str">
        <f t="shared" ref="D249:D254" si="34">IF(A249="","",VLOOKUP(LEFT(A249,1),Teams,2,FALSE))</f>
        <v>Brighton &amp; Hove</v>
      </c>
      <c r="E249" s="27" t="s">
        <v>204</v>
      </c>
      <c r="F249" s="28">
        <v>6</v>
      </c>
      <c r="G249" s="10"/>
      <c r="I249" t="s">
        <v>100</v>
      </c>
    </row>
    <row r="250" spans="1:9" x14ac:dyDescent="0.3">
      <c r="A250" s="12" t="s">
        <v>38</v>
      </c>
      <c r="B250" s="25">
        <v>2</v>
      </c>
      <c r="C250" s="26" t="str">
        <f>IF(A250="","",VLOOKUP($A248,IF(LEN(A250)=2,WSB,WSA),VLOOKUP(LEFT(A250,1),Teams,4,FALSE),FALSE))</f>
        <v xml:space="preserve">Florence Tewkesbury </v>
      </c>
      <c r="D250" s="26" t="str">
        <f t="shared" si="34"/>
        <v>Hy Runners</v>
      </c>
      <c r="E250" s="27" t="s">
        <v>208</v>
      </c>
      <c r="F250" s="28">
        <v>5</v>
      </c>
      <c r="G250" s="10"/>
      <c r="I250" t="s">
        <v>100</v>
      </c>
    </row>
    <row r="251" spans="1:9" x14ac:dyDescent="0.3">
      <c r="A251" s="12" t="s">
        <v>54</v>
      </c>
      <c r="B251" s="25" t="s">
        <v>8</v>
      </c>
      <c r="C251" s="26" t="str">
        <f>IF(A251="","",VLOOKUP($A248,IF(LEN(A251)=2,WSB,WSA),VLOOKUP(LEFT(A251,1),Teams,4,FALSE),FALSE))</f>
        <v>Grace Luford-Brown</v>
      </c>
      <c r="D251" s="26" t="str">
        <f t="shared" si="34"/>
        <v>Eastbourne</v>
      </c>
      <c r="E251" s="27" t="s">
        <v>209</v>
      </c>
      <c r="F251" s="28">
        <v>4</v>
      </c>
      <c r="G251" s="10"/>
    </row>
    <row r="252" spans="1:9" x14ac:dyDescent="0.3">
      <c r="A252" s="12" t="s">
        <v>50</v>
      </c>
      <c r="B252" s="25" t="s">
        <v>11</v>
      </c>
      <c r="C252" s="26" t="str">
        <f>IF(A252="","",VLOOKUP($A248,IF(LEN(A252)=2,WSB,WSA),VLOOKUP(LEFT(A252,1),Teams,4,FALSE),FALSE))</f>
        <v>Eliza Barry</v>
      </c>
      <c r="D252" s="26" t="str">
        <f t="shared" si="34"/>
        <v>Lewes</v>
      </c>
      <c r="E252" s="27" t="s">
        <v>210</v>
      </c>
      <c r="F252" s="28">
        <v>3</v>
      </c>
      <c r="G252" s="10"/>
      <c r="I252" t="s">
        <v>100</v>
      </c>
    </row>
    <row r="253" spans="1:9" x14ac:dyDescent="0.3">
      <c r="A253" s="12" t="s">
        <v>52</v>
      </c>
      <c r="B253" s="25" t="s">
        <v>17</v>
      </c>
      <c r="C253" s="26" t="str">
        <f>IF(A253="","",VLOOKUP($A248,IF(LEN(A253)=2,WSB,WSA),VLOOKUP(LEFT(A253,1),Teams,4,FALSE),FALSE))</f>
        <v>Eden D'Souza</v>
      </c>
      <c r="D253" s="26" t="str">
        <f t="shared" si="34"/>
        <v>Phoenix</v>
      </c>
      <c r="E253" s="27" t="s">
        <v>211</v>
      </c>
      <c r="F253" s="28">
        <v>2</v>
      </c>
      <c r="G253" s="10"/>
    </row>
    <row r="254" spans="1:9" x14ac:dyDescent="0.3">
      <c r="A254" s="12"/>
      <c r="B254" s="25" t="s">
        <v>14</v>
      </c>
      <c r="C254" s="26" t="str">
        <f>IF(A254="","",VLOOKUP($A248,IF(LEN(A254)=2,WSB,WSA),VLOOKUP(LEFT(A254,1),Teams,4,FALSE),FALSE))</f>
        <v/>
      </c>
      <c r="D254" s="26" t="str">
        <f t="shared" si="34"/>
        <v/>
      </c>
      <c r="E254" s="27"/>
      <c r="F254" s="28">
        <v>1</v>
      </c>
      <c r="G254" s="10"/>
      <c r="I254" t="s">
        <v>100</v>
      </c>
    </row>
    <row r="255" spans="1:9" x14ac:dyDescent="0.3">
      <c r="A255" s="33" t="s">
        <v>109</v>
      </c>
      <c r="B255" s="17"/>
      <c r="C255" s="29" t="s">
        <v>212</v>
      </c>
      <c r="D255" s="31"/>
      <c r="E255" s="32"/>
      <c r="F255" s="9"/>
      <c r="G255" s="10"/>
    </row>
    <row r="256" spans="1:9" x14ac:dyDescent="0.3">
      <c r="A256" s="12" t="s">
        <v>38</v>
      </c>
      <c r="B256" s="25">
        <v>1</v>
      </c>
      <c r="C256" s="26" t="str">
        <f>IF(A256="","",VLOOKUP($A255,IF(LEN(A256)=2,WSB,WSA),VLOOKUP(LEFT(A256,1),Teams,4,FALSE),FALSE))</f>
        <v>Ellen Gates</v>
      </c>
      <c r="D256" s="26" t="str">
        <f t="shared" ref="D256:D261" si="35">IF(A256="","",VLOOKUP(LEFT(A256,1),Teams,2,FALSE))</f>
        <v>Hy Runners</v>
      </c>
      <c r="E256" s="27" t="s">
        <v>213</v>
      </c>
      <c r="F256" s="28">
        <v>6</v>
      </c>
      <c r="G256" s="10"/>
      <c r="I256" t="s">
        <v>112</v>
      </c>
    </row>
    <row r="257" spans="1:9" x14ac:dyDescent="0.3">
      <c r="A257" s="12" t="s">
        <v>48</v>
      </c>
      <c r="B257" s="25">
        <v>2</v>
      </c>
      <c r="C257" s="26" t="str">
        <f>IF(A257="","",VLOOKUP($A255,IF(LEN(A257)=2,WSB,WSA),VLOOKUP(LEFT(A257,1),Teams,4,FALSE),FALSE))</f>
        <v>Francesca Crittenden</v>
      </c>
      <c r="D257" s="26" t="str">
        <f t="shared" si="35"/>
        <v>Brighton &amp; Hove</v>
      </c>
      <c r="E257" s="27" t="s">
        <v>214</v>
      </c>
      <c r="F257" s="28">
        <v>5</v>
      </c>
      <c r="G257" s="10"/>
      <c r="I257" t="s">
        <v>112</v>
      </c>
    </row>
    <row r="258" spans="1:9" x14ac:dyDescent="0.3">
      <c r="A258" s="12" t="s">
        <v>44</v>
      </c>
      <c r="B258" s="25" t="s">
        <v>8</v>
      </c>
      <c r="C258" s="26" t="str">
        <f>IF(A258="","",VLOOKUP($A255,IF(LEN(A258)=2,WSB,WSA),VLOOKUP(LEFT(A258,1),Teams,4,FALSE),FALSE))</f>
        <v>Sophie Homer</v>
      </c>
      <c r="D258" s="26" t="str">
        <f t="shared" si="35"/>
        <v>Eastbourne</v>
      </c>
      <c r="E258" s="27" t="s">
        <v>215</v>
      </c>
      <c r="F258" s="28">
        <v>4</v>
      </c>
      <c r="G258" s="10"/>
    </row>
    <row r="259" spans="1:9" x14ac:dyDescent="0.3">
      <c r="A259" s="12" t="s">
        <v>45</v>
      </c>
      <c r="B259" s="25" t="s">
        <v>11</v>
      </c>
      <c r="C259" s="26" t="str">
        <f>IF(A259="","",VLOOKUP($A255,IF(LEN(A259)=2,WSB,WSA),VLOOKUP(LEFT(A259,1),Teams,4,FALSE),FALSE))</f>
        <v>Isabelle Collett-Ximines</v>
      </c>
      <c r="D259" s="26" t="str">
        <f t="shared" si="35"/>
        <v>Lewes</v>
      </c>
      <c r="E259" s="27" t="s">
        <v>216</v>
      </c>
      <c r="F259" s="28">
        <v>3</v>
      </c>
      <c r="G259" s="10"/>
      <c r="I259" t="s">
        <v>112</v>
      </c>
    </row>
    <row r="260" spans="1:9" x14ac:dyDescent="0.3">
      <c r="A260" s="12"/>
      <c r="B260" s="25" t="s">
        <v>17</v>
      </c>
      <c r="C260" s="26" t="str">
        <f>IF(A260="","",VLOOKUP($A255,IF(LEN(A260)=2,WSB,WSA),VLOOKUP(LEFT(A260,1),Teams,4,FALSE),FALSE))</f>
        <v/>
      </c>
      <c r="D260" s="26" t="str">
        <f t="shared" si="35"/>
        <v/>
      </c>
      <c r="E260" s="27"/>
      <c r="F260" s="28">
        <v>2</v>
      </c>
      <c r="G260" s="10"/>
    </row>
    <row r="261" spans="1:9" x14ac:dyDescent="0.3">
      <c r="A261" s="12"/>
      <c r="B261" s="25" t="s">
        <v>14</v>
      </c>
      <c r="C261" s="26" t="str">
        <f>IF(A261="","",VLOOKUP($A255,IF(LEN(A261)=2,WSB,WSA),VLOOKUP(LEFT(A261,1),Teams,4,FALSE),FALSE))</f>
        <v/>
      </c>
      <c r="D261" s="26" t="str">
        <f t="shared" si="35"/>
        <v/>
      </c>
      <c r="E261" s="27"/>
      <c r="F261" s="28">
        <v>1</v>
      </c>
      <c r="G261" s="10"/>
      <c r="I261" t="s">
        <v>112</v>
      </c>
    </row>
    <row r="262" spans="1:9" x14ac:dyDescent="0.3">
      <c r="A262" s="33" t="s">
        <v>109</v>
      </c>
      <c r="B262" s="17"/>
      <c r="C262" s="29" t="s">
        <v>217</v>
      </c>
      <c r="D262" s="31"/>
      <c r="E262" s="32"/>
      <c r="F262" s="9"/>
      <c r="G262" s="10"/>
    </row>
    <row r="263" spans="1:9" x14ac:dyDescent="0.3">
      <c r="A263" s="12" t="s">
        <v>162</v>
      </c>
      <c r="B263" s="25">
        <v>1</v>
      </c>
      <c r="C263" s="26" t="str">
        <f>IF(A263="","",VLOOKUP($A262,IF(LEN(A263)=2,WSB,WSA),VLOOKUP(LEFT(A263,1),Teams,4,FALSE),FALSE))</f>
        <v>Alyssa Cornford</v>
      </c>
      <c r="D263" s="26" t="str">
        <f t="shared" ref="D263:D268" si="36">IF(A263="","",VLOOKUP(LEFT(A263,1),Teams,2,FALSE))</f>
        <v>Hy Runners</v>
      </c>
      <c r="E263" s="27" t="s">
        <v>218</v>
      </c>
      <c r="F263" s="28">
        <v>6</v>
      </c>
      <c r="G263" s="10"/>
      <c r="I263" t="s">
        <v>112</v>
      </c>
    </row>
    <row r="264" spans="1:9" x14ac:dyDescent="0.3">
      <c r="A264" s="12"/>
      <c r="B264" s="25">
        <v>2</v>
      </c>
      <c r="C264" s="26" t="str">
        <f>IF(A264="","",VLOOKUP($A262,IF(LEN(A264)=2,WSB,WSA),VLOOKUP(LEFT(A264,1),Teams,4,FALSE),FALSE))</f>
        <v/>
      </c>
      <c r="D264" s="26" t="str">
        <f t="shared" si="36"/>
        <v/>
      </c>
      <c r="E264" s="27"/>
      <c r="F264" s="28">
        <v>5</v>
      </c>
      <c r="G264" s="10"/>
      <c r="I264" t="s">
        <v>112</v>
      </c>
    </row>
    <row r="265" spans="1:9" x14ac:dyDescent="0.3">
      <c r="B265" s="25" t="s">
        <v>8</v>
      </c>
      <c r="C265" s="26" t="str">
        <f>IF(A265="","",VLOOKUP($A262,IF(LEN(A265)=2,WSB,WSA),VLOOKUP(LEFT(A265,1),Teams,4,FALSE),FALSE))</f>
        <v/>
      </c>
      <c r="D265" s="26" t="str">
        <f t="shared" si="36"/>
        <v/>
      </c>
      <c r="E265" s="27"/>
      <c r="F265" s="28">
        <v>4</v>
      </c>
      <c r="G265" s="10"/>
    </row>
    <row r="266" spans="1:9" x14ac:dyDescent="0.3">
      <c r="A266" s="12"/>
      <c r="B266" s="25" t="s">
        <v>11</v>
      </c>
      <c r="C266" s="26" t="str">
        <f>IF(A266="","",VLOOKUP($A262,IF(LEN(A266)=2,WSB,WSA),VLOOKUP(LEFT(A266,1),Teams,4,FALSE),FALSE))</f>
        <v/>
      </c>
      <c r="D266" s="26" t="str">
        <f t="shared" si="36"/>
        <v/>
      </c>
      <c r="E266" s="27"/>
      <c r="F266" s="28">
        <v>3</v>
      </c>
      <c r="G266" s="10"/>
      <c r="I266" t="s">
        <v>112</v>
      </c>
    </row>
    <row r="267" spans="1:9" x14ac:dyDescent="0.3">
      <c r="A267" s="12"/>
      <c r="B267" s="25" t="s">
        <v>17</v>
      </c>
      <c r="C267" s="26" t="str">
        <f>IF(A267="","",VLOOKUP($A262,IF(LEN(A267)=2,WSB,WSA),VLOOKUP(LEFT(A267,1),Teams,4,FALSE),FALSE))</f>
        <v/>
      </c>
      <c r="D267" s="26" t="str">
        <f t="shared" si="36"/>
        <v/>
      </c>
      <c r="E267" s="27"/>
      <c r="F267" s="28">
        <v>2</v>
      </c>
      <c r="G267" s="10"/>
    </row>
    <row r="268" spans="1:9" x14ac:dyDescent="0.3">
      <c r="A268" s="12"/>
      <c r="B268" s="25" t="s">
        <v>14</v>
      </c>
      <c r="C268" s="26" t="str">
        <f>IF(A268="","",VLOOKUP($A262,IF(LEN(A268)=2,WSB,WSA),VLOOKUP(LEFT(A268,1),Teams,4,FALSE),FALSE))</f>
        <v/>
      </c>
      <c r="D268" s="26" t="str">
        <f t="shared" si="36"/>
        <v/>
      </c>
      <c r="E268" s="27"/>
      <c r="F268" s="28">
        <v>1</v>
      </c>
      <c r="G268" s="10"/>
      <c r="I268" t="s">
        <v>112</v>
      </c>
    </row>
    <row r="269" spans="1:9" x14ac:dyDescent="0.3">
      <c r="A269" s="33" t="s">
        <v>119</v>
      </c>
      <c r="B269" s="17"/>
      <c r="C269" s="29" t="s">
        <v>219</v>
      </c>
      <c r="D269" s="31"/>
      <c r="E269" s="32"/>
      <c r="F269" s="9"/>
      <c r="G269" s="10"/>
    </row>
    <row r="270" spans="1:9" x14ac:dyDescent="0.3">
      <c r="A270" s="12" t="s">
        <v>43</v>
      </c>
      <c r="B270" s="25">
        <v>1</v>
      </c>
      <c r="C270" s="26" t="str">
        <f>IF(A270="","",VLOOKUP($A269,IF(LEN(A270)=2,WSB,WSA),VLOOKUP(LEFT(A270,1),Teams,4,FALSE),FALSE))</f>
        <v>Lyla Porter</v>
      </c>
      <c r="D270" s="26" t="str">
        <f t="shared" ref="D270:D275" si="37">IF(A270="","",VLOOKUP(LEFT(A270,1),Teams,2,FALSE))</f>
        <v>Brighton &amp; Hove</v>
      </c>
      <c r="E270" s="27" t="s">
        <v>220</v>
      </c>
      <c r="F270" s="28">
        <v>6</v>
      </c>
      <c r="G270" s="10"/>
      <c r="I270" t="s">
        <v>122</v>
      </c>
    </row>
    <row r="271" spans="1:9" x14ac:dyDescent="0.3">
      <c r="A271" s="12" t="s">
        <v>50</v>
      </c>
      <c r="B271" s="25">
        <v>2</v>
      </c>
      <c r="C271" s="26">
        <f>IF(A271="","",VLOOKUP($A269,IF(LEN(A271)=2,WSB,WSA),VLOOKUP(LEFT(A271,1),Teams,4,FALSE),FALSE))</f>
        <v>0</v>
      </c>
      <c r="D271" s="26" t="str">
        <f t="shared" si="37"/>
        <v>Lewes</v>
      </c>
      <c r="E271" s="27" t="s">
        <v>221</v>
      </c>
      <c r="F271" s="28">
        <v>5</v>
      </c>
      <c r="G271" s="10"/>
      <c r="I271" t="s">
        <v>122</v>
      </c>
    </row>
    <row r="272" spans="1:9" x14ac:dyDescent="0.3">
      <c r="A272" s="12" t="s">
        <v>162</v>
      </c>
      <c r="B272" s="25" t="s">
        <v>8</v>
      </c>
      <c r="C272" s="26" t="str">
        <f>IF(A272="","",VLOOKUP($A269,IF(LEN(A272)=2,WSB,WSA),VLOOKUP(LEFT(A272,1),Teams,4,FALSE),FALSE))</f>
        <v>Olivia Collins</v>
      </c>
      <c r="D272" s="26" t="str">
        <f t="shared" si="37"/>
        <v>Hy Runners</v>
      </c>
      <c r="E272" s="27" t="s">
        <v>222</v>
      </c>
      <c r="F272" s="28">
        <v>4</v>
      </c>
      <c r="G272" s="10"/>
    </row>
    <row r="273" spans="1:9" x14ac:dyDescent="0.3">
      <c r="A273" s="12"/>
      <c r="B273" s="25" t="s">
        <v>11</v>
      </c>
      <c r="C273" s="26" t="str">
        <f>IF(A273="","",VLOOKUP($A269,IF(LEN(A273)=2,WSB,WSA),VLOOKUP(LEFT(A273,1),Teams,4,FALSE),FALSE))</f>
        <v/>
      </c>
      <c r="D273" s="26" t="str">
        <f t="shared" si="37"/>
        <v/>
      </c>
      <c r="E273" s="27"/>
      <c r="F273" s="28">
        <v>3</v>
      </c>
      <c r="G273" s="10"/>
      <c r="I273" t="s">
        <v>122</v>
      </c>
    </row>
    <row r="274" spans="1:9" x14ac:dyDescent="0.3">
      <c r="A274" s="12"/>
      <c r="B274" s="25" t="s">
        <v>17</v>
      </c>
      <c r="C274" s="26" t="str">
        <f>IF(A274="","",VLOOKUP($A269,IF(LEN(A274)=2,WSB,WSA),VLOOKUP(LEFT(A274,1),Teams,4,FALSE),FALSE))</f>
        <v/>
      </c>
      <c r="D274" s="26" t="str">
        <f t="shared" si="37"/>
        <v/>
      </c>
      <c r="E274" s="27"/>
      <c r="F274" s="28">
        <v>2</v>
      </c>
      <c r="G274" s="10"/>
    </row>
    <row r="275" spans="1:9" x14ac:dyDescent="0.3">
      <c r="A275" s="12"/>
      <c r="B275" s="25" t="s">
        <v>14</v>
      </c>
      <c r="C275" s="26" t="str">
        <f>IF(A275="","",VLOOKUP($A269,IF(LEN(A275)=2,WSB,WSA),VLOOKUP(LEFT(A275,1),Teams,4,FALSE),FALSE))</f>
        <v/>
      </c>
      <c r="D275" s="26" t="str">
        <f t="shared" si="37"/>
        <v/>
      </c>
      <c r="E275" s="27"/>
      <c r="F275" s="28">
        <v>1</v>
      </c>
      <c r="G275" s="10"/>
      <c r="I275" t="s">
        <v>122</v>
      </c>
    </row>
    <row r="276" spans="1:9" x14ac:dyDescent="0.3">
      <c r="A276" s="33" t="s">
        <v>119</v>
      </c>
      <c r="B276" s="17"/>
      <c r="C276" s="29" t="s">
        <v>223</v>
      </c>
      <c r="D276" s="31"/>
      <c r="E276" s="32"/>
      <c r="F276" s="9"/>
      <c r="G276" s="10"/>
    </row>
    <row r="277" spans="1:9" x14ac:dyDescent="0.3">
      <c r="A277" s="12" t="s">
        <v>48</v>
      </c>
      <c r="B277" s="25">
        <v>1</v>
      </c>
      <c r="C277" s="26" t="str">
        <f>IF(A277="","",VLOOKUP($A276,IF(LEN(A277)=2,WSB,WSA),VLOOKUP(LEFT(A277,1),Teams,4,FALSE),FALSE))</f>
        <v>Betty Grice</v>
      </c>
      <c r="D277" s="26" t="str">
        <f t="shared" ref="D277:D282" si="38">IF(A277="","",VLOOKUP(LEFT(A277,1),Teams,2,FALSE))</f>
        <v>Brighton &amp; Hove</v>
      </c>
      <c r="E277" s="27" t="s">
        <v>224</v>
      </c>
      <c r="F277" s="28">
        <v>6</v>
      </c>
      <c r="G277" s="10"/>
      <c r="I277" t="s">
        <v>122</v>
      </c>
    </row>
    <row r="278" spans="1:9" x14ac:dyDescent="0.3">
      <c r="A278" s="12" t="s">
        <v>45</v>
      </c>
      <c r="B278" s="25">
        <v>2</v>
      </c>
      <c r="C278" s="26" t="str">
        <f>IF(A278="","",VLOOKUP($A276,IF(LEN(A278)=2,WSB,WSA),VLOOKUP(LEFT(A278,1),Teams,4,FALSE),FALSE))</f>
        <v>Ellie Tennant</v>
      </c>
      <c r="D278" s="26" t="str">
        <f t="shared" si="38"/>
        <v>Lewes</v>
      </c>
      <c r="E278" s="27" t="s">
        <v>225</v>
      </c>
      <c r="F278" s="28">
        <v>5</v>
      </c>
      <c r="G278" s="10"/>
      <c r="I278" t="s">
        <v>122</v>
      </c>
    </row>
    <row r="279" spans="1:9" x14ac:dyDescent="0.3">
      <c r="A279" s="12" t="s">
        <v>162</v>
      </c>
      <c r="B279" s="25" t="s">
        <v>8</v>
      </c>
      <c r="C279" s="26" t="str">
        <f>IF(A279="","",VLOOKUP($A276,IF(LEN(A279)=2,WSB,WSA),VLOOKUP(LEFT(A279,1),Teams,4,FALSE),FALSE))</f>
        <v>Olivia Collins</v>
      </c>
      <c r="D279" s="26" t="str">
        <f t="shared" si="38"/>
        <v>Hy Runners</v>
      </c>
      <c r="E279" s="27"/>
      <c r="F279" s="28">
        <v>4</v>
      </c>
      <c r="G279" s="10"/>
    </row>
    <row r="280" spans="1:9" x14ac:dyDescent="0.3">
      <c r="A280" s="12"/>
      <c r="B280" s="25" t="s">
        <v>11</v>
      </c>
      <c r="C280" s="26" t="str">
        <f>IF(A280="","",VLOOKUP($A276,IF(LEN(A280)=2,WSB,WSA),VLOOKUP(LEFT(A280,1),Teams,4,FALSE),FALSE))</f>
        <v/>
      </c>
      <c r="D280" s="26" t="str">
        <f t="shared" si="38"/>
        <v/>
      </c>
      <c r="E280" s="27"/>
      <c r="F280" s="28">
        <v>3</v>
      </c>
      <c r="G280" s="10"/>
      <c r="I280" t="s">
        <v>122</v>
      </c>
    </row>
    <row r="281" spans="1:9" x14ac:dyDescent="0.3">
      <c r="A281" s="12"/>
      <c r="B281" s="25" t="s">
        <v>17</v>
      </c>
      <c r="C281" s="26" t="str">
        <f>IF(A281="","",VLOOKUP($A276,IF(LEN(A281)=2,WSB,WSA),VLOOKUP(LEFT(A281,1),Teams,4,FALSE),FALSE))</f>
        <v/>
      </c>
      <c r="D281" s="26" t="str">
        <f t="shared" si="38"/>
        <v/>
      </c>
      <c r="E281" s="27"/>
      <c r="F281" s="28">
        <v>2</v>
      </c>
      <c r="G281" s="10"/>
    </row>
    <row r="282" spans="1:9" x14ac:dyDescent="0.3">
      <c r="A282" s="12"/>
      <c r="B282" s="25" t="s">
        <v>14</v>
      </c>
      <c r="C282" s="26" t="str">
        <f>IF(A282="","",VLOOKUP($A276,IF(LEN(A282)=2,WSB,WSA),VLOOKUP(LEFT(A282,1),Teams,4,FALSE),FALSE))</f>
        <v/>
      </c>
      <c r="D282" s="26" t="str">
        <f t="shared" si="38"/>
        <v/>
      </c>
      <c r="E282" s="27"/>
      <c r="F282" s="28">
        <v>1</v>
      </c>
      <c r="G282" s="10"/>
      <c r="I282" t="s">
        <v>122</v>
      </c>
    </row>
    <row r="283" spans="1:9" x14ac:dyDescent="0.3">
      <c r="A283" s="33" t="s">
        <v>127</v>
      </c>
      <c r="B283" s="17"/>
      <c r="C283" s="29" t="s">
        <v>226</v>
      </c>
      <c r="D283" s="31"/>
      <c r="E283" s="32"/>
      <c r="F283" s="9"/>
      <c r="G283" s="10"/>
    </row>
    <row r="284" spans="1:9" x14ac:dyDescent="0.3">
      <c r="A284" s="12" t="s">
        <v>43</v>
      </c>
      <c r="B284" s="25">
        <v>1</v>
      </c>
      <c r="C284" s="26" t="str">
        <f>IF(A284="","",VLOOKUP($A283,IF(LEN(A284)=2,WSB,WSA),VLOOKUP(LEFT(A284,1),Teams,4,FALSE),FALSE))</f>
        <v>Rosie Austin</v>
      </c>
      <c r="D284" s="26" t="str">
        <f t="shared" ref="D284:D289" si="39">IF(A284="","",VLOOKUP(LEFT(A284,1),Teams,2,FALSE))</f>
        <v>Brighton &amp; Hove</v>
      </c>
      <c r="E284" s="27" t="s">
        <v>227</v>
      </c>
      <c r="F284" s="28">
        <v>6</v>
      </c>
      <c r="G284" s="10"/>
      <c r="I284" t="s">
        <v>130</v>
      </c>
    </row>
    <row r="285" spans="1:9" x14ac:dyDescent="0.3">
      <c r="A285" s="12" t="s">
        <v>38</v>
      </c>
      <c r="B285" s="25">
        <v>2</v>
      </c>
      <c r="C285" s="26" t="str">
        <f>IF(A285="","",VLOOKUP($A283,IF(LEN(A285)=2,WSB,WSA),VLOOKUP(LEFT(A285,1),Teams,4,FALSE),FALSE))</f>
        <v>Ava Morrissy</v>
      </c>
      <c r="D285" s="26" t="str">
        <f t="shared" si="39"/>
        <v>Hy Runners</v>
      </c>
      <c r="E285" s="27" t="s">
        <v>228</v>
      </c>
      <c r="F285" s="28">
        <v>5</v>
      </c>
      <c r="G285" s="10"/>
      <c r="I285" t="s">
        <v>130</v>
      </c>
    </row>
    <row r="286" spans="1:9" x14ac:dyDescent="0.3">
      <c r="A286" s="12" t="s">
        <v>50</v>
      </c>
      <c r="B286" s="25" t="s">
        <v>8</v>
      </c>
      <c r="C286" s="26" t="str">
        <f>IF(A286="","",VLOOKUP($A283,IF(LEN(A286)=2,WSB,WSA),VLOOKUP(LEFT(A286,1),Teams,4,FALSE),FALSE))</f>
        <v>Betty Barry</v>
      </c>
      <c r="D286" s="26" t="str">
        <f t="shared" si="39"/>
        <v>Lewes</v>
      </c>
      <c r="E286" s="27" t="s">
        <v>229</v>
      </c>
      <c r="F286" s="28">
        <v>4</v>
      </c>
      <c r="G286" s="10"/>
    </row>
    <row r="287" spans="1:9" x14ac:dyDescent="0.3">
      <c r="A287" s="12" t="s">
        <v>54</v>
      </c>
      <c r="B287" s="25" t="s">
        <v>11</v>
      </c>
      <c r="C287" s="26" t="str">
        <f>IF(A287="","",VLOOKUP($A283,IF(LEN(A287)=2,WSB,WSA),VLOOKUP(LEFT(A287,1),Teams,4,FALSE),FALSE))</f>
        <v>Sophie Cann</v>
      </c>
      <c r="D287" s="26" t="str">
        <f t="shared" si="39"/>
        <v>Eastbourne</v>
      </c>
      <c r="E287" s="27" t="s">
        <v>230</v>
      </c>
      <c r="F287" s="28">
        <v>3</v>
      </c>
      <c r="G287" s="10"/>
      <c r="I287" t="s">
        <v>130</v>
      </c>
    </row>
    <row r="288" spans="1:9" x14ac:dyDescent="0.3">
      <c r="A288" s="12"/>
      <c r="B288" s="25" t="s">
        <v>17</v>
      </c>
      <c r="C288" s="26" t="str">
        <f>IF(A288="","",VLOOKUP($A283,IF(LEN(A288)=2,WSB,WSA),VLOOKUP(LEFT(A288,1),Teams,4,FALSE),FALSE))</f>
        <v/>
      </c>
      <c r="D288" s="26" t="str">
        <f t="shared" si="39"/>
        <v/>
      </c>
      <c r="E288" s="27"/>
      <c r="F288" s="28">
        <v>2</v>
      </c>
      <c r="G288" s="10"/>
    </row>
    <row r="289" spans="1:9" x14ac:dyDescent="0.3">
      <c r="A289" s="12"/>
      <c r="B289" s="25" t="s">
        <v>14</v>
      </c>
      <c r="C289" s="26" t="str">
        <f>IF(A289="","",VLOOKUP($A283,IF(LEN(A289)=2,WSB,WSA),VLOOKUP(LEFT(A289,1),Teams,4,FALSE),FALSE))</f>
        <v/>
      </c>
      <c r="D289" s="26" t="str">
        <f t="shared" si="39"/>
        <v/>
      </c>
      <c r="E289" s="27"/>
      <c r="F289" s="28">
        <v>1</v>
      </c>
      <c r="G289" s="10"/>
      <c r="I289" t="s">
        <v>130</v>
      </c>
    </row>
    <row r="290" spans="1:9" x14ac:dyDescent="0.3">
      <c r="A290" s="33" t="s">
        <v>127</v>
      </c>
      <c r="B290" s="17"/>
      <c r="C290" s="29" t="s">
        <v>231</v>
      </c>
      <c r="D290" s="31"/>
      <c r="E290" s="32"/>
      <c r="F290" s="9"/>
      <c r="G290" s="10"/>
    </row>
    <row r="291" spans="1:9" x14ac:dyDescent="0.3">
      <c r="A291" s="12" t="s">
        <v>48</v>
      </c>
      <c r="B291" s="25">
        <v>1</v>
      </c>
      <c r="C291" s="26" t="str">
        <f>IF(A291="","",VLOOKUP($A290,IF(LEN(A291)=2,WSB,WSA),VLOOKUP(LEFT(A291,1),Teams,4,FALSE),FALSE))</f>
        <v>Mia Diacci</v>
      </c>
      <c r="D291" s="26" t="str">
        <f t="shared" ref="D291:D296" si="40">IF(A291="","",VLOOKUP(LEFT(A291,1),Teams,2,FALSE))</f>
        <v>Brighton &amp; Hove</v>
      </c>
      <c r="E291" s="27" t="s">
        <v>232</v>
      </c>
      <c r="F291" s="28">
        <v>6</v>
      </c>
      <c r="G291" s="10"/>
      <c r="I291" t="s">
        <v>130</v>
      </c>
    </row>
    <row r="292" spans="1:9" x14ac:dyDescent="0.3">
      <c r="A292" s="12" t="s">
        <v>45</v>
      </c>
      <c r="B292" s="25">
        <v>2</v>
      </c>
      <c r="C292" s="26" t="str">
        <f>IF(A292="","",VLOOKUP($A290,IF(LEN(A292)=2,WSB,WSA),VLOOKUP(LEFT(A292,1),Teams,4,FALSE),FALSE))</f>
        <v>Suzie Chadburn</v>
      </c>
      <c r="D292" s="26" t="str">
        <f t="shared" si="40"/>
        <v>Lewes</v>
      </c>
      <c r="E292" s="27" t="s">
        <v>233</v>
      </c>
      <c r="F292" s="28">
        <v>5</v>
      </c>
      <c r="G292" s="10"/>
      <c r="I292" t="s">
        <v>130</v>
      </c>
    </row>
    <row r="293" spans="1:9" x14ac:dyDescent="0.3">
      <c r="A293" s="12" t="s">
        <v>162</v>
      </c>
      <c r="B293" s="25" t="s">
        <v>8</v>
      </c>
      <c r="C293" s="26" t="str">
        <f>IF(A293="","",VLOOKUP($A290,IF(LEN(A293)=2,WSB,WSA),VLOOKUP(LEFT(A293,1),Teams,4,FALSE),FALSE))</f>
        <v>Amelia Skelton</v>
      </c>
      <c r="D293" s="26" t="str">
        <f t="shared" si="40"/>
        <v>Hy Runners</v>
      </c>
      <c r="E293" s="27" t="s">
        <v>234</v>
      </c>
      <c r="F293" s="28">
        <v>4</v>
      </c>
      <c r="G293" s="10"/>
    </row>
    <row r="294" spans="1:9" x14ac:dyDescent="0.3">
      <c r="A294" s="12"/>
      <c r="B294" s="25" t="s">
        <v>11</v>
      </c>
      <c r="C294" s="26" t="str">
        <f>IF(A294="","",VLOOKUP($A290,IF(LEN(A294)=2,WSB,WSA),VLOOKUP(LEFT(A294,1),Teams,4,FALSE),FALSE))</f>
        <v/>
      </c>
      <c r="D294" s="26" t="str">
        <f t="shared" si="40"/>
        <v/>
      </c>
      <c r="E294" s="27"/>
      <c r="F294" s="28">
        <v>3</v>
      </c>
      <c r="G294" s="10"/>
      <c r="I294" t="s">
        <v>130</v>
      </c>
    </row>
    <row r="295" spans="1:9" x14ac:dyDescent="0.3">
      <c r="A295" s="12"/>
      <c r="B295" s="25" t="s">
        <v>17</v>
      </c>
      <c r="C295" s="26" t="str">
        <f>IF(A295="","",VLOOKUP($A290,IF(LEN(A295)=2,WSB,WSA),VLOOKUP(LEFT(A295,1),Teams,4,FALSE),FALSE))</f>
        <v/>
      </c>
      <c r="D295" s="26" t="str">
        <f t="shared" si="40"/>
        <v/>
      </c>
      <c r="E295" s="27"/>
      <c r="F295" s="28">
        <v>2</v>
      </c>
      <c r="G295" s="10"/>
    </row>
    <row r="296" spans="1:9" x14ac:dyDescent="0.3">
      <c r="A296" s="12"/>
      <c r="B296" s="25" t="s">
        <v>14</v>
      </c>
      <c r="C296" s="26" t="str">
        <f>IF(A296="","",VLOOKUP($A290,IF(LEN(A296)=2,WSB,WSA),VLOOKUP(LEFT(A296,1),Teams,4,FALSE),FALSE))</f>
        <v/>
      </c>
      <c r="D296" s="26" t="str">
        <f t="shared" si="40"/>
        <v/>
      </c>
      <c r="E296" s="27"/>
      <c r="F296" s="28">
        <v>1</v>
      </c>
      <c r="G296" s="10"/>
      <c r="I296" t="s">
        <v>130</v>
      </c>
    </row>
    <row r="297" spans="1:9" x14ac:dyDescent="0.3">
      <c r="A297" s="33" t="s">
        <v>136</v>
      </c>
      <c r="B297" s="17"/>
      <c r="C297" s="29" t="s">
        <v>235</v>
      </c>
      <c r="D297" s="31"/>
      <c r="E297" s="32"/>
      <c r="F297" s="9"/>
      <c r="G297" s="10"/>
    </row>
    <row r="298" spans="1:9" x14ac:dyDescent="0.3">
      <c r="A298" s="12" t="s">
        <v>44</v>
      </c>
      <c r="B298" s="25">
        <v>1</v>
      </c>
      <c r="C298" s="26">
        <f>IF(A298="","",VLOOKUP($A297,IF(LEN(A298)=2,WSB,WSA),VLOOKUP(LEFT(A298,1),Teams,4,FALSE),FALSE))</f>
        <v>0</v>
      </c>
      <c r="D298" s="26" t="str">
        <f t="shared" ref="D298:D303" si="41">IF(A298="","",VLOOKUP(LEFT(A298,1),Teams,2,FALSE))</f>
        <v>Eastbourne</v>
      </c>
      <c r="E298" s="27" t="s">
        <v>236</v>
      </c>
      <c r="F298" s="28">
        <v>6</v>
      </c>
      <c r="G298" s="10"/>
      <c r="I298" t="s">
        <v>139</v>
      </c>
    </row>
    <row r="299" spans="1:9" x14ac:dyDescent="0.3">
      <c r="A299" s="12" t="s">
        <v>38</v>
      </c>
      <c r="B299" s="25">
        <v>2</v>
      </c>
      <c r="C299" s="26">
        <f>IF(A299="","",VLOOKUP($A297,IF(LEN(A299)=2,WSB,WSA),VLOOKUP(LEFT(A299,1),Teams,4,FALSE),FALSE))</f>
        <v>0</v>
      </c>
      <c r="D299" s="26" t="str">
        <f t="shared" si="41"/>
        <v>Hy Runners</v>
      </c>
      <c r="E299" s="27" t="s">
        <v>237</v>
      </c>
      <c r="F299" s="28">
        <v>5</v>
      </c>
      <c r="G299" s="10"/>
      <c r="I299" t="s">
        <v>139</v>
      </c>
    </row>
    <row r="300" spans="1:9" x14ac:dyDescent="0.3">
      <c r="A300" s="12" t="s">
        <v>41</v>
      </c>
      <c r="B300" s="25" t="s">
        <v>8</v>
      </c>
      <c r="C300" s="26">
        <f>IF(A300="","",VLOOKUP($A297,IF(LEN(A300)=2,WSB,WSA),VLOOKUP(LEFT(A300,1),Teams,4,FALSE),FALSE))</f>
        <v>0</v>
      </c>
      <c r="D300" s="26" t="str">
        <f t="shared" si="41"/>
        <v>Phoenix</v>
      </c>
      <c r="E300" s="27" t="s">
        <v>238</v>
      </c>
      <c r="F300" s="28">
        <v>4</v>
      </c>
      <c r="G300" s="10"/>
    </row>
    <row r="301" spans="1:9" x14ac:dyDescent="0.3">
      <c r="A301" s="12" t="s">
        <v>43</v>
      </c>
      <c r="B301" s="25" t="s">
        <v>11</v>
      </c>
      <c r="C301" s="26">
        <f>IF(A301="","",VLOOKUP($A297,IF(LEN(A301)=2,WSB,WSA),VLOOKUP(LEFT(A301,1),Teams,4,FALSE),FALSE))</f>
        <v>0</v>
      </c>
      <c r="D301" s="26" t="str">
        <f t="shared" si="41"/>
        <v>Brighton &amp; Hove</v>
      </c>
      <c r="E301" s="27" t="s">
        <v>239</v>
      </c>
      <c r="F301" s="28">
        <v>3</v>
      </c>
      <c r="G301" s="10"/>
      <c r="I301" t="s">
        <v>139</v>
      </c>
    </row>
    <row r="302" spans="1:9" x14ac:dyDescent="0.3">
      <c r="A302" s="12" t="s">
        <v>45</v>
      </c>
      <c r="B302" s="25" t="s">
        <v>17</v>
      </c>
      <c r="C302" s="26">
        <f>IF(A302="","",VLOOKUP($A297,IF(LEN(A302)=2,WSB,WSA),VLOOKUP(LEFT(A302,1),Teams,4,FALSE),FALSE))</f>
        <v>0</v>
      </c>
      <c r="D302" s="26" t="str">
        <f t="shared" si="41"/>
        <v>Lewes</v>
      </c>
      <c r="E302" s="27" t="s">
        <v>240</v>
      </c>
      <c r="F302" s="28">
        <v>2</v>
      </c>
      <c r="G302" s="10"/>
    </row>
    <row r="303" spans="1:9" x14ac:dyDescent="0.3">
      <c r="A303" s="12"/>
      <c r="B303" s="25" t="s">
        <v>14</v>
      </c>
      <c r="C303" s="26" t="str">
        <f>IF(A303="","",VLOOKUP($A297,IF(LEN(A303)=2,WSB,WSA),VLOOKUP(LEFT(A303,1),Teams,4,FALSE),FALSE))</f>
        <v/>
      </c>
      <c r="D303" s="26" t="str">
        <f t="shared" si="41"/>
        <v/>
      </c>
      <c r="E303" s="27"/>
      <c r="F303" s="28">
        <v>1</v>
      </c>
      <c r="G303" s="10"/>
      <c r="I303" t="s">
        <v>139</v>
      </c>
    </row>
    <row r="304" spans="1:9" x14ac:dyDescent="0.3">
      <c r="D304" s="7"/>
    </row>
    <row r="305" spans="1:7" ht="15.6" x14ac:dyDescent="0.3">
      <c r="C305" s="37" t="s">
        <v>242</v>
      </c>
    </row>
    <row r="306" spans="1:7" ht="15.6" x14ac:dyDescent="0.3">
      <c r="A306" s="37" t="s">
        <v>241</v>
      </c>
      <c r="B306" s="38"/>
      <c r="C306" s="38"/>
      <c r="E306" s="39"/>
      <c r="F306" s="39"/>
      <c r="G306" s="38"/>
    </row>
    <row r="307" spans="1:7" ht="15.6" x14ac:dyDescent="0.3">
      <c r="A307" s="38" t="s">
        <v>243</v>
      </c>
      <c r="B307" s="38"/>
      <c r="C307" s="38" t="s">
        <v>244</v>
      </c>
      <c r="D307" s="38" t="s">
        <v>245</v>
      </c>
      <c r="E307" s="36" t="s">
        <v>366</v>
      </c>
      <c r="F307" s="38" t="s">
        <v>246</v>
      </c>
    </row>
    <row r="308" spans="1:7" x14ac:dyDescent="0.3">
      <c r="A308" s="45" t="s">
        <v>276</v>
      </c>
      <c r="B308" s="45"/>
      <c r="C308" s="45" t="s">
        <v>280</v>
      </c>
      <c r="D308" s="45" t="s">
        <v>12</v>
      </c>
      <c r="E308" s="46"/>
      <c r="F308" s="46" t="s">
        <v>281</v>
      </c>
    </row>
    <row r="309" spans="1:7" x14ac:dyDescent="0.3">
      <c r="A309" s="45" t="s">
        <v>276</v>
      </c>
      <c r="B309" s="45"/>
      <c r="C309" s="45" t="s">
        <v>282</v>
      </c>
      <c r="D309" s="45" t="s">
        <v>12</v>
      </c>
      <c r="E309" s="46" t="s">
        <v>279</v>
      </c>
      <c r="F309" s="46" t="s">
        <v>283</v>
      </c>
    </row>
    <row r="310" spans="1:7" x14ac:dyDescent="0.3">
      <c r="A310" s="45" t="s">
        <v>276</v>
      </c>
      <c r="B310" s="45"/>
      <c r="C310" s="45" t="s">
        <v>277</v>
      </c>
      <c r="D310" s="45" t="s">
        <v>12</v>
      </c>
      <c r="E310" s="46" t="s">
        <v>279</v>
      </c>
      <c r="F310" s="46" t="s">
        <v>278</v>
      </c>
    </row>
    <row r="311" spans="1:7" x14ac:dyDescent="0.3">
      <c r="A311" s="45" t="s">
        <v>249</v>
      </c>
      <c r="B311" s="45"/>
      <c r="C311" s="45" t="s">
        <v>307</v>
      </c>
      <c r="D311" s="45" t="s">
        <v>6</v>
      </c>
      <c r="E311" s="41"/>
      <c r="F311" s="46" t="s">
        <v>308</v>
      </c>
    </row>
    <row r="312" spans="1:7" x14ac:dyDescent="0.3">
      <c r="A312" s="45" t="s">
        <v>249</v>
      </c>
      <c r="B312" s="45"/>
      <c r="C312" s="45" t="s">
        <v>248</v>
      </c>
      <c r="D312" s="45" t="s">
        <v>6</v>
      </c>
      <c r="E312" s="41"/>
      <c r="F312" s="46" t="s">
        <v>250</v>
      </c>
    </row>
    <row r="313" spans="1:7" x14ac:dyDescent="0.3">
      <c r="A313" s="45" t="s">
        <v>249</v>
      </c>
      <c r="B313" s="45"/>
      <c r="C313" s="48" t="s">
        <v>265</v>
      </c>
      <c r="D313" s="45" t="s">
        <v>266</v>
      </c>
      <c r="E313" s="41"/>
      <c r="F313" s="46" t="s">
        <v>267</v>
      </c>
    </row>
    <row r="314" spans="1:7" x14ac:dyDescent="0.3">
      <c r="A314" s="45" t="s">
        <v>249</v>
      </c>
      <c r="B314" s="45"/>
      <c r="C314" s="45" t="s">
        <v>292</v>
      </c>
      <c r="D314" s="45" t="s">
        <v>18</v>
      </c>
      <c r="E314" s="51" t="s">
        <v>279</v>
      </c>
      <c r="F314" s="46" t="s">
        <v>294</v>
      </c>
    </row>
    <row r="315" spans="1:7" x14ac:dyDescent="0.3">
      <c r="A315" s="45" t="s">
        <v>249</v>
      </c>
      <c r="B315" s="42"/>
      <c r="C315" s="48" t="s">
        <v>270</v>
      </c>
      <c r="D315" s="45" t="s">
        <v>9</v>
      </c>
      <c r="E315" s="41"/>
      <c r="F315" s="46" t="s">
        <v>271</v>
      </c>
    </row>
    <row r="316" spans="1:7" x14ac:dyDescent="0.3">
      <c r="A316" s="45" t="s">
        <v>249</v>
      </c>
      <c r="B316" s="45"/>
      <c r="C316" s="45" t="s">
        <v>260</v>
      </c>
      <c r="D316" s="45" t="s">
        <v>6</v>
      </c>
      <c r="E316" s="41"/>
      <c r="F316" s="46" t="s">
        <v>261</v>
      </c>
    </row>
    <row r="317" spans="1:7" x14ac:dyDescent="0.3">
      <c r="A317" s="45" t="s">
        <v>249</v>
      </c>
      <c r="B317" s="45"/>
      <c r="C317" s="48" t="s">
        <v>264</v>
      </c>
      <c r="D317" s="45" t="s">
        <v>6</v>
      </c>
      <c r="E317" s="41"/>
      <c r="F317" s="46" t="s">
        <v>172</v>
      </c>
    </row>
    <row r="318" spans="1:7" x14ac:dyDescent="0.3">
      <c r="A318" s="45" t="s">
        <v>249</v>
      </c>
      <c r="B318" s="45"/>
      <c r="C318" s="45" t="s">
        <v>272</v>
      </c>
      <c r="D318" s="45" t="s">
        <v>9</v>
      </c>
      <c r="E318" s="41"/>
      <c r="F318" s="50">
        <v>1.4641203703703706E-3</v>
      </c>
    </row>
    <row r="319" spans="1:7" x14ac:dyDescent="0.3">
      <c r="A319" s="45" t="s">
        <v>249</v>
      </c>
      <c r="B319" s="45"/>
      <c r="C319" s="45" t="s">
        <v>304</v>
      </c>
      <c r="D319" s="45" t="s">
        <v>18</v>
      </c>
      <c r="E319" s="51"/>
      <c r="F319" s="46" t="s">
        <v>305</v>
      </c>
    </row>
    <row r="320" spans="1:7" x14ac:dyDescent="0.3">
      <c r="A320" s="45" t="s">
        <v>249</v>
      </c>
      <c r="B320" s="45"/>
      <c r="C320" s="45" t="s">
        <v>299</v>
      </c>
      <c r="D320" s="45" t="s">
        <v>18</v>
      </c>
      <c r="E320" s="51" t="s">
        <v>279</v>
      </c>
      <c r="F320" s="46" t="s">
        <v>300</v>
      </c>
    </row>
    <row r="321" spans="1:6" x14ac:dyDescent="0.3">
      <c r="A321" s="45" t="s">
        <v>249</v>
      </c>
      <c r="B321" s="45"/>
      <c r="C321" s="45" t="s">
        <v>297</v>
      </c>
      <c r="D321" s="45" t="s">
        <v>18</v>
      </c>
      <c r="E321" s="51" t="s">
        <v>279</v>
      </c>
      <c r="F321" s="46" t="s">
        <v>298</v>
      </c>
    </row>
    <row r="322" spans="1:6" x14ac:dyDescent="0.3">
      <c r="A322" s="45" t="s">
        <v>249</v>
      </c>
      <c r="B322" s="45"/>
      <c r="C322" s="45" t="s">
        <v>254</v>
      </c>
      <c r="D322" s="45" t="s">
        <v>6</v>
      </c>
      <c r="E322" s="41"/>
      <c r="F322" s="46" t="s">
        <v>256</v>
      </c>
    </row>
    <row r="323" spans="1:6" x14ac:dyDescent="0.3">
      <c r="A323" s="45" t="s">
        <v>249</v>
      </c>
      <c r="B323" s="45"/>
      <c r="C323" s="49" t="s">
        <v>295</v>
      </c>
      <c r="D323" s="45" t="s">
        <v>18</v>
      </c>
      <c r="E323" s="51" t="s">
        <v>279</v>
      </c>
      <c r="F323" s="46" t="s">
        <v>296</v>
      </c>
    </row>
    <row r="324" spans="1:6" x14ac:dyDescent="0.3">
      <c r="A324" s="45" t="s">
        <v>249</v>
      </c>
      <c r="B324" s="45"/>
      <c r="C324" s="45" t="s">
        <v>251</v>
      </c>
      <c r="D324" s="45" t="s">
        <v>6</v>
      </c>
      <c r="E324" s="41"/>
      <c r="F324" s="46" t="s">
        <v>252</v>
      </c>
    </row>
    <row r="325" spans="1:6" x14ac:dyDescent="0.3">
      <c r="A325" s="45" t="s">
        <v>249</v>
      </c>
      <c r="B325" s="45"/>
      <c r="C325" s="43" t="s">
        <v>286</v>
      </c>
      <c r="D325" s="45" t="s">
        <v>18</v>
      </c>
      <c r="E325" s="41"/>
      <c r="F325" s="46" t="s">
        <v>252</v>
      </c>
    </row>
    <row r="326" spans="1:6" x14ac:dyDescent="0.3">
      <c r="A326" s="45" t="s">
        <v>249</v>
      </c>
      <c r="B326" s="45"/>
      <c r="C326" s="44" t="s">
        <v>289</v>
      </c>
      <c r="D326" s="45" t="s">
        <v>18</v>
      </c>
      <c r="E326" s="51" t="s">
        <v>279</v>
      </c>
      <c r="F326" s="46" t="s">
        <v>290</v>
      </c>
    </row>
    <row r="327" spans="1:6" x14ac:dyDescent="0.3">
      <c r="A327" s="45" t="s">
        <v>249</v>
      </c>
      <c r="B327" s="45"/>
      <c r="C327" s="43" t="s">
        <v>284</v>
      </c>
      <c r="D327" s="45" t="s">
        <v>18</v>
      </c>
      <c r="E327" s="41"/>
      <c r="F327" s="46" t="s">
        <v>285</v>
      </c>
    </row>
    <row r="328" spans="1:6" x14ac:dyDescent="0.3">
      <c r="A328" s="45" t="s">
        <v>249</v>
      </c>
      <c r="B328" s="45"/>
      <c r="C328" s="45" t="s">
        <v>257</v>
      </c>
      <c r="D328" s="45" t="s">
        <v>6</v>
      </c>
      <c r="E328" s="41"/>
      <c r="F328" s="46" t="s">
        <v>259</v>
      </c>
    </row>
    <row r="329" spans="1:6" x14ac:dyDescent="0.3">
      <c r="A329" s="45" t="s">
        <v>249</v>
      </c>
      <c r="B329" s="45"/>
      <c r="C329" s="45" t="s">
        <v>309</v>
      </c>
      <c r="D329" s="45" t="s">
        <v>15</v>
      </c>
      <c r="E329" s="41"/>
      <c r="F329" s="46" t="s">
        <v>310</v>
      </c>
    </row>
    <row r="330" spans="1:6" x14ac:dyDescent="0.3">
      <c r="A330" s="45" t="s">
        <v>249</v>
      </c>
      <c r="B330" s="45"/>
      <c r="C330" s="49" t="s">
        <v>291</v>
      </c>
      <c r="D330" s="45" t="s">
        <v>18</v>
      </c>
      <c r="E330" s="51" t="s">
        <v>279</v>
      </c>
      <c r="F330" s="52">
        <v>1.6412037037037037E-3</v>
      </c>
    </row>
    <row r="331" spans="1:6" x14ac:dyDescent="0.3">
      <c r="A331" s="45" t="s">
        <v>249</v>
      </c>
      <c r="B331" s="45"/>
      <c r="C331" s="45" t="s">
        <v>302</v>
      </c>
      <c r="D331" s="45" t="s">
        <v>18</v>
      </c>
      <c r="E331" s="51" t="s">
        <v>279</v>
      </c>
      <c r="F331" s="46" t="s">
        <v>303</v>
      </c>
    </row>
    <row r="332" spans="1:6" x14ac:dyDescent="0.3">
      <c r="A332" s="45" t="s">
        <v>249</v>
      </c>
      <c r="B332" s="45"/>
      <c r="C332" s="53" t="s">
        <v>287</v>
      </c>
      <c r="D332" s="45" t="s">
        <v>18</v>
      </c>
      <c r="E332" s="41"/>
      <c r="F332" s="46" t="s">
        <v>288</v>
      </c>
    </row>
    <row r="333" spans="1:6" x14ac:dyDescent="0.3">
      <c r="A333" s="47" t="s">
        <v>247</v>
      </c>
      <c r="B333" s="47"/>
      <c r="C333" s="45" t="s">
        <v>262</v>
      </c>
      <c r="D333" s="45" t="s">
        <v>6</v>
      </c>
      <c r="E333" s="41"/>
      <c r="F333" s="46" t="s">
        <v>263</v>
      </c>
    </row>
    <row r="334" spans="1:6" x14ac:dyDescent="0.3">
      <c r="A334" s="45" t="s">
        <v>247</v>
      </c>
      <c r="B334" s="45"/>
      <c r="C334" s="45" t="s">
        <v>248</v>
      </c>
      <c r="D334" s="45" t="s">
        <v>6</v>
      </c>
      <c r="E334" s="41"/>
      <c r="F334" s="46" t="s">
        <v>26</v>
      </c>
    </row>
    <row r="335" spans="1:6" x14ac:dyDescent="0.3">
      <c r="A335" s="45" t="s">
        <v>247</v>
      </c>
      <c r="B335" s="45"/>
      <c r="C335" s="45" t="s">
        <v>280</v>
      </c>
      <c r="D335" s="45" t="s">
        <v>12</v>
      </c>
      <c r="E335" s="46" t="s">
        <v>279</v>
      </c>
      <c r="F335" s="46" t="s">
        <v>148</v>
      </c>
    </row>
    <row r="336" spans="1:6" x14ac:dyDescent="0.3">
      <c r="A336" s="45" t="s">
        <v>247</v>
      </c>
      <c r="B336" s="45"/>
      <c r="C336" s="45" t="s">
        <v>289</v>
      </c>
      <c r="D336" s="45" t="s">
        <v>18</v>
      </c>
      <c r="E336" s="51" t="s">
        <v>279</v>
      </c>
      <c r="F336" s="46" t="s">
        <v>148</v>
      </c>
    </row>
    <row r="337" spans="1:6" ht="15" thickBot="1" x14ac:dyDescent="0.35">
      <c r="A337" s="45" t="s">
        <v>247</v>
      </c>
      <c r="B337" s="45"/>
      <c r="C337" s="45" t="s">
        <v>306</v>
      </c>
      <c r="D337" s="45" t="s">
        <v>15</v>
      </c>
      <c r="E337" s="41"/>
      <c r="F337" s="46" t="s">
        <v>148</v>
      </c>
    </row>
    <row r="338" spans="1:6" ht="15" thickBot="1" x14ac:dyDescent="0.35">
      <c r="A338" s="45" t="s">
        <v>247</v>
      </c>
      <c r="B338" s="45"/>
      <c r="C338" s="54" t="s">
        <v>265</v>
      </c>
      <c r="D338" s="45" t="s">
        <v>266</v>
      </c>
      <c r="E338" s="41"/>
      <c r="F338" s="46" t="s">
        <v>268</v>
      </c>
    </row>
    <row r="339" spans="1:6" x14ac:dyDescent="0.3">
      <c r="A339" s="45" t="s">
        <v>247</v>
      </c>
      <c r="B339" s="45"/>
      <c r="C339" s="43" t="s">
        <v>284</v>
      </c>
      <c r="D339" s="45" t="s">
        <v>18</v>
      </c>
      <c r="E339" s="41"/>
      <c r="F339" s="46" t="s">
        <v>268</v>
      </c>
    </row>
    <row r="340" spans="1:6" x14ac:dyDescent="0.3">
      <c r="A340" s="45" t="s">
        <v>247</v>
      </c>
      <c r="B340" s="45"/>
      <c r="C340" s="45" t="s">
        <v>297</v>
      </c>
      <c r="D340" s="45" t="s">
        <v>18</v>
      </c>
      <c r="E340" s="51" t="s">
        <v>279</v>
      </c>
      <c r="F340" s="46" t="s">
        <v>268</v>
      </c>
    </row>
    <row r="341" spans="1:6" x14ac:dyDescent="0.3">
      <c r="A341" s="45" t="s">
        <v>247</v>
      </c>
      <c r="B341" s="45"/>
      <c r="C341" s="43" t="s">
        <v>286</v>
      </c>
      <c r="D341" s="45" t="s">
        <v>18</v>
      </c>
      <c r="E341" s="41"/>
      <c r="F341" s="46" t="s">
        <v>35</v>
      </c>
    </row>
    <row r="342" spans="1:6" x14ac:dyDescent="0.3">
      <c r="A342" s="45" t="s">
        <v>247</v>
      </c>
      <c r="B342" s="45"/>
      <c r="C342" s="45" t="s">
        <v>254</v>
      </c>
      <c r="D342" s="45" t="s">
        <v>6</v>
      </c>
      <c r="E342" s="41"/>
      <c r="F342" s="46" t="s">
        <v>255</v>
      </c>
    </row>
    <row r="343" spans="1:6" x14ac:dyDescent="0.3">
      <c r="A343" s="45" t="s">
        <v>247</v>
      </c>
      <c r="B343" s="42"/>
      <c r="C343" s="48" t="s">
        <v>269</v>
      </c>
      <c r="D343" s="45" t="s">
        <v>9</v>
      </c>
      <c r="E343" s="41"/>
      <c r="F343" s="49">
        <v>12.4</v>
      </c>
    </row>
    <row r="344" spans="1:6" x14ac:dyDescent="0.3">
      <c r="A344" s="45" t="s">
        <v>247</v>
      </c>
      <c r="B344" s="45"/>
      <c r="C344" s="45" t="s">
        <v>304</v>
      </c>
      <c r="D344" s="45" t="s">
        <v>18</v>
      </c>
      <c r="E344" s="41"/>
      <c r="F344" s="46" t="s">
        <v>255</v>
      </c>
    </row>
    <row r="345" spans="1:6" x14ac:dyDescent="0.3">
      <c r="A345" s="45" t="s">
        <v>247</v>
      </c>
      <c r="B345" s="45"/>
      <c r="C345" s="45" t="s">
        <v>292</v>
      </c>
      <c r="D345" s="45" t="s">
        <v>18</v>
      </c>
      <c r="E345" s="51" t="s">
        <v>279</v>
      </c>
      <c r="F345" s="46" t="s">
        <v>293</v>
      </c>
    </row>
    <row r="346" spans="1:6" x14ac:dyDescent="0.3">
      <c r="A346" s="45" t="s">
        <v>247</v>
      </c>
      <c r="B346" s="45"/>
      <c r="C346" s="45" t="s">
        <v>275</v>
      </c>
      <c r="D346" s="45" t="s">
        <v>15</v>
      </c>
      <c r="E346" s="41"/>
      <c r="F346" s="46" t="s">
        <v>146</v>
      </c>
    </row>
    <row r="347" spans="1:6" x14ac:dyDescent="0.3">
      <c r="A347" s="45" t="s">
        <v>247</v>
      </c>
      <c r="B347" s="45"/>
      <c r="C347" s="49" t="s">
        <v>299</v>
      </c>
      <c r="D347" s="45" t="s">
        <v>18</v>
      </c>
      <c r="E347" s="51" t="s">
        <v>279</v>
      </c>
      <c r="F347" s="46" t="s">
        <v>301</v>
      </c>
    </row>
    <row r="348" spans="1:6" x14ac:dyDescent="0.3">
      <c r="A348" s="45" t="s">
        <v>247</v>
      </c>
      <c r="B348" s="45"/>
      <c r="C348" s="55" t="s">
        <v>264</v>
      </c>
      <c r="D348" s="45" t="s">
        <v>6</v>
      </c>
      <c r="E348" s="41"/>
      <c r="F348" s="46" t="s">
        <v>189</v>
      </c>
    </row>
    <row r="349" spans="1:6" x14ac:dyDescent="0.3">
      <c r="A349" s="45" t="s">
        <v>247</v>
      </c>
      <c r="B349" s="45"/>
      <c r="C349" s="49" t="s">
        <v>295</v>
      </c>
      <c r="D349" s="45" t="s">
        <v>18</v>
      </c>
      <c r="E349" s="51" t="s">
        <v>279</v>
      </c>
      <c r="F349" s="46" t="s">
        <v>189</v>
      </c>
    </row>
    <row r="350" spans="1:6" x14ac:dyDescent="0.3">
      <c r="A350" s="45" t="s">
        <v>247</v>
      </c>
      <c r="B350" s="45"/>
      <c r="C350" s="45" t="s">
        <v>257</v>
      </c>
      <c r="D350" s="45" t="s">
        <v>6</v>
      </c>
      <c r="E350" s="41"/>
      <c r="F350" s="46" t="s">
        <v>258</v>
      </c>
    </row>
    <row r="351" spans="1:6" x14ac:dyDescent="0.3">
      <c r="A351" s="45" t="s">
        <v>247</v>
      </c>
      <c r="B351" s="45"/>
      <c r="C351" s="45" t="s">
        <v>302</v>
      </c>
      <c r="D351" s="45" t="s">
        <v>18</v>
      </c>
      <c r="E351" s="51" t="s">
        <v>279</v>
      </c>
      <c r="F351" s="46" t="s">
        <v>258</v>
      </c>
    </row>
    <row r="352" spans="1:6" x14ac:dyDescent="0.3">
      <c r="A352" s="45" t="s">
        <v>247</v>
      </c>
      <c r="B352" s="45"/>
      <c r="C352" s="49" t="s">
        <v>291</v>
      </c>
      <c r="D352" s="45" t="s">
        <v>18</v>
      </c>
      <c r="E352" s="51" t="s">
        <v>279</v>
      </c>
      <c r="F352" s="51">
        <v>13.4</v>
      </c>
    </row>
    <row r="353" spans="1:6" x14ac:dyDescent="0.3">
      <c r="A353" s="45" t="s">
        <v>247</v>
      </c>
      <c r="B353" s="45"/>
      <c r="C353" s="45" t="s">
        <v>251</v>
      </c>
      <c r="D353" s="45" t="s">
        <v>6</v>
      </c>
      <c r="E353" s="41"/>
      <c r="F353" s="46" t="s">
        <v>253</v>
      </c>
    </row>
    <row r="354" spans="1:6" x14ac:dyDescent="0.3">
      <c r="A354" s="45" t="s">
        <v>25</v>
      </c>
      <c r="B354" s="42"/>
      <c r="C354" s="48" t="s">
        <v>272</v>
      </c>
      <c r="D354" s="45" t="s">
        <v>9</v>
      </c>
      <c r="E354" s="41"/>
      <c r="F354" s="46" t="s">
        <v>368</v>
      </c>
    </row>
    <row r="355" spans="1:6" x14ac:dyDescent="0.3">
      <c r="A355" s="45" t="s">
        <v>25</v>
      </c>
      <c r="B355" s="45"/>
      <c r="C355" s="45" t="s">
        <v>275</v>
      </c>
      <c r="D355" s="45" t="s">
        <v>15</v>
      </c>
      <c r="E355" s="41"/>
      <c r="F355" s="46" t="s">
        <v>369</v>
      </c>
    </row>
    <row r="356" spans="1:6" x14ac:dyDescent="0.3">
      <c r="A356" s="47" t="s">
        <v>25</v>
      </c>
      <c r="B356" s="47"/>
      <c r="C356" s="45" t="s">
        <v>273</v>
      </c>
      <c r="D356" s="45" t="s">
        <v>9</v>
      </c>
      <c r="E356" s="41"/>
      <c r="F356" s="46" t="s">
        <v>274</v>
      </c>
    </row>
    <row r="357" spans="1:6" x14ac:dyDescent="0.3">
      <c r="A357" s="45" t="s">
        <v>25</v>
      </c>
      <c r="B357" s="45"/>
      <c r="C357" s="45" t="s">
        <v>306</v>
      </c>
      <c r="D357" s="45" t="s">
        <v>15</v>
      </c>
      <c r="E357" s="41"/>
      <c r="F357" s="46" t="s">
        <v>372</v>
      </c>
    </row>
    <row r="358" spans="1:6" x14ac:dyDescent="0.3">
      <c r="A358" s="45" t="s">
        <v>25</v>
      </c>
      <c r="B358" s="45"/>
      <c r="C358" s="45" t="s">
        <v>309</v>
      </c>
      <c r="D358" s="45" t="s">
        <v>18</v>
      </c>
      <c r="E358" s="41"/>
      <c r="F358" s="46" t="s">
        <v>372</v>
      </c>
    </row>
    <row r="359" spans="1:6" x14ac:dyDescent="0.3">
      <c r="A359" s="45" t="s">
        <v>25</v>
      </c>
      <c r="B359" s="45"/>
      <c r="C359" s="45" t="s">
        <v>302</v>
      </c>
      <c r="D359" s="45" t="s">
        <v>18</v>
      </c>
      <c r="E359" s="51" t="s">
        <v>279</v>
      </c>
      <c r="F359" s="46" t="s">
        <v>371</v>
      </c>
    </row>
    <row r="360" spans="1:6" x14ac:dyDescent="0.3">
      <c r="A360" s="45" t="s">
        <v>25</v>
      </c>
      <c r="B360" s="45"/>
      <c r="C360" s="43" t="s">
        <v>287</v>
      </c>
      <c r="D360" s="45" t="s">
        <v>18</v>
      </c>
      <c r="E360" s="41"/>
      <c r="F360" s="46" t="s">
        <v>370</v>
      </c>
    </row>
    <row r="361" spans="1:6" ht="15.6" x14ac:dyDescent="0.3">
      <c r="A361" s="38"/>
      <c r="B361" s="38"/>
      <c r="C361" s="38"/>
      <c r="D361" s="38"/>
      <c r="E361" s="1"/>
      <c r="F361" s="40"/>
    </row>
    <row r="362" spans="1:6" ht="15.6" x14ac:dyDescent="0.3">
      <c r="A362" s="38"/>
      <c r="B362" s="38"/>
      <c r="C362" s="38"/>
      <c r="D362" s="38"/>
      <c r="E362" s="1"/>
      <c r="F362" s="40"/>
    </row>
    <row r="363" spans="1:6" ht="15.6" x14ac:dyDescent="0.3">
      <c r="A363" s="38" t="s">
        <v>367</v>
      </c>
      <c r="B363" s="38"/>
      <c r="C363"/>
      <c r="D363" s="38"/>
      <c r="E363" s="1"/>
      <c r="F363" s="40"/>
    </row>
    <row r="364" spans="1:6" x14ac:dyDescent="0.3">
      <c r="A364" s="45" t="s">
        <v>276</v>
      </c>
      <c r="B364" s="45"/>
      <c r="C364" s="45" t="s">
        <v>360</v>
      </c>
      <c r="D364" s="45" t="s">
        <v>344</v>
      </c>
      <c r="E364" s="41"/>
      <c r="F364" s="46" t="s">
        <v>361</v>
      </c>
    </row>
    <row r="365" spans="1:6" x14ac:dyDescent="0.3">
      <c r="A365" s="45" t="s">
        <v>276</v>
      </c>
      <c r="B365" s="45"/>
      <c r="C365" s="45" t="s">
        <v>362</v>
      </c>
      <c r="D365" s="45" t="s">
        <v>344</v>
      </c>
      <c r="E365" s="41"/>
      <c r="F365" s="46" t="s">
        <v>363</v>
      </c>
    </row>
    <row r="366" spans="1:6" x14ac:dyDescent="0.3">
      <c r="A366" s="45" t="s">
        <v>276</v>
      </c>
      <c r="B366" s="45"/>
      <c r="C366" s="45" t="s">
        <v>343</v>
      </c>
      <c r="D366" s="45" t="s">
        <v>344</v>
      </c>
      <c r="E366" s="41"/>
      <c r="F366" s="46" t="s">
        <v>365</v>
      </c>
    </row>
    <row r="367" spans="1:6" x14ac:dyDescent="0.3">
      <c r="A367" s="47" t="s">
        <v>249</v>
      </c>
      <c r="B367" s="47"/>
      <c r="C367" s="48" t="s">
        <v>341</v>
      </c>
      <c r="D367" s="45" t="s">
        <v>15</v>
      </c>
      <c r="E367" s="41"/>
      <c r="F367" s="46" t="s">
        <v>342</v>
      </c>
    </row>
    <row r="368" spans="1:6" x14ac:dyDescent="0.3">
      <c r="A368" s="45" t="s">
        <v>249</v>
      </c>
      <c r="B368" s="45"/>
      <c r="C368" s="45" t="s">
        <v>321</v>
      </c>
      <c r="D368" s="45" t="s">
        <v>6</v>
      </c>
      <c r="E368" s="41"/>
      <c r="F368" s="46" t="s">
        <v>322</v>
      </c>
    </row>
    <row r="369" spans="1:6" x14ac:dyDescent="0.3">
      <c r="A369" s="47" t="s">
        <v>249</v>
      </c>
      <c r="B369" s="47"/>
      <c r="C369" s="45" t="s">
        <v>326</v>
      </c>
      <c r="D369" s="45" t="s">
        <v>6</v>
      </c>
      <c r="E369" s="51"/>
      <c r="F369" s="46" t="s">
        <v>327</v>
      </c>
    </row>
    <row r="370" spans="1:6" x14ac:dyDescent="0.3">
      <c r="A370" s="47" t="s">
        <v>249</v>
      </c>
      <c r="B370" s="47"/>
      <c r="C370" s="45" t="s">
        <v>315</v>
      </c>
      <c r="D370" s="45" t="s">
        <v>6</v>
      </c>
      <c r="E370" s="41"/>
      <c r="F370" s="46" t="s">
        <v>316</v>
      </c>
    </row>
    <row r="371" spans="1:6" x14ac:dyDescent="0.3">
      <c r="A371" s="45" t="s">
        <v>249</v>
      </c>
      <c r="B371" s="45"/>
      <c r="C371" s="45" t="s">
        <v>348</v>
      </c>
      <c r="D371" s="45" t="s">
        <v>18</v>
      </c>
      <c r="E371" s="41"/>
      <c r="F371" s="46" t="s">
        <v>349</v>
      </c>
    </row>
    <row r="372" spans="1:6" x14ac:dyDescent="0.3">
      <c r="A372" s="45" t="s">
        <v>249</v>
      </c>
      <c r="B372" s="45"/>
      <c r="C372" s="45" t="s">
        <v>313</v>
      </c>
      <c r="D372" s="45" t="s">
        <v>6</v>
      </c>
      <c r="E372" s="41"/>
      <c r="F372" s="46" t="s">
        <v>314</v>
      </c>
    </row>
    <row r="373" spans="1:6" x14ac:dyDescent="0.3">
      <c r="A373" s="47" t="s">
        <v>249</v>
      </c>
      <c r="B373" s="47"/>
      <c r="C373" s="45" t="s">
        <v>328</v>
      </c>
      <c r="D373" s="45" t="s">
        <v>6</v>
      </c>
      <c r="E373" s="51" t="s">
        <v>279</v>
      </c>
      <c r="F373" s="46" t="s">
        <v>329</v>
      </c>
    </row>
    <row r="374" spans="1:6" x14ac:dyDescent="0.3">
      <c r="A374" s="45" t="s">
        <v>249</v>
      </c>
      <c r="B374" s="45"/>
      <c r="C374" s="48" t="s">
        <v>336</v>
      </c>
      <c r="D374" s="45" t="s">
        <v>9</v>
      </c>
      <c r="E374" s="41"/>
      <c r="F374" s="46" t="s">
        <v>337</v>
      </c>
    </row>
    <row r="375" spans="1:6" x14ac:dyDescent="0.3">
      <c r="A375" s="47" t="s">
        <v>249</v>
      </c>
      <c r="B375" s="47"/>
      <c r="C375" s="48" t="s">
        <v>338</v>
      </c>
      <c r="D375" s="45" t="s">
        <v>9</v>
      </c>
      <c r="E375" s="41"/>
      <c r="F375" s="46" t="s">
        <v>339</v>
      </c>
    </row>
    <row r="376" spans="1:6" x14ac:dyDescent="0.3">
      <c r="A376" s="45" t="s">
        <v>249</v>
      </c>
      <c r="B376" s="45"/>
      <c r="C376" s="48" t="s">
        <v>351</v>
      </c>
      <c r="D376" s="45" t="s">
        <v>18</v>
      </c>
      <c r="E376" s="41"/>
      <c r="F376" s="46" t="s">
        <v>339</v>
      </c>
    </row>
    <row r="377" spans="1:6" x14ac:dyDescent="0.3">
      <c r="A377" s="45" t="s">
        <v>249</v>
      </c>
      <c r="B377" s="45"/>
      <c r="C377" s="48" t="s">
        <v>355</v>
      </c>
      <c r="D377" s="45" t="s">
        <v>18</v>
      </c>
      <c r="E377" s="41"/>
      <c r="F377" s="46" t="s">
        <v>356</v>
      </c>
    </row>
    <row r="378" spans="1:6" x14ac:dyDescent="0.3">
      <c r="A378" s="45" t="s">
        <v>249</v>
      </c>
      <c r="B378" s="45"/>
      <c r="C378" s="48" t="s">
        <v>352</v>
      </c>
      <c r="D378" s="45" t="s">
        <v>18</v>
      </c>
      <c r="E378" s="41"/>
      <c r="F378" s="46" t="s">
        <v>353</v>
      </c>
    </row>
    <row r="379" spans="1:6" x14ac:dyDescent="0.3">
      <c r="A379" s="45" t="s">
        <v>249</v>
      </c>
      <c r="B379" s="45"/>
      <c r="C379" s="43" t="s">
        <v>346</v>
      </c>
      <c r="D379" s="45" t="s">
        <v>18</v>
      </c>
      <c r="E379" s="41"/>
      <c r="F379" s="46" t="s">
        <v>347</v>
      </c>
    </row>
    <row r="380" spans="1:6" x14ac:dyDescent="0.3">
      <c r="A380" s="45" t="s">
        <v>247</v>
      </c>
      <c r="B380" s="45"/>
      <c r="C380" s="48" t="s">
        <v>331</v>
      </c>
      <c r="D380" s="45" t="s">
        <v>9</v>
      </c>
      <c r="E380" s="41"/>
      <c r="F380" s="46" t="s">
        <v>332</v>
      </c>
    </row>
    <row r="381" spans="1:6" x14ac:dyDescent="0.3">
      <c r="A381" s="47" t="s">
        <v>247</v>
      </c>
      <c r="B381" s="47"/>
      <c r="C381" s="45" t="s">
        <v>326</v>
      </c>
      <c r="D381" s="45" t="s">
        <v>6</v>
      </c>
      <c r="E381" s="51" t="s">
        <v>279</v>
      </c>
      <c r="F381" s="46" t="s">
        <v>31</v>
      </c>
    </row>
    <row r="382" spans="1:6" x14ac:dyDescent="0.3">
      <c r="A382" s="45" t="s">
        <v>247</v>
      </c>
      <c r="B382" s="45"/>
      <c r="C382" s="45" t="s">
        <v>321</v>
      </c>
      <c r="D382" s="45" t="s">
        <v>6</v>
      </c>
      <c r="E382" s="41"/>
      <c r="F382" s="46" t="s">
        <v>323</v>
      </c>
    </row>
    <row r="383" spans="1:6" x14ac:dyDescent="0.3">
      <c r="A383" s="45" t="s">
        <v>247</v>
      </c>
      <c r="B383" s="45"/>
      <c r="C383" s="45" t="s">
        <v>312</v>
      </c>
      <c r="D383" s="45" t="s">
        <v>6</v>
      </c>
      <c r="E383" s="41"/>
      <c r="F383" s="46" t="s">
        <v>148</v>
      </c>
    </row>
    <row r="384" spans="1:6" x14ac:dyDescent="0.3">
      <c r="A384" s="45" t="s">
        <v>247</v>
      </c>
      <c r="B384" s="45"/>
      <c r="C384" s="45" t="s">
        <v>311</v>
      </c>
      <c r="D384" s="45" t="s">
        <v>6</v>
      </c>
      <c r="E384" s="41"/>
      <c r="F384" s="46" t="s">
        <v>35</v>
      </c>
    </row>
    <row r="385" spans="1:6" x14ac:dyDescent="0.3">
      <c r="A385" s="45" t="s">
        <v>247</v>
      </c>
      <c r="B385" s="45"/>
      <c r="C385" s="48" t="s">
        <v>350</v>
      </c>
      <c r="D385" s="45" t="s">
        <v>18</v>
      </c>
      <c r="E385" s="41"/>
      <c r="F385" s="46" t="s">
        <v>35</v>
      </c>
    </row>
    <row r="386" spans="1:6" x14ac:dyDescent="0.3">
      <c r="A386" s="45" t="s">
        <v>247</v>
      </c>
      <c r="B386" s="45"/>
      <c r="C386" s="45" t="s">
        <v>358</v>
      </c>
      <c r="D386" s="45" t="s">
        <v>6</v>
      </c>
      <c r="E386" s="41"/>
      <c r="F386" s="46" t="s">
        <v>35</v>
      </c>
    </row>
    <row r="387" spans="1:6" x14ac:dyDescent="0.3">
      <c r="A387" s="45" t="s">
        <v>247</v>
      </c>
      <c r="B387" s="45"/>
      <c r="C387" s="45" t="s">
        <v>324</v>
      </c>
      <c r="D387" s="45" t="s">
        <v>6</v>
      </c>
      <c r="E387" s="51" t="s">
        <v>279</v>
      </c>
      <c r="F387" s="46" t="s">
        <v>325</v>
      </c>
    </row>
    <row r="388" spans="1:6" x14ac:dyDescent="0.3">
      <c r="A388" s="45" t="s">
        <v>247</v>
      </c>
      <c r="B388" s="45"/>
      <c r="C388" s="48" t="s">
        <v>355</v>
      </c>
      <c r="D388" s="45" t="s">
        <v>18</v>
      </c>
      <c r="E388" s="41"/>
      <c r="F388" s="46" t="s">
        <v>325</v>
      </c>
    </row>
    <row r="389" spans="1:6" x14ac:dyDescent="0.3">
      <c r="A389" s="47" t="s">
        <v>247</v>
      </c>
      <c r="B389" s="47"/>
      <c r="C389" s="45" t="s">
        <v>334</v>
      </c>
      <c r="D389" s="45" t="s">
        <v>9</v>
      </c>
      <c r="E389" s="41"/>
      <c r="F389" s="46" t="s">
        <v>255</v>
      </c>
    </row>
    <row r="390" spans="1:6" x14ac:dyDescent="0.3">
      <c r="A390" s="47" t="s">
        <v>247</v>
      </c>
      <c r="B390" s="47"/>
      <c r="C390" s="48" t="s">
        <v>330</v>
      </c>
      <c r="D390" s="45" t="s">
        <v>9</v>
      </c>
      <c r="E390" s="51"/>
      <c r="F390" s="46" t="s">
        <v>293</v>
      </c>
    </row>
    <row r="391" spans="1:6" x14ac:dyDescent="0.3">
      <c r="A391" s="45" t="s">
        <v>247</v>
      </c>
      <c r="B391" s="45"/>
      <c r="C391" s="48" t="s">
        <v>351</v>
      </c>
      <c r="D391" s="45" t="s">
        <v>18</v>
      </c>
      <c r="E391" s="41"/>
      <c r="F391" s="46" t="s">
        <v>146</v>
      </c>
    </row>
    <row r="392" spans="1:6" x14ac:dyDescent="0.3">
      <c r="A392" s="45" t="s">
        <v>247</v>
      </c>
      <c r="B392" s="45"/>
      <c r="C392" s="49" t="s">
        <v>357</v>
      </c>
      <c r="D392" s="45" t="s">
        <v>15</v>
      </c>
      <c r="E392" s="41"/>
      <c r="F392" s="46" t="s">
        <v>301</v>
      </c>
    </row>
    <row r="393" spans="1:6" x14ac:dyDescent="0.3">
      <c r="A393" s="45" t="s">
        <v>247</v>
      </c>
      <c r="B393" s="45"/>
      <c r="C393" s="45" t="s">
        <v>359</v>
      </c>
      <c r="D393" s="45" t="s">
        <v>15</v>
      </c>
      <c r="E393" s="41"/>
      <c r="F393" s="46" t="s">
        <v>189</v>
      </c>
    </row>
    <row r="394" spans="1:6" x14ac:dyDescent="0.3">
      <c r="A394" s="45" t="s">
        <v>25</v>
      </c>
      <c r="B394" s="45"/>
      <c r="C394" s="56" t="s">
        <v>317</v>
      </c>
      <c r="D394" s="45" t="s">
        <v>6</v>
      </c>
      <c r="E394" s="41"/>
      <c r="F394" s="46" t="s">
        <v>318</v>
      </c>
    </row>
    <row r="395" spans="1:6" x14ac:dyDescent="0.3">
      <c r="A395" s="45" t="s">
        <v>25</v>
      </c>
      <c r="B395" s="45"/>
      <c r="C395" s="48" t="s">
        <v>331</v>
      </c>
      <c r="D395" s="45" t="s">
        <v>9</v>
      </c>
      <c r="E395" s="41"/>
      <c r="F395" s="46" t="s">
        <v>333</v>
      </c>
    </row>
    <row r="396" spans="1:6" x14ac:dyDescent="0.3">
      <c r="A396" s="45" t="s">
        <v>25</v>
      </c>
      <c r="B396" s="45"/>
      <c r="C396" s="45" t="s">
        <v>343</v>
      </c>
      <c r="D396" s="45" t="s">
        <v>344</v>
      </c>
      <c r="E396" s="51" t="s">
        <v>279</v>
      </c>
      <c r="F396" s="46" t="s">
        <v>345</v>
      </c>
    </row>
    <row r="397" spans="1:6" x14ac:dyDescent="0.3">
      <c r="A397" s="47" t="s">
        <v>25</v>
      </c>
      <c r="B397" s="47"/>
      <c r="C397" s="45" t="s">
        <v>319</v>
      </c>
      <c r="D397" s="45" t="s">
        <v>6</v>
      </c>
      <c r="E397" s="41"/>
      <c r="F397" s="46" t="s">
        <v>320</v>
      </c>
    </row>
    <row r="398" spans="1:6" x14ac:dyDescent="0.3">
      <c r="A398" s="45" t="s">
        <v>25</v>
      </c>
      <c r="B398" s="45"/>
      <c r="C398" s="48" t="s">
        <v>330</v>
      </c>
      <c r="D398" s="45" t="s">
        <v>9</v>
      </c>
      <c r="E398" s="41"/>
      <c r="F398" s="46" t="s">
        <v>354</v>
      </c>
    </row>
    <row r="399" spans="1:6" x14ac:dyDescent="0.3">
      <c r="A399" s="45" t="s">
        <v>25</v>
      </c>
      <c r="B399" s="45"/>
      <c r="C399" s="48" t="s">
        <v>334</v>
      </c>
      <c r="D399" s="45" t="s">
        <v>9</v>
      </c>
      <c r="E399" s="41"/>
      <c r="F399" s="46" t="s">
        <v>335</v>
      </c>
    </row>
    <row r="400" spans="1:6" x14ac:dyDescent="0.3">
      <c r="A400" s="45" t="s">
        <v>25</v>
      </c>
      <c r="B400" s="45"/>
      <c r="C400" s="45" t="s">
        <v>362</v>
      </c>
      <c r="D400" s="45" t="s">
        <v>344</v>
      </c>
      <c r="E400" s="41"/>
      <c r="F400" s="46" t="s">
        <v>364</v>
      </c>
    </row>
    <row r="401" spans="1:6" x14ac:dyDescent="0.3">
      <c r="A401" s="47" t="s">
        <v>25</v>
      </c>
      <c r="B401" s="47"/>
      <c r="C401" s="48" t="s">
        <v>338</v>
      </c>
      <c r="D401" s="45" t="s">
        <v>9</v>
      </c>
      <c r="E401" s="41"/>
      <c r="F401" s="46" t="s">
        <v>340</v>
      </c>
    </row>
    <row r="402" spans="1:6" x14ac:dyDescent="0.3">
      <c r="A402" s="45"/>
      <c r="B402" s="45"/>
      <c r="C402" s="45"/>
      <c r="D402" s="45"/>
      <c r="E402" s="41"/>
      <c r="F402" s="46"/>
    </row>
    <row r="403" spans="1:6" x14ac:dyDescent="0.3">
      <c r="A403" s="45"/>
      <c r="B403" s="45"/>
      <c r="C403" s="45"/>
      <c r="D403" s="45"/>
      <c r="E403" s="46"/>
      <c r="F403" s="45"/>
    </row>
    <row r="404" spans="1:6" x14ac:dyDescent="0.3">
      <c r="A404" s="45"/>
      <c r="B404" s="45"/>
      <c r="C404" s="45"/>
      <c r="D404" s="45"/>
      <c r="E404" s="46"/>
      <c r="F404" s="45"/>
    </row>
    <row r="405" spans="1:6" x14ac:dyDescent="0.3">
      <c r="A405" s="41"/>
      <c r="B405" s="42"/>
      <c r="C405" s="57"/>
      <c r="D405" s="57"/>
      <c r="E405" s="41"/>
      <c r="F405" s="41"/>
    </row>
    <row r="406" spans="1:6" x14ac:dyDescent="0.3">
      <c r="A406" s="41"/>
      <c r="B406" s="42"/>
      <c r="C406" s="57"/>
      <c r="D406" s="57"/>
      <c r="E406" s="41"/>
      <c r="F406" s="41"/>
    </row>
    <row r="407" spans="1:6" x14ac:dyDescent="0.3">
      <c r="A407" s="41"/>
      <c r="B407" s="42"/>
      <c r="C407" s="57"/>
      <c r="D407" s="57"/>
      <c r="E407" s="41"/>
      <c r="F407" s="41"/>
    </row>
    <row r="408" spans="1:6" x14ac:dyDescent="0.3">
      <c r="A408" s="41"/>
      <c r="B408" s="42"/>
      <c r="C408" s="57"/>
      <c r="D408" s="57"/>
      <c r="E408" s="41"/>
      <c r="F408" s="41"/>
    </row>
    <row r="409" spans="1:6" x14ac:dyDescent="0.3">
      <c r="A409" s="41"/>
      <c r="B409" s="42"/>
      <c r="C409" s="57"/>
      <c r="D409" s="57"/>
      <c r="E409" s="41"/>
      <c r="F409" s="41"/>
    </row>
    <row r="410" spans="1:6" x14ac:dyDescent="0.3">
      <c r="A410" s="41"/>
      <c r="B410" s="42"/>
      <c r="C410" s="57"/>
      <c r="D410" s="57"/>
      <c r="E410" s="41"/>
      <c r="F410" s="41"/>
    </row>
    <row r="411" spans="1:6" x14ac:dyDescent="0.3">
      <c r="A411" s="41"/>
      <c r="B411" s="42"/>
      <c r="C411" s="57"/>
      <c r="D411" s="57"/>
      <c r="E411" s="41"/>
      <c r="F411" s="41"/>
    </row>
    <row r="412" spans="1:6" x14ac:dyDescent="0.3">
      <c r="A412" s="41"/>
      <c r="B412" s="42"/>
      <c r="C412" s="57"/>
      <c r="D412" s="57"/>
      <c r="E412" s="41"/>
      <c r="F412" s="41"/>
    </row>
    <row r="413" spans="1:6" x14ac:dyDescent="0.3">
      <c r="A413" s="41"/>
      <c r="B413" s="42"/>
      <c r="C413" s="57"/>
      <c r="D413" s="57"/>
      <c r="E413" s="41"/>
      <c r="F413" s="41"/>
    </row>
    <row r="414" spans="1:6" x14ac:dyDescent="0.3">
      <c r="A414" s="41"/>
      <c r="B414" s="42"/>
      <c r="C414" s="57"/>
      <c r="D414" s="57"/>
      <c r="E414" s="58"/>
      <c r="F414" s="41"/>
    </row>
    <row r="415" spans="1:6" x14ac:dyDescent="0.3">
      <c r="A415" s="41"/>
      <c r="B415" s="42"/>
      <c r="C415" s="57"/>
      <c r="D415" s="57"/>
      <c r="E415" s="58"/>
      <c r="F415" s="41"/>
    </row>
  </sheetData>
  <sortState xmlns:xlrd2="http://schemas.microsoft.com/office/spreadsheetml/2017/richdata2" ref="A394:F401">
    <sortCondition descending="1" ref="F394:F401"/>
  </sortState>
  <mergeCells count="1">
    <mergeCell ref="B1:F1"/>
  </mergeCells>
  <dataValidations count="1">
    <dataValidation type="list" allowBlank="1" showInputMessage="1" showErrorMessage="1" sqref="A403:A404" xr:uid="{64F49671-557F-4292-993A-DB332AF18D64}">
      <formula1>Event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2023-05-08T09:51:07Z</dcterms:created>
  <dcterms:modified xsi:type="dcterms:W3CDTF">2023-05-08T10:03:20Z</dcterms:modified>
</cp:coreProperties>
</file>